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opq31\Dropbox\10.BevAC Data\Parkrun analysis\"/>
    </mc:Choice>
  </mc:AlternateContent>
  <xr:revisionPtr revIDLastSave="0" documentId="13_ncr:1_{9B81C09B-6ED0-42C6-A5EF-A40C5D379518}" xr6:coauthVersionLast="47" xr6:coauthVersionMax="47" xr10:uidLastSave="{00000000-0000-0000-0000-000000000000}"/>
  <bookViews>
    <workbookView xWindow="-96" yWindow="-96" windowWidth="23232" windowHeight="13872" tabRatio="788" xr2:uid="{00000000-000D-0000-FFFF-FFFF00000000}"/>
  </bookViews>
  <sheets>
    <sheet name="Rankings (F)" sheetId="2" r:id="rId1"/>
    <sheet name="Rankings (M)" sheetId="13" r:id="rId2"/>
    <sheet name="5k Women" sheetId="17" r:id="rId3"/>
    <sheet name="5k Men" sheetId="16" r:id="rId4"/>
    <sheet name="10K Women" sheetId="4" r:id="rId5"/>
    <sheet name="10K Men" sheetId="5" r:id="rId6"/>
    <sheet name="10M Women" sheetId="6" r:id="rId7"/>
    <sheet name="10M Men" sheetId="7" r:id="rId8"/>
    <sheet name="Half M Women" sheetId="8" r:id="rId9"/>
    <sheet name="Half M Men" sheetId="9" r:id="rId10"/>
    <sheet name="Full M Women" sheetId="10" r:id="rId11"/>
    <sheet name="Full M Men" sheetId="11" r:id="rId12"/>
    <sheet name="Misc Races Women" sheetId="20" r:id="rId13"/>
    <sheet name="Misc Races Men" sheetId="21" r:id="rId14"/>
    <sheet name="Parkrun Women" sheetId="18" r:id="rId15"/>
    <sheet name="Parkrun Men" sheetId="19" r:id="rId16"/>
    <sheet name="Ultras" sheetId="14" r:id="rId17"/>
    <sheet name="Lists" sheetId="15" state="hidden" r:id="rId18"/>
    <sheet name="Races" sheetId="24" r:id="rId19"/>
  </sheets>
  <definedNames>
    <definedName name="_xlnm._FilterDatabase" localSheetId="5" hidden="1">'10K Men'!$B$2:$HY$226</definedName>
    <definedName name="_xlnm._FilterDatabase" localSheetId="4" hidden="1">'10K Women'!$B$2:$AP$123</definedName>
    <definedName name="_xlnm._FilterDatabase" localSheetId="7" hidden="1">'10M Men'!$A$3:$S$143</definedName>
    <definedName name="_xlnm._FilterDatabase" localSheetId="6" hidden="1">'10M Women'!$A$3:$S$124</definedName>
    <definedName name="_xlnm._FilterDatabase" localSheetId="3" hidden="1">'5k Men'!$B$2:$FX$144</definedName>
    <definedName name="_xlnm._FilterDatabase" localSheetId="2" hidden="1">'5k Women'!$B$2:$U$123</definedName>
    <definedName name="_xlnm._FilterDatabase" localSheetId="11" hidden="1">'Full M Men'!$B$2:$G$146</definedName>
    <definedName name="_xlnm._FilterDatabase" localSheetId="10" hidden="1">'Full M Women'!$B$2:$G$124</definedName>
    <definedName name="_xlnm._FilterDatabase" localSheetId="9" hidden="1">'Half M Men'!$B$2:$AH$152</definedName>
    <definedName name="_xlnm._FilterDatabase" localSheetId="8" hidden="1">'Half M Women'!$B$2:$AH$124</definedName>
    <definedName name="_xlnm._FilterDatabase" localSheetId="13" hidden="1">'Misc Races Men'!$A$4:$AR$137</definedName>
    <definedName name="_xlnm._FilterDatabase" localSheetId="12" hidden="1">'Misc Races Women'!$A$4:$C$124</definedName>
    <definedName name="_xlnm._FilterDatabase" localSheetId="15" hidden="1">'Parkrun Men'!$A$1:$BA$125</definedName>
    <definedName name="_xlnm._FilterDatabase" localSheetId="14" hidden="1">'Parkrun Women'!$A$1:$AY$110</definedName>
    <definedName name="_xlnm._FilterDatabase" localSheetId="0" hidden="1">'Rankings (F)'!$A$4:$C$4</definedName>
    <definedName name="_xlnm._FilterDatabase" localSheetId="1" hidden="1">'Rankings (M)'!#REF!</definedName>
    <definedName name="_xlnm._FilterDatabase" localSheetId="16" hidden="1">Ultras!$A$1:$WVN$1</definedName>
    <definedName name="Races10k">Races!$A$17:$E$51</definedName>
    <definedName name="Races10M">Races!$A$53:$E$63</definedName>
    <definedName name="Races5k">Races!$A$3:$E$15</definedName>
    <definedName name="RacesFullM">Races!$A$94:$E$110</definedName>
    <definedName name="RacesHalfM">Races!$A$65:$E$92</definedName>
    <definedName name="RacesMisc">Races!$A$112:$E$153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AR4" i="20" l="1" a="1"/>
  <c r="AR4" i="20" s="1"/>
  <c r="AD4" i="20" a="1"/>
  <c r="AD4" i="20" s="1"/>
  <c r="AE4" i="20" a="1"/>
  <c r="AE4" i="20" s="1"/>
  <c r="AF4" i="20" a="1"/>
  <c r="AF4" i="20" s="1"/>
  <c r="AG4" i="20" a="1"/>
  <c r="AG4" i="20" s="1"/>
  <c r="AH4" i="20" a="1"/>
  <c r="AH4" i="20" s="1"/>
  <c r="AI4" i="20" a="1"/>
  <c r="AI4" i="20" s="1"/>
  <c r="AJ4" i="20" a="1"/>
  <c r="AJ4" i="20" s="1"/>
  <c r="AK4" i="20" a="1"/>
  <c r="AK4" i="20" s="1"/>
  <c r="AL4" i="20" a="1"/>
  <c r="AL4" i="20" s="1"/>
  <c r="AM4" i="20" a="1"/>
  <c r="AM4" i="20" s="1"/>
  <c r="AN4" i="20" a="1"/>
  <c r="AN4" i="20" s="1"/>
  <c r="AO4" i="20" a="1"/>
  <c r="AO4" i="20" s="1"/>
  <c r="AP4" i="20" a="1"/>
  <c r="AP4" i="20" s="1"/>
  <c r="AQ4" i="20" a="1"/>
  <c r="AQ4" i="20" s="1"/>
  <c r="AJ3" i="21" a="1"/>
  <c r="AJ3" i="21" s="1"/>
  <c r="AJ2" i="21" a="1"/>
  <c r="AJ2" i="21" s="1"/>
  <c r="AJ3" i="20" a="1"/>
  <c r="AJ3" i="20" s="1"/>
  <c r="AJ2" i="20" a="1"/>
  <c r="AJ2" i="20" s="1"/>
  <c r="AK3" i="21" a="1"/>
  <c r="AK3" i="21" s="1"/>
  <c r="AK2" i="21" a="1"/>
  <c r="AK2" i="21" s="1"/>
  <c r="AK3" i="20" a="1"/>
  <c r="AK3" i="20" s="1"/>
  <c r="AK2" i="20" a="1"/>
  <c r="AK2" i="20" s="1"/>
  <c r="AL3" i="21" a="1"/>
  <c r="AL3" i="21" s="1"/>
  <c r="AL2" i="21" a="1"/>
  <c r="AL2" i="21" s="1"/>
  <c r="AL3" i="20" a="1"/>
  <c r="AL3" i="20" s="1"/>
  <c r="AL2" i="20" a="1"/>
  <c r="AL2" i="20" s="1"/>
  <c r="AH3" i="5" a="1"/>
  <c r="AH3" i="5" s="1"/>
  <c r="AH2" i="5" a="1"/>
  <c r="AH2" i="5" s="1"/>
  <c r="AH3" i="4" a="1"/>
  <c r="AH3" i="4" s="1"/>
  <c r="AH2" i="4" a="1"/>
  <c r="AH2" i="4" s="1"/>
  <c r="AI3" i="5" a="1"/>
  <c r="AI3" i="5" s="1"/>
  <c r="AI2" i="5" a="1"/>
  <c r="AI2" i="5" s="1"/>
  <c r="AI3" i="4" a="1"/>
  <c r="AI3" i="4" s="1"/>
  <c r="AI2" i="4" a="1"/>
  <c r="AI2" i="4" s="1"/>
  <c r="AJ3" i="5" a="1"/>
  <c r="AJ3" i="5" s="1"/>
  <c r="AJ2" i="5" a="1"/>
  <c r="AJ2" i="5" s="1"/>
  <c r="AJ3" i="4" a="1"/>
  <c r="AJ3" i="4" s="1"/>
  <c r="AJ2" i="4" a="1"/>
  <c r="AJ2" i="4" s="1"/>
  <c r="AK3" i="5" a="1"/>
  <c r="AK3" i="5" s="1"/>
  <c r="AK2" i="5" a="1"/>
  <c r="AK2" i="5" s="1"/>
  <c r="AK3" i="4" a="1"/>
  <c r="AK3" i="4" s="1"/>
  <c r="AK2" i="4" a="1"/>
  <c r="AK2" i="4" s="1"/>
  <c r="AL3" i="5" a="1"/>
  <c r="AL3" i="5" s="1"/>
  <c r="AL2" i="5" a="1"/>
  <c r="AL2" i="5" s="1"/>
  <c r="AL3" i="4" a="1"/>
  <c r="AL3" i="4" s="1"/>
  <c r="AL2" i="4" a="1"/>
  <c r="AL2" i="4" s="1"/>
  <c r="AH3" i="21" l="1" a="1"/>
  <c r="AH3" i="21" s="1"/>
  <c r="AH2" i="21" a="1"/>
  <c r="AH2" i="21" s="1"/>
  <c r="AH3" i="20" a="1"/>
  <c r="AH3" i="20" s="1"/>
  <c r="AH2" i="20" a="1"/>
  <c r="AH2" i="20" s="1"/>
  <c r="AI3" i="21" a="1"/>
  <c r="AI3" i="21" s="1"/>
  <c r="AI2" i="21" a="1"/>
  <c r="AI2" i="21" s="1"/>
  <c r="AI3" i="20" a="1"/>
  <c r="AI3" i="20" s="1"/>
  <c r="AI2" i="20" a="1"/>
  <c r="AI2" i="20" s="1"/>
  <c r="AE3" i="5" a="1"/>
  <c r="AE3" i="5" s="1"/>
  <c r="AE2" i="5" a="1"/>
  <c r="AE2" i="5" s="1"/>
  <c r="AE3" i="4" a="1"/>
  <c r="AE3" i="4" s="1"/>
  <c r="AE2" i="4" a="1"/>
  <c r="AE2" i="4" s="1"/>
  <c r="AF3" i="5" a="1"/>
  <c r="AF3" i="5" s="1"/>
  <c r="AF2" i="5" a="1"/>
  <c r="AF2" i="5" s="1"/>
  <c r="AF3" i="4" a="1"/>
  <c r="AF3" i="4" s="1"/>
  <c r="AF2" i="4" a="1"/>
  <c r="AF2" i="4" s="1"/>
  <c r="AG3" i="5" a="1"/>
  <c r="AG3" i="5" s="1"/>
  <c r="AG2" i="5" a="1"/>
  <c r="AG2" i="5" s="1"/>
  <c r="AG3" i="4" a="1"/>
  <c r="AG3" i="4" s="1"/>
  <c r="AG2" i="4" a="1"/>
  <c r="AG2" i="4" s="1"/>
  <c r="AM3" i="5" a="1"/>
  <c r="AM3" i="5" s="1"/>
  <c r="AM2" i="5" a="1"/>
  <c r="AM2" i="5" s="1"/>
  <c r="AM3" i="4" a="1"/>
  <c r="AM3" i="4" s="1"/>
  <c r="AM2" i="4" a="1"/>
  <c r="AM2" i="4" s="1"/>
  <c r="AN3" i="5" a="1"/>
  <c r="AN3" i="5" s="1"/>
  <c r="AN2" i="5" a="1"/>
  <c r="AN2" i="5" s="1"/>
  <c r="AN3" i="4" a="1"/>
  <c r="AN3" i="4" s="1"/>
  <c r="AN2" i="4" a="1"/>
  <c r="AN2" i="4" s="1"/>
  <c r="AG3" i="21" a="1"/>
  <c r="AG3" i="21" s="1"/>
  <c r="AG2" i="21" a="1"/>
  <c r="AG2" i="21" s="1"/>
  <c r="AG3" i="20" a="1"/>
  <c r="AG3" i="20" s="1"/>
  <c r="AG2" i="20" a="1"/>
  <c r="AG2" i="20" s="1"/>
  <c r="AM3" i="21" a="1"/>
  <c r="AM3" i="21" s="1"/>
  <c r="AM2" i="21" a="1"/>
  <c r="AM2" i="21" s="1"/>
  <c r="AM3" i="20" a="1"/>
  <c r="AM3" i="20" s="1"/>
  <c r="AM2" i="20" a="1"/>
  <c r="AM2" i="20" s="1"/>
  <c r="AN3" i="21" a="1"/>
  <c r="AN3" i="21" s="1"/>
  <c r="AN2" i="21" a="1"/>
  <c r="AN2" i="21" s="1"/>
  <c r="AN3" i="20" a="1"/>
  <c r="AN3" i="20" s="1"/>
  <c r="AN2" i="20" a="1"/>
  <c r="AN2" i="20" s="1"/>
  <c r="AO3" i="21" a="1"/>
  <c r="AO3" i="21" s="1"/>
  <c r="AO2" i="21" a="1"/>
  <c r="AO2" i="21" s="1"/>
  <c r="AO3" i="20" a="1"/>
  <c r="AO3" i="20" s="1"/>
  <c r="AO2" i="20" a="1"/>
  <c r="AO2" i="20" s="1"/>
  <c r="R3" i="11" a="1"/>
  <c r="R3" i="11" s="1"/>
  <c r="R2" i="11" a="1"/>
  <c r="R2" i="11" s="1"/>
  <c r="R3" i="10" a="1"/>
  <c r="R3" i="10" s="1"/>
  <c r="R2" i="10" a="1"/>
  <c r="R2" i="10" s="1"/>
  <c r="AB3" i="9" a="1"/>
  <c r="AB3" i="9" s="1"/>
  <c r="AB2" i="9" a="1"/>
  <c r="AB2" i="9" s="1"/>
  <c r="AB3" i="8" a="1"/>
  <c r="AB3" i="8" s="1"/>
  <c r="AB2" i="8" a="1"/>
  <c r="AB2" i="8" s="1"/>
  <c r="AC3" i="9" a="1"/>
  <c r="AC3" i="9" s="1"/>
  <c r="AC2" i="9" a="1"/>
  <c r="AC2" i="9" s="1"/>
  <c r="AC3" i="8" a="1"/>
  <c r="AC3" i="8" s="1"/>
  <c r="AC2" i="8" a="1"/>
  <c r="AC2" i="8" s="1"/>
  <c r="AD3" i="9" a="1"/>
  <c r="AD3" i="9" s="1"/>
  <c r="AD2" i="9" a="1"/>
  <c r="AD2" i="9" s="1"/>
  <c r="AD3" i="8" a="1"/>
  <c r="AD3" i="8" s="1"/>
  <c r="AD2" i="8" a="1"/>
  <c r="AD2" i="8" s="1"/>
  <c r="AE3" i="9" a="1"/>
  <c r="AE3" i="9" s="1"/>
  <c r="AE2" i="9" a="1"/>
  <c r="AE2" i="9" s="1"/>
  <c r="AE3" i="8" a="1"/>
  <c r="AE3" i="8" s="1"/>
  <c r="AE2" i="8" a="1"/>
  <c r="AE2" i="8" s="1"/>
  <c r="AA3" i="5" a="1"/>
  <c r="AA3" i="5" s="1"/>
  <c r="AA2" i="5" a="1"/>
  <c r="AA2" i="5" s="1"/>
  <c r="AA3" i="4" a="1"/>
  <c r="AA3" i="4" s="1"/>
  <c r="AA2" i="4" a="1"/>
  <c r="AA2" i="4" s="1"/>
  <c r="AB3" i="5" a="1"/>
  <c r="AB3" i="5" s="1"/>
  <c r="AB2" i="5" a="1"/>
  <c r="AB2" i="5" s="1"/>
  <c r="AB3" i="4" a="1"/>
  <c r="AB3" i="4" s="1"/>
  <c r="AB2" i="4" a="1"/>
  <c r="AB2" i="4" s="1"/>
  <c r="AC3" i="5" a="1"/>
  <c r="AC3" i="5" s="1"/>
  <c r="AC2" i="5" a="1"/>
  <c r="AC2" i="5" s="1"/>
  <c r="AC3" i="4" a="1"/>
  <c r="AC3" i="4" s="1"/>
  <c r="AC2" i="4" a="1"/>
  <c r="AC2" i="4" s="1"/>
  <c r="Y3" i="5" l="1" a="1"/>
  <c r="Y3" i="5" s="1"/>
  <c r="Y2" i="5" a="1"/>
  <c r="Y2" i="5" s="1"/>
  <c r="Y3" i="4" a="1"/>
  <c r="Y3" i="4" s="1"/>
  <c r="Y2" i="4" a="1"/>
  <c r="Y2" i="4" s="1"/>
  <c r="Z3" i="5" a="1"/>
  <c r="Z3" i="5" s="1"/>
  <c r="Z2" i="5" a="1"/>
  <c r="Z2" i="5" s="1"/>
  <c r="Z3" i="4" a="1"/>
  <c r="Z3" i="4" s="1"/>
  <c r="Z2" i="4" a="1"/>
  <c r="Z2" i="4" s="1"/>
  <c r="P3" i="17" l="1" a="1"/>
  <c r="P3" i="17" s="1"/>
  <c r="P2" i="17" a="1"/>
  <c r="P2" i="17" s="1"/>
  <c r="P3" i="16" a="1"/>
  <c r="P3" i="16" s="1"/>
  <c r="P2" i="16" a="1"/>
  <c r="P2" i="16" s="1"/>
  <c r="Q3" i="17" a="1"/>
  <c r="Q3" i="17" s="1"/>
  <c r="Q2" i="17" a="1"/>
  <c r="Q2" i="17" s="1"/>
  <c r="Q3" i="16" a="1"/>
  <c r="Q3" i="16" s="1"/>
  <c r="Q2" i="16" a="1"/>
  <c r="Q2" i="16" s="1"/>
  <c r="R3" i="17" a="1"/>
  <c r="R3" i="17" s="1"/>
  <c r="R2" i="17" a="1"/>
  <c r="R2" i="17" s="1"/>
  <c r="R3" i="16" a="1"/>
  <c r="R3" i="16" s="1"/>
  <c r="R2" i="16" a="1"/>
  <c r="R2" i="16" s="1"/>
  <c r="S3" i="17" a="1"/>
  <c r="S3" i="17" s="1"/>
  <c r="S2" i="17" a="1"/>
  <c r="S2" i="17" s="1"/>
  <c r="S3" i="16" a="1"/>
  <c r="S3" i="16" s="1"/>
  <c r="S2" i="16" a="1"/>
  <c r="S2" i="16" s="1"/>
  <c r="T3" i="17" a="1"/>
  <c r="T3" i="17" s="1"/>
  <c r="T2" i="17" a="1"/>
  <c r="T2" i="17" s="1"/>
  <c r="T3" i="16" a="1"/>
  <c r="T3" i="16" s="1"/>
  <c r="T2" i="16" a="1"/>
  <c r="T2" i="16" s="1"/>
  <c r="AD3" i="21" a="1"/>
  <c r="AD3" i="21" s="1"/>
  <c r="AD2" i="21" a="1"/>
  <c r="AD2" i="21" s="1"/>
  <c r="AD3" i="20" a="1"/>
  <c r="AD3" i="20" s="1"/>
  <c r="AD2" i="20" a="1"/>
  <c r="AD2" i="20" s="1"/>
  <c r="AE3" i="21" a="1"/>
  <c r="AE3" i="21" s="1"/>
  <c r="AE2" i="21" a="1"/>
  <c r="AE2" i="21" s="1"/>
  <c r="AE3" i="20" a="1"/>
  <c r="AE3" i="20" s="1"/>
  <c r="AE2" i="20" a="1"/>
  <c r="AE2" i="20" s="1"/>
  <c r="Y3" i="9" a="1"/>
  <c r="Y3" i="9" s="1"/>
  <c r="Y2" i="9" a="1"/>
  <c r="Y2" i="9" s="1"/>
  <c r="Y3" i="8" a="1"/>
  <c r="Y3" i="8" s="1"/>
  <c r="Y2" i="8" a="1"/>
  <c r="Y2" i="8" s="1"/>
  <c r="Z3" i="9" a="1"/>
  <c r="Z3" i="9" s="1"/>
  <c r="Z2" i="9" a="1"/>
  <c r="Z2" i="9" s="1"/>
  <c r="Z3" i="8" a="1"/>
  <c r="Z3" i="8" s="1"/>
  <c r="Z2" i="8" a="1"/>
  <c r="Z2" i="8" s="1"/>
  <c r="AR4" i="21" l="1" a="1"/>
  <c r="AR4" i="21" s="1"/>
  <c r="AA4" i="21" a="1"/>
  <c r="AA4" i="21" s="1"/>
  <c r="AB4" i="21" a="1"/>
  <c r="AB4" i="21" s="1"/>
  <c r="AC4" i="21" a="1"/>
  <c r="AC4" i="21" s="1"/>
  <c r="AF4" i="21" a="1"/>
  <c r="AF4" i="21" s="1"/>
  <c r="AP4" i="21" a="1"/>
  <c r="AP4" i="21" s="1"/>
  <c r="AQ4" i="21" a="1"/>
  <c r="AQ4" i="21" s="1"/>
  <c r="AA4" i="20" a="1"/>
  <c r="AA4" i="20" s="1"/>
  <c r="AB4" i="20" a="1"/>
  <c r="AB4" i="20" s="1"/>
  <c r="AC4" i="20" a="1"/>
  <c r="AC4" i="20" s="1"/>
  <c r="C73" i="18" l="1"/>
  <c r="H74" i="17" s="1"/>
  <c r="B73" i="18"/>
  <c r="A73" i="18"/>
  <c r="B75" i="20"/>
  <c r="A75" i="20"/>
  <c r="G74" i="10"/>
  <c r="C74" i="10"/>
  <c r="B74" i="10"/>
  <c r="G74" i="8"/>
  <c r="C74" i="8"/>
  <c r="B74" i="8"/>
  <c r="G74" i="6"/>
  <c r="C74" i="6"/>
  <c r="B74" i="6"/>
  <c r="G74" i="4"/>
  <c r="C74" i="4"/>
  <c r="B74" i="4"/>
  <c r="I74" i="17"/>
  <c r="C30" i="18"/>
  <c r="H31" i="17" s="1"/>
  <c r="B30" i="18"/>
  <c r="A30" i="18"/>
  <c r="B32" i="20"/>
  <c r="A32" i="20"/>
  <c r="G31" i="10"/>
  <c r="C31" i="10"/>
  <c r="B31" i="10"/>
  <c r="G31" i="8"/>
  <c r="C31" i="8"/>
  <c r="B31" i="8"/>
  <c r="G31" i="6"/>
  <c r="C31" i="6"/>
  <c r="B31" i="6"/>
  <c r="G31" i="4"/>
  <c r="C31" i="4"/>
  <c r="B31" i="4"/>
  <c r="I31" i="17"/>
  <c r="C20" i="18"/>
  <c r="H21" i="17" s="1"/>
  <c r="B20" i="18"/>
  <c r="A20" i="18"/>
  <c r="B22" i="20"/>
  <c r="A22" i="20"/>
  <c r="G21" i="10"/>
  <c r="C21" i="10"/>
  <c r="B21" i="10"/>
  <c r="G21" i="8"/>
  <c r="C21" i="8"/>
  <c r="B21" i="8"/>
  <c r="G21" i="6"/>
  <c r="C21" i="6"/>
  <c r="B21" i="6"/>
  <c r="G21" i="4"/>
  <c r="C21" i="4"/>
  <c r="B21" i="4"/>
  <c r="I21" i="17"/>
  <c r="C55" i="18"/>
  <c r="H56" i="17" s="1"/>
  <c r="B55" i="18"/>
  <c r="A55" i="18"/>
  <c r="B57" i="20"/>
  <c r="A57" i="20"/>
  <c r="G56" i="10"/>
  <c r="C56" i="10"/>
  <c r="B56" i="10"/>
  <c r="G56" i="8"/>
  <c r="C56" i="8"/>
  <c r="B56" i="8"/>
  <c r="G56" i="6"/>
  <c r="C56" i="6"/>
  <c r="B56" i="6"/>
  <c r="G56" i="4"/>
  <c r="C56" i="4"/>
  <c r="B56" i="4"/>
  <c r="I56" i="17"/>
  <c r="C12" i="18"/>
  <c r="H13" i="17" s="1"/>
  <c r="B12" i="18"/>
  <c r="A12" i="18"/>
  <c r="B14" i="20"/>
  <c r="A14" i="20"/>
  <c r="G13" i="10"/>
  <c r="C13" i="10"/>
  <c r="B13" i="10"/>
  <c r="G13" i="8"/>
  <c r="C13" i="8"/>
  <c r="B13" i="8"/>
  <c r="G13" i="6"/>
  <c r="C13" i="6"/>
  <c r="B13" i="6"/>
  <c r="G13" i="4"/>
  <c r="C13" i="4"/>
  <c r="B13" i="4"/>
  <c r="I13" i="17"/>
  <c r="C64" i="18"/>
  <c r="H65" i="17" s="1"/>
  <c r="B64" i="18"/>
  <c r="A64" i="18"/>
  <c r="B66" i="20"/>
  <c r="A66" i="20"/>
  <c r="G65" i="10"/>
  <c r="C65" i="10"/>
  <c r="B65" i="10"/>
  <c r="G65" i="8"/>
  <c r="C65" i="8"/>
  <c r="B65" i="8"/>
  <c r="G65" i="6"/>
  <c r="C65" i="6"/>
  <c r="B65" i="6"/>
  <c r="G65" i="4"/>
  <c r="C65" i="4"/>
  <c r="B65" i="4"/>
  <c r="I65" i="17"/>
  <c r="C45" i="18"/>
  <c r="H46" i="17" s="1"/>
  <c r="B45" i="18"/>
  <c r="A45" i="18"/>
  <c r="B47" i="20"/>
  <c r="A47" i="20"/>
  <c r="G46" i="10"/>
  <c r="C46" i="10"/>
  <c r="B46" i="10"/>
  <c r="G46" i="8"/>
  <c r="C46" i="8"/>
  <c r="B46" i="8"/>
  <c r="G46" i="6"/>
  <c r="C46" i="6"/>
  <c r="B46" i="6"/>
  <c r="G46" i="4"/>
  <c r="C46" i="4"/>
  <c r="B46" i="4"/>
  <c r="I46" i="17"/>
  <c r="C14" i="19"/>
  <c r="H15" i="16" s="1"/>
  <c r="B14" i="19"/>
  <c r="A14" i="19"/>
  <c r="B16" i="21"/>
  <c r="A16" i="21"/>
  <c r="G15" i="11"/>
  <c r="C15" i="11"/>
  <c r="B15" i="11"/>
  <c r="G15" i="9"/>
  <c r="C15" i="9"/>
  <c r="B15" i="9"/>
  <c r="G15" i="7"/>
  <c r="C15" i="7"/>
  <c r="B15" i="7"/>
  <c r="G15" i="5"/>
  <c r="C15" i="5"/>
  <c r="B15" i="5"/>
  <c r="I15" i="16"/>
  <c r="C50" i="19"/>
  <c r="H51" i="16" s="1"/>
  <c r="B50" i="19"/>
  <c r="A50" i="19"/>
  <c r="B52" i="21"/>
  <c r="A52" i="21"/>
  <c r="G51" i="11"/>
  <c r="C51" i="11"/>
  <c r="B51" i="11"/>
  <c r="G51" i="9"/>
  <c r="C51" i="9"/>
  <c r="B51" i="9"/>
  <c r="G51" i="7"/>
  <c r="C51" i="7"/>
  <c r="B51" i="7"/>
  <c r="G51" i="5"/>
  <c r="C51" i="5"/>
  <c r="B51" i="5"/>
  <c r="I51" i="16"/>
  <c r="C18" i="19"/>
  <c r="H19" i="16" s="1"/>
  <c r="B18" i="19"/>
  <c r="A18" i="19"/>
  <c r="B20" i="21"/>
  <c r="A20" i="21"/>
  <c r="G19" i="11"/>
  <c r="C19" i="11"/>
  <c r="B19" i="11"/>
  <c r="G19" i="9"/>
  <c r="C19" i="9"/>
  <c r="B19" i="9"/>
  <c r="G19" i="7"/>
  <c r="C19" i="7"/>
  <c r="B19" i="7"/>
  <c r="G19" i="5"/>
  <c r="C19" i="5"/>
  <c r="B19" i="5"/>
  <c r="I19" i="16"/>
  <c r="C8" i="19"/>
  <c r="H9" i="16" s="1"/>
  <c r="B8" i="19"/>
  <c r="A8" i="19"/>
  <c r="B10" i="21"/>
  <c r="A10" i="21"/>
  <c r="G9" i="11"/>
  <c r="C9" i="11"/>
  <c r="B9" i="11"/>
  <c r="G9" i="9"/>
  <c r="C9" i="9"/>
  <c r="B9" i="9"/>
  <c r="G9" i="7"/>
  <c r="C9" i="7"/>
  <c r="B9" i="7"/>
  <c r="G9" i="5"/>
  <c r="C9" i="5"/>
  <c r="B9" i="5"/>
  <c r="I9" i="16"/>
  <c r="C23" i="19"/>
  <c r="H24" i="16" s="1"/>
  <c r="B23" i="19"/>
  <c r="A23" i="19"/>
  <c r="B25" i="21"/>
  <c r="A25" i="21"/>
  <c r="G24" i="11"/>
  <c r="G24" i="9"/>
  <c r="G24" i="7"/>
  <c r="G24" i="5"/>
  <c r="C24" i="5"/>
  <c r="B24" i="5"/>
  <c r="I24" i="16"/>
  <c r="U3" i="5" a="1"/>
  <c r="U3" i="5" s="1"/>
  <c r="U2" i="5" a="1"/>
  <c r="U2" i="5" s="1"/>
  <c r="U3" i="4" a="1"/>
  <c r="U3" i="4" s="1"/>
  <c r="U2" i="4" a="1"/>
  <c r="U2" i="4" s="1"/>
  <c r="V3" i="5" a="1"/>
  <c r="V3" i="5" s="1"/>
  <c r="V2" i="5" a="1"/>
  <c r="V2" i="5" s="1"/>
  <c r="V3" i="4" a="1"/>
  <c r="V3" i="4" s="1"/>
  <c r="V2" i="4" a="1"/>
  <c r="V2" i="4" s="1"/>
  <c r="M3" i="6" a="1"/>
  <c r="M3" i="6" s="1"/>
  <c r="M2" i="6" a="1"/>
  <c r="M2" i="6" s="1"/>
  <c r="M3" i="7" a="1"/>
  <c r="M3" i="7" s="1"/>
  <c r="M2" i="7" a="1"/>
  <c r="M2" i="7" s="1"/>
  <c r="N3" i="6" a="1"/>
  <c r="N3" i="6" s="1"/>
  <c r="N2" i="6" a="1"/>
  <c r="N2" i="6" s="1"/>
  <c r="N3" i="7" a="1"/>
  <c r="N3" i="7" s="1"/>
  <c r="N2" i="7" a="1"/>
  <c r="N2" i="7" s="1"/>
  <c r="P3" i="10" a="1"/>
  <c r="P3" i="10" s="1"/>
  <c r="P2" i="10" a="1"/>
  <c r="P2" i="10" s="1"/>
  <c r="P3" i="11" a="1"/>
  <c r="P3" i="11" s="1"/>
  <c r="P2" i="11" a="1"/>
  <c r="P2" i="11" s="1"/>
  <c r="Q3" i="10" a="1"/>
  <c r="Q3" i="10" s="1"/>
  <c r="Q2" i="10" a="1"/>
  <c r="Q2" i="10" s="1"/>
  <c r="Q3" i="11" a="1"/>
  <c r="Q3" i="11" s="1"/>
  <c r="Q2" i="11" a="1"/>
  <c r="Q2" i="11" s="1"/>
  <c r="AA3" i="20" a="1"/>
  <c r="AA3" i="20" s="1"/>
  <c r="AA2" i="20" a="1"/>
  <c r="AA2" i="20" s="1"/>
  <c r="AA3" i="21" a="1"/>
  <c r="AA3" i="21" s="1"/>
  <c r="AA2" i="21" a="1"/>
  <c r="AA2" i="21" s="1"/>
  <c r="AB3" i="20" a="1"/>
  <c r="AB3" i="20" s="1"/>
  <c r="AB2" i="20" a="1"/>
  <c r="AB2" i="20" s="1"/>
  <c r="AB3" i="21" a="1"/>
  <c r="AB3" i="21" s="1"/>
  <c r="AB2" i="21" a="1"/>
  <c r="AB2" i="21" s="1"/>
  <c r="W3" i="5" a="1"/>
  <c r="W3" i="5" s="1"/>
  <c r="W2" i="5" a="1"/>
  <c r="W2" i="5" s="1"/>
  <c r="W3" i="4" a="1"/>
  <c r="W3" i="4" s="1"/>
  <c r="W2" i="4" a="1"/>
  <c r="W2" i="4" s="1"/>
  <c r="X3" i="5" a="1"/>
  <c r="X3" i="5" s="1"/>
  <c r="X2" i="5" a="1"/>
  <c r="X2" i="5" s="1"/>
  <c r="X3" i="4" a="1"/>
  <c r="X3" i="4" s="1"/>
  <c r="X2" i="4" a="1"/>
  <c r="X2" i="4" s="1"/>
  <c r="AD3" i="5" a="1"/>
  <c r="AD3" i="5" s="1"/>
  <c r="AD2" i="5" a="1"/>
  <c r="AD2" i="5" s="1"/>
  <c r="AD3" i="4" a="1"/>
  <c r="AD3" i="4" s="1"/>
  <c r="AD2" i="4" a="1"/>
  <c r="AD2" i="4" s="1"/>
  <c r="AC3" i="21" a="1"/>
  <c r="AC3" i="21" s="1"/>
  <c r="AC2" i="21" a="1"/>
  <c r="AC2" i="21" s="1"/>
  <c r="AC3" i="20" a="1"/>
  <c r="AC3" i="20" s="1"/>
  <c r="AC2" i="20" a="1"/>
  <c r="AC2" i="20" s="1"/>
  <c r="AF3" i="21" a="1"/>
  <c r="AF3" i="21" s="1"/>
  <c r="AF2" i="21" a="1"/>
  <c r="AF2" i="21" s="1"/>
  <c r="AF3" i="20" a="1"/>
  <c r="AF3" i="20" s="1"/>
  <c r="AF2" i="20" a="1"/>
  <c r="AF2" i="20" s="1"/>
  <c r="AP3" i="21" a="1"/>
  <c r="AP3" i="21" s="1"/>
  <c r="AP2" i="21" a="1"/>
  <c r="AP2" i="21" s="1"/>
  <c r="AP3" i="20" a="1"/>
  <c r="AP3" i="20" s="1"/>
  <c r="AP2" i="20" a="1"/>
  <c r="AP2" i="20" s="1"/>
  <c r="C88" i="18"/>
  <c r="H89" i="17" s="1"/>
  <c r="B88" i="18"/>
  <c r="A88" i="18"/>
  <c r="B90" i="20"/>
  <c r="A90" i="20"/>
  <c r="G89" i="10"/>
  <c r="C89" i="10"/>
  <c r="B89" i="10"/>
  <c r="G89" i="8"/>
  <c r="C89" i="8"/>
  <c r="B89" i="8"/>
  <c r="G89" i="6"/>
  <c r="C89" i="6"/>
  <c r="B89" i="6"/>
  <c r="G89" i="4"/>
  <c r="C89" i="4"/>
  <c r="B89" i="4"/>
  <c r="I89" i="17"/>
  <c r="C81" i="18"/>
  <c r="H82" i="17" s="1"/>
  <c r="B81" i="18"/>
  <c r="A81" i="18"/>
  <c r="B83" i="20"/>
  <c r="A83" i="20"/>
  <c r="G82" i="10"/>
  <c r="C82" i="10"/>
  <c r="B82" i="10"/>
  <c r="G82" i="8"/>
  <c r="C82" i="8"/>
  <c r="B82" i="8"/>
  <c r="G82" i="6"/>
  <c r="C82" i="6"/>
  <c r="B82" i="6"/>
  <c r="G82" i="4"/>
  <c r="C82" i="4"/>
  <c r="B82" i="4"/>
  <c r="I82" i="17"/>
  <c r="C114" i="19"/>
  <c r="H115" i="16" s="1"/>
  <c r="B114" i="19"/>
  <c r="A114" i="19"/>
  <c r="B116" i="21"/>
  <c r="A116" i="21"/>
  <c r="G115" i="11"/>
  <c r="C115" i="11"/>
  <c r="B115" i="11"/>
  <c r="G115" i="9"/>
  <c r="C115" i="9"/>
  <c r="B115" i="9"/>
  <c r="G115" i="7"/>
  <c r="C115" i="7"/>
  <c r="B115" i="7"/>
  <c r="G115" i="5"/>
  <c r="C115" i="5"/>
  <c r="B115" i="5"/>
  <c r="I115" i="16"/>
  <c r="C109" i="18"/>
  <c r="H110" i="17" s="1"/>
  <c r="B109" i="18"/>
  <c r="A109" i="18"/>
  <c r="B111" i="20"/>
  <c r="A111" i="20"/>
  <c r="G110" i="10"/>
  <c r="C110" i="10"/>
  <c r="B110" i="10"/>
  <c r="G110" i="8"/>
  <c r="C110" i="8"/>
  <c r="B110" i="8"/>
  <c r="G110" i="6"/>
  <c r="C110" i="6"/>
  <c r="B110" i="6"/>
  <c r="G110" i="4"/>
  <c r="C110" i="4"/>
  <c r="B110" i="4"/>
  <c r="I110" i="17"/>
  <c r="C10" i="19"/>
  <c r="H11" i="16" s="1"/>
  <c r="B10" i="19"/>
  <c r="A10" i="19"/>
  <c r="B12" i="21"/>
  <c r="A12" i="21"/>
  <c r="G11" i="11"/>
  <c r="C11" i="11"/>
  <c r="B11" i="11"/>
  <c r="G11" i="9"/>
  <c r="C11" i="9"/>
  <c r="B11" i="9"/>
  <c r="G11" i="7"/>
  <c r="C11" i="7"/>
  <c r="B11" i="7"/>
  <c r="G11" i="5"/>
  <c r="C11" i="5"/>
  <c r="B11" i="5"/>
  <c r="I11" i="16"/>
  <c r="C102" i="18"/>
  <c r="H103" i="17" s="1"/>
  <c r="B102" i="18"/>
  <c r="A102" i="18"/>
  <c r="B104" i="20"/>
  <c r="A104" i="20"/>
  <c r="G103" i="10"/>
  <c r="C103" i="10"/>
  <c r="B103" i="10"/>
  <c r="G103" i="8"/>
  <c r="C103" i="8"/>
  <c r="B103" i="8"/>
  <c r="G103" i="6"/>
  <c r="C103" i="6"/>
  <c r="B103" i="6"/>
  <c r="G103" i="4"/>
  <c r="C103" i="4"/>
  <c r="B103" i="4"/>
  <c r="I103" i="17"/>
  <c r="C103" i="18"/>
  <c r="H104" i="17" s="1"/>
  <c r="B103" i="18"/>
  <c r="A103" i="18"/>
  <c r="B105" i="20"/>
  <c r="A105" i="20"/>
  <c r="G104" i="10"/>
  <c r="C104" i="10"/>
  <c r="B104" i="10"/>
  <c r="G104" i="8"/>
  <c r="C104" i="8"/>
  <c r="B104" i="8"/>
  <c r="G104" i="6"/>
  <c r="C104" i="6"/>
  <c r="B104" i="6"/>
  <c r="G104" i="4"/>
  <c r="C104" i="4"/>
  <c r="B104" i="4"/>
  <c r="I104" i="17"/>
  <c r="C46" i="18"/>
  <c r="H47" i="17" s="1"/>
  <c r="B46" i="18"/>
  <c r="A46" i="18"/>
  <c r="B48" i="20"/>
  <c r="A48" i="20"/>
  <c r="G47" i="10"/>
  <c r="C47" i="10"/>
  <c r="B47" i="10"/>
  <c r="G47" i="8"/>
  <c r="C47" i="8"/>
  <c r="B47" i="8"/>
  <c r="G47" i="6"/>
  <c r="C47" i="6"/>
  <c r="B47" i="6"/>
  <c r="G47" i="4"/>
  <c r="C47" i="4"/>
  <c r="B47" i="4"/>
  <c r="I47" i="17"/>
  <c r="C4" i="19"/>
  <c r="H5" i="16" s="1"/>
  <c r="B4" i="19"/>
  <c r="A4" i="19"/>
  <c r="B6" i="21"/>
  <c r="A6" i="21"/>
  <c r="G5" i="11"/>
  <c r="C5" i="11"/>
  <c r="B5" i="11"/>
  <c r="G5" i="9"/>
  <c r="C5" i="9"/>
  <c r="B5" i="9"/>
  <c r="G5" i="7"/>
  <c r="C5" i="7"/>
  <c r="B5" i="7"/>
  <c r="G5" i="5"/>
  <c r="C5" i="5"/>
  <c r="B5" i="5"/>
  <c r="I5" i="16"/>
  <c r="C12" i="19"/>
  <c r="H13" i="16" s="1"/>
  <c r="B12" i="19"/>
  <c r="A12" i="19"/>
  <c r="B14" i="21"/>
  <c r="A14" i="21"/>
  <c r="G13" i="11"/>
  <c r="C13" i="11"/>
  <c r="B13" i="11"/>
  <c r="G13" i="9"/>
  <c r="C13" i="9"/>
  <c r="B13" i="9"/>
  <c r="G13" i="7"/>
  <c r="C13" i="7"/>
  <c r="B13" i="7"/>
  <c r="G13" i="5"/>
  <c r="C13" i="5"/>
  <c r="B13" i="5"/>
  <c r="I13" i="16"/>
  <c r="C60" i="19"/>
  <c r="H61" i="16" s="1"/>
  <c r="B60" i="19"/>
  <c r="A60" i="19"/>
  <c r="B62" i="21"/>
  <c r="A62" i="21"/>
  <c r="G61" i="11"/>
  <c r="C61" i="11"/>
  <c r="B61" i="11"/>
  <c r="G61" i="9"/>
  <c r="C61" i="9"/>
  <c r="B61" i="9"/>
  <c r="G61" i="7"/>
  <c r="C61" i="7"/>
  <c r="B61" i="7"/>
  <c r="G61" i="5"/>
  <c r="C61" i="5"/>
  <c r="B61" i="5"/>
  <c r="I61" i="16"/>
  <c r="C4" i="18"/>
  <c r="H5" i="17" s="1"/>
  <c r="B4" i="18"/>
  <c r="A4" i="18"/>
  <c r="B6" i="20"/>
  <c r="A6" i="20"/>
  <c r="G5" i="10"/>
  <c r="C5" i="10"/>
  <c r="B5" i="10"/>
  <c r="G5" i="8"/>
  <c r="C5" i="8"/>
  <c r="B5" i="8"/>
  <c r="G5" i="6"/>
  <c r="C5" i="6"/>
  <c r="B5" i="6"/>
  <c r="G5" i="4"/>
  <c r="C5" i="4"/>
  <c r="B5" i="4"/>
  <c r="I5" i="17"/>
  <c r="W2" i="20" a="1"/>
  <c r="W2" i="20" s="1"/>
  <c r="X2" i="20" a="1"/>
  <c r="X2" i="20" s="1"/>
  <c r="Y2" i="20" a="1"/>
  <c r="Y2" i="20" s="1"/>
  <c r="Z2" i="20" a="1"/>
  <c r="Z2" i="20" s="1"/>
  <c r="AQ2" i="20" a="1"/>
  <c r="AQ2" i="20" s="1"/>
  <c r="W3" i="20" a="1"/>
  <c r="W3" i="20" s="1"/>
  <c r="X3" i="20" a="1"/>
  <c r="X3" i="20" s="1"/>
  <c r="Y3" i="20" a="1"/>
  <c r="Y3" i="20" s="1"/>
  <c r="Z3" i="20" a="1"/>
  <c r="Z3" i="20" s="1"/>
  <c r="AQ3" i="20" a="1"/>
  <c r="AQ3" i="20" s="1"/>
  <c r="W4" i="20" a="1"/>
  <c r="W4" i="20" s="1"/>
  <c r="X4" i="20" a="1"/>
  <c r="X4" i="20" s="1"/>
  <c r="Y4" i="20" a="1"/>
  <c r="Y4" i="20" s="1"/>
  <c r="Z4" i="20" a="1"/>
  <c r="Z4" i="20" s="1"/>
  <c r="W2" i="21" a="1"/>
  <c r="W2" i="21" s="1"/>
  <c r="X2" i="21" a="1"/>
  <c r="X2" i="21" s="1"/>
  <c r="Y2" i="21" a="1"/>
  <c r="Y2" i="21" s="1"/>
  <c r="Z2" i="21" a="1"/>
  <c r="Z2" i="21" s="1"/>
  <c r="AQ2" i="21" a="1"/>
  <c r="AQ2" i="21" s="1"/>
  <c r="W3" i="21" a="1"/>
  <c r="W3" i="21" s="1"/>
  <c r="X3" i="21" a="1"/>
  <c r="X3" i="21" s="1"/>
  <c r="Y3" i="21" a="1"/>
  <c r="Y3" i="21" s="1"/>
  <c r="Z3" i="21" a="1"/>
  <c r="Z3" i="21" s="1"/>
  <c r="AQ3" i="21" a="1"/>
  <c r="AQ3" i="21" s="1"/>
  <c r="W4" i="21" a="1"/>
  <c r="W4" i="21" s="1"/>
  <c r="X4" i="21" a="1"/>
  <c r="X4" i="21" s="1"/>
  <c r="Y4" i="21" a="1"/>
  <c r="Y4" i="21" s="1"/>
  <c r="Z4" i="21" a="1"/>
  <c r="Z4" i="21" s="1"/>
  <c r="W3" i="8" l="1" a="1"/>
  <c r="W3" i="8" s="1"/>
  <c r="W2" i="8" a="1"/>
  <c r="W2" i="8" s="1"/>
  <c r="W3" i="9" a="1"/>
  <c r="W3" i="9" s="1"/>
  <c r="W2" i="9" a="1"/>
  <c r="W2" i="9" s="1"/>
  <c r="X3" i="8" a="1"/>
  <c r="X3" i="8" s="1"/>
  <c r="X2" i="8" a="1"/>
  <c r="X2" i="8" s="1"/>
  <c r="X3" i="9" a="1"/>
  <c r="X3" i="9" s="1"/>
  <c r="X2" i="9" a="1"/>
  <c r="X2" i="9" s="1"/>
  <c r="AA3" i="8" a="1"/>
  <c r="AA3" i="8" s="1"/>
  <c r="AA2" i="8" a="1"/>
  <c r="AA2" i="8" s="1"/>
  <c r="AA3" i="9" a="1"/>
  <c r="AA3" i="9" s="1"/>
  <c r="AA2" i="9" a="1"/>
  <c r="AA2" i="9" s="1"/>
  <c r="AF3" i="8" a="1"/>
  <c r="AF3" i="8" s="1"/>
  <c r="AF2" i="8" a="1"/>
  <c r="AF2" i="8" s="1"/>
  <c r="AF3" i="9" a="1"/>
  <c r="AF3" i="9" s="1"/>
  <c r="AF2" i="9" a="1"/>
  <c r="AF2" i="9" s="1"/>
  <c r="AG3" i="8" a="1"/>
  <c r="AG3" i="8" s="1"/>
  <c r="AG2" i="8" a="1"/>
  <c r="AG2" i="8" s="1"/>
  <c r="AG3" i="9" a="1"/>
  <c r="AG3" i="9" s="1"/>
  <c r="AG2" i="9" a="1"/>
  <c r="AG2" i="9" s="1"/>
  <c r="C90" i="19"/>
  <c r="H91" i="16" s="1"/>
  <c r="B90" i="19"/>
  <c r="A90" i="19"/>
  <c r="B92" i="21"/>
  <c r="A92" i="21"/>
  <c r="G91" i="11"/>
  <c r="C91" i="11"/>
  <c r="B91" i="11"/>
  <c r="G91" i="9"/>
  <c r="C91" i="9"/>
  <c r="B91" i="9"/>
  <c r="G91" i="7"/>
  <c r="C91" i="7"/>
  <c r="B91" i="7"/>
  <c r="G91" i="5"/>
  <c r="C91" i="5"/>
  <c r="B91" i="5"/>
  <c r="I91" i="16"/>
  <c r="C87" i="18"/>
  <c r="B87" i="18"/>
  <c r="A87" i="18"/>
  <c r="B89" i="20"/>
  <c r="A89" i="20"/>
  <c r="G88" i="10"/>
  <c r="C88" i="10"/>
  <c r="B88" i="10"/>
  <c r="G88" i="8"/>
  <c r="C88" i="8"/>
  <c r="B88" i="8"/>
  <c r="G88" i="6"/>
  <c r="C88" i="6"/>
  <c r="B88" i="6"/>
  <c r="G88" i="4"/>
  <c r="C88" i="4"/>
  <c r="B88" i="4"/>
  <c r="I88" i="17"/>
  <c r="Q3" i="5" a="1"/>
  <c r="Q3" i="5" s="1"/>
  <c r="Q2" i="5" a="1"/>
  <c r="Q2" i="5" s="1"/>
  <c r="Q3" i="4" a="1"/>
  <c r="Q3" i="4" s="1"/>
  <c r="Q2" i="4" a="1"/>
  <c r="Q2" i="4" s="1"/>
  <c r="R3" i="5" a="1"/>
  <c r="R3" i="5" s="1"/>
  <c r="R2" i="5" a="1"/>
  <c r="R2" i="5" s="1"/>
  <c r="R3" i="4" a="1"/>
  <c r="R3" i="4" s="1"/>
  <c r="R2" i="4" a="1"/>
  <c r="R2" i="4" s="1"/>
  <c r="S3" i="5" a="1"/>
  <c r="S3" i="5" s="1"/>
  <c r="S2" i="5" a="1"/>
  <c r="S2" i="5" s="1"/>
  <c r="S3" i="4" a="1"/>
  <c r="S3" i="4" s="1"/>
  <c r="S2" i="4" a="1"/>
  <c r="S2" i="4" s="1"/>
  <c r="T3" i="5" a="1"/>
  <c r="T3" i="5" s="1"/>
  <c r="T2" i="5" a="1"/>
  <c r="T2" i="5" s="1"/>
  <c r="T3" i="4" a="1"/>
  <c r="T3" i="4" s="1"/>
  <c r="T2" i="4" a="1"/>
  <c r="T2" i="4" s="1"/>
  <c r="AO3" i="5" a="1"/>
  <c r="AO3" i="5" s="1"/>
  <c r="AO2" i="5" a="1"/>
  <c r="AO2" i="5" s="1"/>
  <c r="AO3" i="4" a="1"/>
  <c r="AO3" i="4" s="1"/>
  <c r="AO2" i="4" a="1"/>
  <c r="AO2" i="4" s="1"/>
  <c r="V4" i="21" a="1"/>
  <c r="V4" i="21" s="1"/>
  <c r="U4" i="21" a="1"/>
  <c r="U4" i="21" s="1"/>
  <c r="R4" i="21" a="1"/>
  <c r="R4" i="21" s="1"/>
  <c r="S4" i="21" a="1"/>
  <c r="S4" i="21" s="1"/>
  <c r="T4" i="21" a="1"/>
  <c r="T4" i="21" s="1"/>
  <c r="U4" i="20" a="1"/>
  <c r="U4" i="20" s="1"/>
  <c r="V4" i="20" a="1"/>
  <c r="V4" i="20" s="1"/>
  <c r="S4" i="20" a="1"/>
  <c r="S4" i="20" s="1"/>
  <c r="T4" i="20" a="1"/>
  <c r="T4" i="20" s="1"/>
  <c r="R4" i="20" a="1"/>
  <c r="R4" i="20" s="1"/>
  <c r="K3" i="10" a="1"/>
  <c r="K3" i="10" s="1"/>
  <c r="K2" i="10" a="1"/>
  <c r="K2" i="10" s="1"/>
  <c r="K3" i="11" a="1"/>
  <c r="K3" i="11" s="1"/>
  <c r="K2" i="11" a="1"/>
  <c r="K2" i="11" s="1"/>
  <c r="L3" i="10" a="1"/>
  <c r="L3" i="10" s="1"/>
  <c r="L2" i="10" a="1"/>
  <c r="L2" i="10" s="1"/>
  <c r="L3" i="11" a="1"/>
  <c r="L3" i="11" s="1"/>
  <c r="L2" i="11" a="1"/>
  <c r="L2" i="11" s="1"/>
  <c r="M3" i="10" a="1"/>
  <c r="M3" i="10" s="1"/>
  <c r="M2" i="10" a="1"/>
  <c r="M2" i="10" s="1"/>
  <c r="M3" i="11" a="1"/>
  <c r="M3" i="11" s="1"/>
  <c r="M2" i="11" a="1"/>
  <c r="M2" i="11" s="1"/>
  <c r="V3" i="9" a="1"/>
  <c r="V3" i="9" s="1"/>
  <c r="V2" i="9" a="1"/>
  <c r="V2" i="9" s="1"/>
  <c r="V3" i="8" a="1"/>
  <c r="V3" i="8" s="1"/>
  <c r="V2" i="8" a="1"/>
  <c r="V2" i="8" s="1"/>
  <c r="V124" i="8"/>
  <c r="V123" i="8"/>
  <c r="V122" i="8"/>
  <c r="V121" i="8"/>
  <c r="V120" i="8"/>
  <c r="V119" i="8"/>
  <c r="V118" i="8"/>
  <c r="V117" i="8"/>
  <c r="V116" i="8"/>
  <c r="V115" i="8"/>
  <c r="V114" i="8"/>
  <c r="V113" i="8"/>
  <c r="V112" i="8"/>
  <c r="V111" i="8"/>
  <c r="V109" i="8"/>
  <c r="V108" i="8"/>
  <c r="V107" i="8"/>
  <c r="V106" i="8"/>
  <c r="V105" i="8"/>
  <c r="V102" i="8"/>
  <c r="V101" i="8"/>
  <c r="V100" i="8"/>
  <c r="V99" i="8"/>
  <c r="V98" i="8"/>
  <c r="V97" i="8"/>
  <c r="V96" i="8"/>
  <c r="V95" i="8"/>
  <c r="V94" i="8"/>
  <c r="V93" i="8"/>
  <c r="V92" i="8"/>
  <c r="V91" i="8"/>
  <c r="V90" i="8"/>
  <c r="V87" i="8"/>
  <c r="V86" i="8"/>
  <c r="V85" i="8"/>
  <c r="V84" i="8"/>
  <c r="V83" i="8"/>
  <c r="V81" i="8"/>
  <c r="V80" i="8"/>
  <c r="V79" i="8"/>
  <c r="V78" i="8"/>
  <c r="V77" i="8"/>
  <c r="V76" i="8"/>
  <c r="V75" i="8"/>
  <c r="V73" i="8"/>
  <c r="V72" i="8"/>
  <c r="V71" i="8"/>
  <c r="V70" i="8"/>
  <c r="V69" i="8"/>
  <c r="V68" i="8"/>
  <c r="V67" i="8"/>
  <c r="V66" i="8"/>
  <c r="V64" i="8"/>
  <c r="V63" i="8"/>
  <c r="V62" i="8"/>
  <c r="V61" i="8"/>
  <c r="V60" i="8"/>
  <c r="V59" i="8"/>
  <c r="V58" i="8"/>
  <c r="V57" i="8"/>
  <c r="V55" i="8"/>
  <c r="V54" i="8"/>
  <c r="V53" i="8"/>
  <c r="V52" i="8"/>
  <c r="V51" i="8"/>
  <c r="V50" i="8"/>
  <c r="V49" i="8"/>
  <c r="V48" i="8"/>
  <c r="V45" i="8"/>
  <c r="V44" i="8"/>
  <c r="V43" i="8"/>
  <c r="V42" i="8"/>
  <c r="V41" i="8"/>
  <c r="V40" i="8"/>
  <c r="V39" i="8"/>
  <c r="V38" i="8"/>
  <c r="V37" i="8"/>
  <c r="V36" i="8"/>
  <c r="V35" i="8"/>
  <c r="V34" i="8"/>
  <c r="V33" i="8"/>
  <c r="V32" i="8"/>
  <c r="V30" i="8"/>
  <c r="V29" i="8"/>
  <c r="V28" i="8"/>
  <c r="V27" i="8"/>
  <c r="V26" i="8"/>
  <c r="V25" i="8"/>
  <c r="V24" i="8"/>
  <c r="V23" i="8"/>
  <c r="V22" i="8"/>
  <c r="V20" i="8"/>
  <c r="V19" i="8"/>
  <c r="V18" i="8"/>
  <c r="V17" i="8"/>
  <c r="V16" i="8"/>
  <c r="V15" i="8"/>
  <c r="V14" i="8"/>
  <c r="V12" i="8"/>
  <c r="V11" i="8"/>
  <c r="V10" i="8"/>
  <c r="V9" i="8"/>
  <c r="V8" i="8"/>
  <c r="V7" i="8"/>
  <c r="V6" i="8"/>
  <c r="V4" i="8"/>
  <c r="H88" i="17" l="1"/>
  <c r="G89" i="17"/>
  <c r="R3" i="20" a="1"/>
  <c r="R3" i="20" s="1"/>
  <c r="R2" i="20" a="1"/>
  <c r="R2" i="20" s="1"/>
  <c r="R3" i="21" a="1"/>
  <c r="R3" i="21" s="1"/>
  <c r="R2" i="21" a="1"/>
  <c r="R2" i="21" s="1"/>
  <c r="S3" i="20" a="1"/>
  <c r="S3" i="20" s="1"/>
  <c r="S2" i="20" a="1"/>
  <c r="S2" i="20" s="1"/>
  <c r="S3" i="21" a="1"/>
  <c r="S3" i="21" s="1"/>
  <c r="S2" i="21" a="1"/>
  <c r="S2" i="21" s="1"/>
  <c r="T3" i="20" a="1"/>
  <c r="T3" i="20" s="1"/>
  <c r="T2" i="20" a="1"/>
  <c r="T2" i="20" s="1"/>
  <c r="T3" i="21" a="1"/>
  <c r="T3" i="21" s="1"/>
  <c r="T2" i="21" a="1"/>
  <c r="T2" i="21" s="1"/>
  <c r="U3" i="20" a="1"/>
  <c r="U3" i="20" s="1"/>
  <c r="U2" i="20" a="1"/>
  <c r="U2" i="20" s="1"/>
  <c r="U3" i="21" a="1"/>
  <c r="U3" i="21" s="1"/>
  <c r="U2" i="21" a="1"/>
  <c r="U2" i="21" s="1"/>
  <c r="V3" i="20" a="1"/>
  <c r="V3" i="20" s="1"/>
  <c r="V2" i="20" a="1"/>
  <c r="V2" i="20" s="1"/>
  <c r="V3" i="21" a="1"/>
  <c r="V3" i="21" s="1"/>
  <c r="V2" i="21" a="1"/>
  <c r="V2" i="21" s="1"/>
  <c r="K4" i="21" a="1"/>
  <c r="K4" i="21" s="1"/>
  <c r="L4" i="21" a="1"/>
  <c r="L4" i="21" s="1"/>
  <c r="M4" i="21" a="1"/>
  <c r="M4" i="21" s="1"/>
  <c r="N4" i="21" a="1"/>
  <c r="N4" i="21" s="1"/>
  <c r="O4" i="21" a="1"/>
  <c r="O4" i="21" s="1"/>
  <c r="P4" i="21" a="1"/>
  <c r="P4" i="21" s="1"/>
  <c r="Q4" i="21" a="1"/>
  <c r="Q4" i="21" s="1"/>
  <c r="K4" i="20" a="1"/>
  <c r="K4" i="20" s="1"/>
  <c r="L4" i="20" a="1"/>
  <c r="L4" i="20" s="1"/>
  <c r="M4" i="20" a="1"/>
  <c r="M4" i="20" s="1"/>
  <c r="N4" i="20" a="1"/>
  <c r="N4" i="20" s="1"/>
  <c r="O4" i="20" a="1"/>
  <c r="O4" i="20" s="1"/>
  <c r="P4" i="20" a="1"/>
  <c r="P4" i="20" s="1"/>
  <c r="Q4" i="20" a="1"/>
  <c r="Q4" i="20" s="1"/>
  <c r="K3" i="21" a="1"/>
  <c r="K3" i="21" s="1"/>
  <c r="K2" i="21" a="1"/>
  <c r="K2" i="21" s="1"/>
  <c r="K3" i="20" a="1"/>
  <c r="K3" i="20" s="1"/>
  <c r="K2" i="20" a="1"/>
  <c r="K2" i="20" s="1"/>
  <c r="L3" i="21" a="1"/>
  <c r="L3" i="21" s="1"/>
  <c r="L2" i="21" a="1"/>
  <c r="L2" i="21" s="1"/>
  <c r="L3" i="20" a="1"/>
  <c r="L3" i="20" s="1"/>
  <c r="L2" i="20" a="1"/>
  <c r="L2" i="20" s="1"/>
  <c r="M3" i="21" a="1"/>
  <c r="M3" i="21" s="1"/>
  <c r="M2" i="21" a="1"/>
  <c r="M2" i="21" s="1"/>
  <c r="M3" i="20" a="1"/>
  <c r="M3" i="20" s="1"/>
  <c r="M2" i="20" a="1"/>
  <c r="M2" i="20" s="1"/>
  <c r="J3" i="11" a="1"/>
  <c r="J3" i="11" s="1"/>
  <c r="J2" i="11" a="1"/>
  <c r="J2" i="11" s="1"/>
  <c r="J3" i="10" a="1"/>
  <c r="J3" i="10" s="1"/>
  <c r="J2" i="10" a="1"/>
  <c r="J2" i="10" s="1"/>
  <c r="N3" i="11" a="1"/>
  <c r="N3" i="11" s="1"/>
  <c r="N2" i="11" a="1"/>
  <c r="N2" i="11" s="1"/>
  <c r="N3" i="10" a="1"/>
  <c r="N3" i="10" s="1"/>
  <c r="N2" i="10" a="1"/>
  <c r="N2" i="10" s="1"/>
  <c r="O3" i="11" a="1"/>
  <c r="O3" i="11" s="1"/>
  <c r="O2" i="11" a="1"/>
  <c r="O2" i="11" s="1"/>
  <c r="O3" i="10" a="1"/>
  <c r="O3" i="10" s="1"/>
  <c r="O2" i="10" a="1"/>
  <c r="O2" i="10" s="1"/>
  <c r="Q3" i="9" a="1"/>
  <c r="Q3" i="9" s="1"/>
  <c r="Q2" i="9" a="1"/>
  <c r="Q2" i="9" s="1"/>
  <c r="Q3" i="8" a="1"/>
  <c r="Q3" i="8" s="1"/>
  <c r="Q2" i="8" a="1"/>
  <c r="Q2" i="8" s="1"/>
  <c r="K3" i="7" a="1"/>
  <c r="K3" i="7" s="1"/>
  <c r="K2" i="7" a="1"/>
  <c r="K2" i="7" s="1"/>
  <c r="K3" i="6" a="1"/>
  <c r="K3" i="6" s="1"/>
  <c r="K2" i="6" a="1"/>
  <c r="K2" i="6" s="1"/>
  <c r="L3" i="7" a="1"/>
  <c r="L3" i="7" s="1"/>
  <c r="L2" i="7" a="1"/>
  <c r="L2" i="7" s="1"/>
  <c r="L3" i="6" a="1"/>
  <c r="L3" i="6" s="1"/>
  <c r="L2" i="6" a="1"/>
  <c r="L2" i="6" s="1"/>
  <c r="O3" i="7" a="1"/>
  <c r="O3" i="7" s="1"/>
  <c r="O2" i="7" a="1"/>
  <c r="O2" i="7" s="1"/>
  <c r="O3" i="6" a="1"/>
  <c r="O3" i="6" s="1"/>
  <c r="O2" i="6" a="1"/>
  <c r="O2" i="6" s="1"/>
  <c r="L3" i="5" a="1"/>
  <c r="L3" i="5" s="1"/>
  <c r="L2" i="5" a="1"/>
  <c r="L2" i="5" s="1"/>
  <c r="L3" i="4" a="1"/>
  <c r="L3" i="4" s="1"/>
  <c r="L2" i="4" a="1"/>
  <c r="L2" i="4" s="1"/>
  <c r="M3" i="5" a="1"/>
  <c r="M3" i="5" s="1"/>
  <c r="M2" i="5" a="1"/>
  <c r="M2" i="5" s="1"/>
  <c r="M3" i="4" a="1"/>
  <c r="M3" i="4" s="1"/>
  <c r="M2" i="4" a="1"/>
  <c r="M2" i="4" s="1"/>
  <c r="N3" i="5" a="1"/>
  <c r="N3" i="5" s="1"/>
  <c r="N2" i="5" a="1"/>
  <c r="N2" i="5" s="1"/>
  <c r="N3" i="4" a="1"/>
  <c r="N3" i="4" s="1"/>
  <c r="N2" i="4" a="1"/>
  <c r="N2" i="4" s="1"/>
  <c r="P3" i="8" a="1"/>
  <c r="P3" i="8" s="1"/>
  <c r="P2" i="8" a="1"/>
  <c r="P2" i="8" s="1"/>
  <c r="P3" i="9" a="1"/>
  <c r="P3" i="9" s="1"/>
  <c r="P2" i="9" a="1"/>
  <c r="P2" i="9" s="1"/>
  <c r="R3" i="8" a="1"/>
  <c r="R3" i="8" s="1"/>
  <c r="R2" i="8" a="1"/>
  <c r="R2" i="8" s="1"/>
  <c r="R3" i="9" a="1"/>
  <c r="R3" i="9" s="1"/>
  <c r="R2" i="9" a="1"/>
  <c r="R2" i="9" s="1"/>
  <c r="S3" i="8" a="1"/>
  <c r="S3" i="8" s="1"/>
  <c r="S2" i="8" a="1"/>
  <c r="S2" i="8" s="1"/>
  <c r="S3" i="9" a="1"/>
  <c r="S3" i="9" s="1"/>
  <c r="S2" i="9" a="1"/>
  <c r="S2" i="9" s="1"/>
  <c r="T3" i="8" a="1"/>
  <c r="T3" i="8" s="1"/>
  <c r="T2" i="8" a="1"/>
  <c r="T2" i="8" s="1"/>
  <c r="T3" i="9" a="1"/>
  <c r="T3" i="9" s="1"/>
  <c r="T2" i="9" a="1"/>
  <c r="T2" i="9" s="1"/>
  <c r="M3" i="9" a="1"/>
  <c r="M3" i="9" s="1"/>
  <c r="M2" i="9" a="1"/>
  <c r="M2" i="9" s="1"/>
  <c r="M3" i="8" a="1"/>
  <c r="M3" i="8" s="1"/>
  <c r="M2" i="8" a="1"/>
  <c r="M2" i="8" s="1"/>
  <c r="N3" i="9" a="1"/>
  <c r="N3" i="9" s="1"/>
  <c r="N2" i="9" a="1"/>
  <c r="N2" i="9" s="1"/>
  <c r="N3" i="8" a="1"/>
  <c r="N3" i="8" s="1"/>
  <c r="N2" i="8" a="1"/>
  <c r="N2" i="8" s="1"/>
  <c r="O3" i="9" a="1"/>
  <c r="O3" i="9" s="1"/>
  <c r="O2" i="9" a="1"/>
  <c r="O2" i="9" s="1"/>
  <c r="O3" i="8" a="1"/>
  <c r="O3" i="8" s="1"/>
  <c r="O2" i="8" a="1"/>
  <c r="O2" i="8" s="1"/>
  <c r="I4" i="20" a="1"/>
  <c r="I4" i="20" s="1"/>
  <c r="J4" i="20" a="1"/>
  <c r="J4" i="20" s="1"/>
  <c r="I4" i="21" a="1"/>
  <c r="I4" i="21" s="1"/>
  <c r="J4" i="21" a="1"/>
  <c r="J4" i="21" s="1"/>
  <c r="I3" i="21" a="1"/>
  <c r="I3" i="21" s="1"/>
  <c r="I2" i="21" a="1"/>
  <c r="I2" i="21" s="1"/>
  <c r="I3" i="20" a="1"/>
  <c r="I3" i="20" s="1"/>
  <c r="I2" i="20" a="1"/>
  <c r="I2" i="20" s="1"/>
  <c r="J3" i="21" a="1"/>
  <c r="J3" i="21" s="1"/>
  <c r="J2" i="21" a="1"/>
  <c r="J2" i="21" s="1"/>
  <c r="J3" i="20" a="1"/>
  <c r="J3" i="20" s="1"/>
  <c r="J2" i="20" a="1"/>
  <c r="J2" i="20" s="1"/>
  <c r="N3" i="21" a="1"/>
  <c r="N3" i="21" s="1"/>
  <c r="N2" i="21" a="1"/>
  <c r="N2" i="21" s="1"/>
  <c r="N3" i="20" a="1"/>
  <c r="N3" i="20" s="1"/>
  <c r="N2" i="20" a="1"/>
  <c r="N2" i="20" s="1"/>
  <c r="O3" i="21" a="1"/>
  <c r="O3" i="21" s="1"/>
  <c r="O2" i="21" a="1"/>
  <c r="O2" i="21" s="1"/>
  <c r="O3" i="20" a="1"/>
  <c r="O3" i="20" s="1"/>
  <c r="O2" i="20" a="1"/>
  <c r="O2" i="20" s="1"/>
  <c r="P3" i="21" a="1"/>
  <c r="P3" i="21" s="1"/>
  <c r="P2" i="21" a="1"/>
  <c r="P2" i="21" s="1"/>
  <c r="P3" i="20" a="1"/>
  <c r="P3" i="20" s="1"/>
  <c r="P2" i="20" a="1"/>
  <c r="P2" i="20" s="1"/>
  <c r="C115" i="18" l="1"/>
  <c r="H116" i="17" s="1"/>
  <c r="B115" i="18"/>
  <c r="A115" i="18"/>
  <c r="B117" i="20"/>
  <c r="A117" i="20"/>
  <c r="G116" i="10"/>
  <c r="C116" i="10"/>
  <c r="B116" i="10"/>
  <c r="G116" i="8"/>
  <c r="C116" i="8"/>
  <c r="B116" i="8"/>
  <c r="G116" i="6"/>
  <c r="C116" i="6"/>
  <c r="B116" i="6"/>
  <c r="G116" i="4"/>
  <c r="C116" i="4"/>
  <c r="B116" i="4"/>
  <c r="I116" i="17"/>
  <c r="C43" i="19"/>
  <c r="H44" i="16" s="1"/>
  <c r="B43" i="19"/>
  <c r="A43" i="19"/>
  <c r="B45" i="21"/>
  <c r="A45" i="21"/>
  <c r="G44" i="11"/>
  <c r="C44" i="11"/>
  <c r="B44" i="11"/>
  <c r="G44" i="9"/>
  <c r="C44" i="9"/>
  <c r="B44" i="9"/>
  <c r="G44" i="7"/>
  <c r="C44" i="7"/>
  <c r="B44" i="7"/>
  <c r="G44" i="5"/>
  <c r="C44" i="5"/>
  <c r="B44" i="5"/>
  <c r="I44" i="16"/>
  <c r="C27" i="19"/>
  <c r="H28" i="16" s="1"/>
  <c r="B27" i="19"/>
  <c r="A27" i="19"/>
  <c r="B29" i="21"/>
  <c r="A29" i="21"/>
  <c r="G28" i="11"/>
  <c r="C28" i="11"/>
  <c r="B28" i="11"/>
  <c r="G28" i="9"/>
  <c r="C28" i="9"/>
  <c r="B28" i="9"/>
  <c r="G28" i="7"/>
  <c r="C28" i="7"/>
  <c r="B28" i="7"/>
  <c r="G28" i="5"/>
  <c r="C28" i="5"/>
  <c r="B28" i="5"/>
  <c r="I28" i="16"/>
  <c r="C82" i="18"/>
  <c r="H83" i="17" s="1"/>
  <c r="B82" i="18"/>
  <c r="A82" i="18"/>
  <c r="B84" i="20"/>
  <c r="A84" i="20"/>
  <c r="G83" i="10"/>
  <c r="C83" i="10"/>
  <c r="B83" i="10"/>
  <c r="G83" i="8"/>
  <c r="C83" i="8"/>
  <c r="B83" i="8"/>
  <c r="G83" i="6"/>
  <c r="C83" i="6"/>
  <c r="B83" i="6"/>
  <c r="G83" i="4"/>
  <c r="C83" i="4"/>
  <c r="B83" i="4"/>
  <c r="I83" i="17"/>
  <c r="C119" i="19"/>
  <c r="H120" i="16" s="1"/>
  <c r="B119" i="19"/>
  <c r="A119" i="19"/>
  <c r="B121" i="21"/>
  <c r="A121" i="21"/>
  <c r="G120" i="11"/>
  <c r="C120" i="11"/>
  <c r="B120" i="11"/>
  <c r="G120" i="9"/>
  <c r="C120" i="9"/>
  <c r="B120" i="9"/>
  <c r="G120" i="7"/>
  <c r="C120" i="7"/>
  <c r="B120" i="7"/>
  <c r="G120" i="5"/>
  <c r="C120" i="5"/>
  <c r="B120" i="5"/>
  <c r="I120" i="16"/>
  <c r="C80" i="18"/>
  <c r="B80" i="18"/>
  <c r="A80" i="18"/>
  <c r="B82" i="20"/>
  <c r="A82" i="20"/>
  <c r="G81" i="10"/>
  <c r="C81" i="10"/>
  <c r="B81" i="10"/>
  <c r="G81" i="8"/>
  <c r="C81" i="8"/>
  <c r="B81" i="8"/>
  <c r="G81" i="6"/>
  <c r="C81" i="6"/>
  <c r="B81" i="6"/>
  <c r="G81" i="4"/>
  <c r="C81" i="4"/>
  <c r="B81" i="4"/>
  <c r="I81" i="17"/>
  <c r="C17" i="19"/>
  <c r="B17" i="19"/>
  <c r="A17" i="19"/>
  <c r="B19" i="21"/>
  <c r="A19" i="21"/>
  <c r="G18" i="11"/>
  <c r="C18" i="11"/>
  <c r="B18" i="11"/>
  <c r="G18" i="9"/>
  <c r="C18" i="9"/>
  <c r="B18" i="9"/>
  <c r="G18" i="7"/>
  <c r="C18" i="7"/>
  <c r="B18" i="7"/>
  <c r="G18" i="5"/>
  <c r="C18" i="5"/>
  <c r="B18" i="5"/>
  <c r="I18" i="16"/>
  <c r="H18" i="16" l="1"/>
  <c r="G19" i="16"/>
  <c r="H81" i="17"/>
  <c r="G82" i="17"/>
  <c r="G83" i="17"/>
  <c r="G123" i="10" l="1"/>
  <c r="G122" i="10"/>
  <c r="G121" i="10"/>
  <c r="G120" i="10"/>
  <c r="G119" i="10"/>
  <c r="G118" i="10"/>
  <c r="G117" i="10"/>
  <c r="G115" i="10"/>
  <c r="G114" i="10"/>
  <c r="G113" i="10"/>
  <c r="G112" i="10"/>
  <c r="G111" i="10"/>
  <c r="G109" i="10"/>
  <c r="G108" i="10"/>
  <c r="G107" i="10"/>
  <c r="G106" i="10"/>
  <c r="G105" i="10"/>
  <c r="G102" i="10"/>
  <c r="G101" i="10"/>
  <c r="G100" i="10"/>
  <c r="G99" i="10"/>
  <c r="G98" i="10"/>
  <c r="G97" i="10"/>
  <c r="G96" i="10"/>
  <c r="G95" i="10"/>
  <c r="G94" i="10"/>
  <c r="G93" i="10"/>
  <c r="G92" i="10"/>
  <c r="G91" i="10"/>
  <c r="G90" i="10"/>
  <c r="G87" i="10"/>
  <c r="G86" i="10"/>
  <c r="G85" i="10"/>
  <c r="G84" i="10"/>
  <c r="G80" i="10"/>
  <c r="G79" i="10"/>
  <c r="G78" i="10"/>
  <c r="G77" i="10"/>
  <c r="G76" i="10"/>
  <c r="G75" i="10"/>
  <c r="G73" i="10"/>
  <c r="G72" i="10"/>
  <c r="G71" i="10"/>
  <c r="G70" i="10"/>
  <c r="G69" i="10"/>
  <c r="G68" i="10"/>
  <c r="G67" i="10"/>
  <c r="G66" i="10"/>
  <c r="G64" i="10"/>
  <c r="G63" i="10"/>
  <c r="G62" i="10"/>
  <c r="G61" i="10"/>
  <c r="G60" i="10"/>
  <c r="G59" i="10"/>
  <c r="G58" i="10"/>
  <c r="G57" i="10"/>
  <c r="G55" i="10"/>
  <c r="G54" i="10"/>
  <c r="G53" i="10"/>
  <c r="G52" i="10"/>
  <c r="G51" i="10"/>
  <c r="G50" i="10"/>
  <c r="G49" i="10"/>
  <c r="G48" i="10"/>
  <c r="G45" i="10"/>
  <c r="G44" i="10"/>
  <c r="G43" i="10"/>
  <c r="G42" i="10"/>
  <c r="G41" i="10"/>
  <c r="G40" i="10"/>
  <c r="G39" i="10"/>
  <c r="G38" i="10"/>
  <c r="G37" i="10"/>
  <c r="G36" i="10"/>
  <c r="G35" i="10"/>
  <c r="G34" i="10"/>
  <c r="G33" i="10"/>
  <c r="G32" i="10"/>
  <c r="G30" i="10"/>
  <c r="G29" i="10"/>
  <c r="G28" i="10"/>
  <c r="G27" i="10"/>
  <c r="G26" i="10"/>
  <c r="G25" i="10"/>
  <c r="G24" i="10"/>
  <c r="G23" i="10"/>
  <c r="G22" i="10"/>
  <c r="G20" i="10"/>
  <c r="G19" i="10"/>
  <c r="G18" i="10"/>
  <c r="G17" i="10"/>
  <c r="G16" i="10"/>
  <c r="G15" i="10"/>
  <c r="G14" i="10"/>
  <c r="G12" i="10"/>
  <c r="G11" i="10"/>
  <c r="G10" i="10"/>
  <c r="G9" i="10"/>
  <c r="G8" i="10"/>
  <c r="G7" i="10"/>
  <c r="G6" i="10"/>
  <c r="G4" i="10"/>
  <c r="G143" i="7"/>
  <c r="G142" i="7"/>
  <c r="G141" i="7"/>
  <c r="G140" i="7"/>
  <c r="G139" i="7"/>
  <c r="G138" i="7"/>
  <c r="G137" i="7"/>
  <c r="G136" i="7"/>
  <c r="G135" i="7"/>
  <c r="G134" i="7"/>
  <c r="G133" i="7"/>
  <c r="G132" i="7"/>
  <c r="G131" i="7"/>
  <c r="G130" i="7"/>
  <c r="G129" i="7"/>
  <c r="G128" i="7"/>
  <c r="G127" i="7"/>
  <c r="G126" i="7"/>
  <c r="G125" i="7"/>
  <c r="G124" i="7"/>
  <c r="G123" i="7"/>
  <c r="G122" i="7"/>
  <c r="G121" i="7"/>
  <c r="G119" i="7"/>
  <c r="G118" i="7"/>
  <c r="G117" i="7"/>
  <c r="G116" i="7"/>
  <c r="G114" i="7"/>
  <c r="G113" i="7"/>
  <c r="G112" i="7"/>
  <c r="G111" i="7"/>
  <c r="G110" i="7"/>
  <c r="G109" i="7"/>
  <c r="G108" i="7"/>
  <c r="G107" i="7"/>
  <c r="G106" i="7"/>
  <c r="G105" i="7"/>
  <c r="G104" i="7"/>
  <c r="G103" i="7"/>
  <c r="G102" i="7"/>
  <c r="G101" i="7"/>
  <c r="G100" i="7"/>
  <c r="G99" i="7"/>
  <c r="G98" i="7"/>
  <c r="G97" i="7"/>
  <c r="G96" i="7"/>
  <c r="G95" i="7"/>
  <c r="G94" i="7"/>
  <c r="G93" i="7"/>
  <c r="G92" i="7"/>
  <c r="G90" i="7"/>
  <c r="G89" i="7"/>
  <c r="G88" i="7"/>
  <c r="G87" i="7"/>
  <c r="G86" i="7"/>
  <c r="G85" i="7"/>
  <c r="G84" i="7"/>
  <c r="G83" i="7"/>
  <c r="G82" i="7"/>
  <c r="G81" i="7"/>
  <c r="G80" i="7"/>
  <c r="G79" i="7"/>
  <c r="G78" i="7"/>
  <c r="G77" i="7"/>
  <c r="G76" i="7"/>
  <c r="G75" i="7"/>
  <c r="G74" i="7"/>
  <c r="G73" i="7"/>
  <c r="G72" i="7"/>
  <c r="G71" i="7"/>
  <c r="G70" i="7"/>
  <c r="G69" i="7"/>
  <c r="G68" i="7"/>
  <c r="G67" i="7"/>
  <c r="G66" i="7"/>
  <c r="G65" i="7"/>
  <c r="G64" i="7"/>
  <c r="G63" i="7"/>
  <c r="G62" i="7"/>
  <c r="G60" i="7"/>
  <c r="G59" i="7"/>
  <c r="G58" i="7"/>
  <c r="G57" i="7"/>
  <c r="G56" i="7"/>
  <c r="G55" i="7"/>
  <c r="G54" i="7"/>
  <c r="G53" i="7"/>
  <c r="G52" i="7"/>
  <c r="G50" i="7"/>
  <c r="G49" i="7"/>
  <c r="G48" i="7"/>
  <c r="G47" i="7"/>
  <c r="G46" i="7"/>
  <c r="G45" i="7"/>
  <c r="G43" i="7"/>
  <c r="G42" i="7"/>
  <c r="G41" i="7"/>
  <c r="G40" i="7"/>
  <c r="G39" i="7"/>
  <c r="G38" i="7"/>
  <c r="G37" i="7"/>
  <c r="G36" i="7"/>
  <c r="G35" i="7"/>
  <c r="G34" i="7"/>
  <c r="G33" i="7"/>
  <c r="G32" i="7"/>
  <c r="G31" i="7"/>
  <c r="G30" i="7"/>
  <c r="G29" i="7"/>
  <c r="G27" i="7"/>
  <c r="G26" i="7"/>
  <c r="G25" i="7"/>
  <c r="G23" i="7"/>
  <c r="G22" i="7"/>
  <c r="G21" i="7"/>
  <c r="G20" i="7"/>
  <c r="G17" i="7"/>
  <c r="G16" i="7"/>
  <c r="G14" i="7"/>
  <c r="G12" i="7"/>
  <c r="G10" i="7"/>
  <c r="G8" i="7"/>
  <c r="G7" i="7"/>
  <c r="G6" i="7"/>
  <c r="G4" i="7"/>
  <c r="G143" i="5"/>
  <c r="G142" i="5"/>
  <c r="G141" i="5"/>
  <c r="G140" i="5"/>
  <c r="G139" i="5"/>
  <c r="G138" i="5"/>
  <c r="G137" i="5"/>
  <c r="G136" i="5"/>
  <c r="G135" i="5"/>
  <c r="G134" i="5"/>
  <c r="G133" i="5"/>
  <c r="G132" i="5"/>
  <c r="G131" i="5"/>
  <c r="G130" i="5"/>
  <c r="G129" i="5"/>
  <c r="G128" i="5"/>
  <c r="G127" i="5"/>
  <c r="G126" i="5"/>
  <c r="G125" i="5"/>
  <c r="G124" i="5"/>
  <c r="G123" i="5"/>
  <c r="G122" i="5"/>
  <c r="G121" i="5"/>
  <c r="G119" i="5"/>
  <c r="G118" i="5"/>
  <c r="G117" i="5"/>
  <c r="G116" i="5"/>
  <c r="G114" i="5"/>
  <c r="G113" i="5"/>
  <c r="G112" i="5"/>
  <c r="G111" i="5"/>
  <c r="G110" i="5"/>
  <c r="G109" i="5"/>
  <c r="G108" i="5"/>
  <c r="G107" i="5"/>
  <c r="G106" i="5"/>
  <c r="G105" i="5"/>
  <c r="G104" i="5"/>
  <c r="G103" i="5"/>
  <c r="G102" i="5"/>
  <c r="G101" i="5"/>
  <c r="G100" i="5"/>
  <c r="G99" i="5"/>
  <c r="G98" i="5"/>
  <c r="G97" i="5"/>
  <c r="G96" i="5"/>
  <c r="G95" i="5"/>
  <c r="G94" i="5"/>
  <c r="G93" i="5"/>
  <c r="G92" i="5"/>
  <c r="G90" i="5"/>
  <c r="G89" i="5"/>
  <c r="G88" i="5"/>
  <c r="G87" i="5"/>
  <c r="G86" i="5"/>
  <c r="G85" i="5"/>
  <c r="G84" i="5"/>
  <c r="G83" i="5"/>
  <c r="G82" i="5"/>
  <c r="G81" i="5"/>
  <c r="G80" i="5"/>
  <c r="G79" i="5"/>
  <c r="G78" i="5"/>
  <c r="G77" i="5"/>
  <c r="G76" i="5"/>
  <c r="G75" i="5"/>
  <c r="G74" i="5"/>
  <c r="G73" i="5"/>
  <c r="G72" i="5"/>
  <c r="G71" i="5"/>
  <c r="G70" i="5"/>
  <c r="G69" i="5"/>
  <c r="G68" i="5"/>
  <c r="G67" i="5"/>
  <c r="G66" i="5"/>
  <c r="G65" i="5"/>
  <c r="G64" i="5"/>
  <c r="G63" i="5"/>
  <c r="G62" i="5"/>
  <c r="G60" i="5"/>
  <c r="G59" i="5"/>
  <c r="G58" i="5"/>
  <c r="G57" i="5"/>
  <c r="G56" i="5"/>
  <c r="G55" i="5"/>
  <c r="G54" i="5"/>
  <c r="G53" i="5"/>
  <c r="G52" i="5"/>
  <c r="G50" i="5"/>
  <c r="G49" i="5"/>
  <c r="G48" i="5"/>
  <c r="G47" i="5"/>
  <c r="G46" i="5"/>
  <c r="G45" i="5"/>
  <c r="G43" i="5"/>
  <c r="G42" i="5"/>
  <c r="G41" i="5"/>
  <c r="G40" i="5"/>
  <c r="G39" i="5"/>
  <c r="G38" i="5"/>
  <c r="G37" i="5"/>
  <c r="G36" i="5"/>
  <c r="G35" i="5"/>
  <c r="G34" i="5"/>
  <c r="G33" i="5"/>
  <c r="G32" i="5"/>
  <c r="G31" i="5"/>
  <c r="G30" i="5"/>
  <c r="G29" i="5"/>
  <c r="G27" i="5"/>
  <c r="G26" i="5"/>
  <c r="G25" i="5"/>
  <c r="G23" i="5"/>
  <c r="G22" i="5"/>
  <c r="G21" i="5"/>
  <c r="G20" i="5"/>
  <c r="G17" i="5"/>
  <c r="G16" i="5"/>
  <c r="G14" i="5"/>
  <c r="G12" i="5"/>
  <c r="G10" i="5"/>
  <c r="G8" i="5"/>
  <c r="G7" i="5"/>
  <c r="G6" i="5"/>
  <c r="G4" i="5"/>
  <c r="D15" i="5" l="1"/>
  <c r="D74" i="10"/>
  <c r="D31" i="10"/>
  <c r="D21" i="10"/>
  <c r="D56" i="10"/>
  <c r="D13" i="10"/>
  <c r="D65" i="10"/>
  <c r="D46" i="10"/>
  <c r="D15" i="7"/>
  <c r="D51" i="7"/>
  <c r="D51" i="5"/>
  <c r="D19" i="7"/>
  <c r="D19" i="5"/>
  <c r="D9" i="7"/>
  <c r="D24" i="5"/>
  <c r="D9" i="5"/>
  <c r="D24" i="7"/>
  <c r="D82" i="10"/>
  <c r="F82" i="10" s="1"/>
  <c r="A82" i="10" s="1"/>
  <c r="D89" i="10"/>
  <c r="D115" i="7"/>
  <c r="D115" i="5"/>
  <c r="D110" i="10"/>
  <c r="D11" i="7"/>
  <c r="D11" i="5"/>
  <c r="D103" i="10"/>
  <c r="F103" i="10" s="1"/>
  <c r="A103" i="10" s="1"/>
  <c r="D47" i="10"/>
  <c r="F47" i="10" s="1"/>
  <c r="A47" i="10" s="1"/>
  <c r="D104" i="10"/>
  <c r="D5" i="7"/>
  <c r="D5" i="5"/>
  <c r="D13" i="7"/>
  <c r="D13" i="5"/>
  <c r="D61" i="7"/>
  <c r="D61" i="5"/>
  <c r="D88" i="10"/>
  <c r="D5" i="10"/>
  <c r="D91" i="7"/>
  <c r="D91" i="5"/>
  <c r="D83" i="10"/>
  <c r="F83" i="10" s="1"/>
  <c r="A83" i="10" s="1"/>
  <c r="D116" i="10"/>
  <c r="D44" i="7"/>
  <c r="D28" i="5"/>
  <c r="D44" i="5"/>
  <c r="D28" i="7"/>
  <c r="D120" i="5"/>
  <c r="D120" i="7"/>
  <c r="D81" i="10"/>
  <c r="D18" i="7"/>
  <c r="D18" i="5"/>
  <c r="AR2" i="21" a="1"/>
  <c r="AR2" i="21" s="1"/>
  <c r="AR3" i="21" a="1"/>
  <c r="AR3" i="21" s="1"/>
  <c r="F74" i="10" l="1"/>
  <c r="A74" i="10" s="1"/>
  <c r="F31" i="10"/>
  <c r="A31" i="10" s="1"/>
  <c r="F21" i="10"/>
  <c r="A21" i="10" s="1"/>
  <c r="F56" i="10"/>
  <c r="A56" i="10" s="1"/>
  <c r="F13" i="10"/>
  <c r="A13" i="10" s="1"/>
  <c r="F65" i="10"/>
  <c r="A65" i="10" s="1"/>
  <c r="F46" i="10"/>
  <c r="A46" i="10" s="1"/>
  <c r="F15" i="7"/>
  <c r="A15" i="7" s="1"/>
  <c r="F9" i="7"/>
  <c r="A9" i="7" s="1"/>
  <c r="F24" i="7"/>
  <c r="A24" i="7" s="1"/>
  <c r="F89" i="10"/>
  <c r="A89" i="10" s="1"/>
  <c r="F115" i="7"/>
  <c r="A115" i="7" s="1"/>
  <c r="F11" i="7"/>
  <c r="A11" i="7" s="1"/>
  <c r="F104" i="10"/>
  <c r="A104" i="10" s="1"/>
  <c r="F13" i="5"/>
  <c r="A13" i="5" s="1"/>
  <c r="F61" i="5"/>
  <c r="A61" i="5" s="1"/>
  <c r="F5" i="10"/>
  <c r="A5" i="10" s="1"/>
  <c r="F91" i="7"/>
  <c r="A91" i="7" s="1"/>
  <c r="F116" i="10"/>
  <c r="A116" i="10" s="1"/>
  <c r="F44" i="7"/>
  <c r="A44" i="7" s="1"/>
  <c r="F28" i="7"/>
  <c r="A28" i="7" s="1"/>
  <c r="F120" i="7"/>
  <c r="A120" i="7" s="1"/>
  <c r="F81" i="10"/>
  <c r="A81" i="10" s="1"/>
  <c r="F18" i="7"/>
  <c r="A18" i="7" s="1"/>
  <c r="A109" i="20"/>
  <c r="B109" i="20"/>
  <c r="C107" i="18"/>
  <c r="H108" i="17" s="1"/>
  <c r="B107" i="18"/>
  <c r="A107" i="18"/>
  <c r="C108" i="10"/>
  <c r="B108" i="10"/>
  <c r="G108" i="8"/>
  <c r="C108" i="8"/>
  <c r="B108" i="8"/>
  <c r="G108" i="6"/>
  <c r="C108" i="6"/>
  <c r="B108" i="6"/>
  <c r="G108" i="4"/>
  <c r="C108" i="4"/>
  <c r="B108" i="4"/>
  <c r="I108" i="17"/>
  <c r="C104" i="19" l="1"/>
  <c r="H105" i="16" s="1"/>
  <c r="B104" i="19"/>
  <c r="A104" i="19"/>
  <c r="B106" i="21"/>
  <c r="A106" i="21"/>
  <c r="G105" i="11"/>
  <c r="C105" i="11"/>
  <c r="B105" i="11"/>
  <c r="G105" i="9"/>
  <c r="C105" i="9"/>
  <c r="B105" i="9"/>
  <c r="C105" i="7"/>
  <c r="B105" i="7"/>
  <c r="C105" i="5"/>
  <c r="B105" i="5"/>
  <c r="I105" i="16"/>
  <c r="C21" i="19"/>
  <c r="H22" i="16" s="1"/>
  <c r="B21" i="19"/>
  <c r="A21" i="19"/>
  <c r="B23" i="21"/>
  <c r="A23" i="21"/>
  <c r="G22" i="11"/>
  <c r="C22" i="11"/>
  <c r="B22" i="11"/>
  <c r="G22" i="9"/>
  <c r="C22" i="9"/>
  <c r="B22" i="9"/>
  <c r="C22" i="7"/>
  <c r="B22" i="7"/>
  <c r="C22" i="5"/>
  <c r="B22" i="5"/>
  <c r="I22" i="16"/>
  <c r="C104" i="18"/>
  <c r="H105" i="17" s="1"/>
  <c r="B104" i="18"/>
  <c r="A104" i="18"/>
  <c r="B106" i="20"/>
  <c r="A106" i="20"/>
  <c r="C105" i="10"/>
  <c r="B105" i="10"/>
  <c r="G105" i="8"/>
  <c r="C105" i="8"/>
  <c r="B105" i="8"/>
  <c r="G105" i="6"/>
  <c r="C105" i="6"/>
  <c r="B105" i="6"/>
  <c r="G105" i="4"/>
  <c r="C105" i="4"/>
  <c r="B105" i="4"/>
  <c r="I105" i="17"/>
  <c r="C97" i="19" l="1"/>
  <c r="H98" i="16" s="1"/>
  <c r="B97" i="19"/>
  <c r="A97" i="19"/>
  <c r="B99" i="21"/>
  <c r="A99" i="21"/>
  <c r="G98" i="11"/>
  <c r="C98" i="11"/>
  <c r="B98" i="11"/>
  <c r="G98" i="9"/>
  <c r="C98" i="9"/>
  <c r="B98" i="9"/>
  <c r="C98" i="7"/>
  <c r="B98" i="7"/>
  <c r="C98" i="5"/>
  <c r="B98" i="5"/>
  <c r="I98" i="16"/>
  <c r="C21" i="18" l="1"/>
  <c r="H22" i="17" s="1"/>
  <c r="B21" i="18"/>
  <c r="A21" i="18"/>
  <c r="B23" i="20"/>
  <c r="A23" i="20"/>
  <c r="C22" i="10"/>
  <c r="B22" i="10"/>
  <c r="G22" i="8"/>
  <c r="C22" i="8"/>
  <c r="B22" i="8"/>
  <c r="G22" i="6"/>
  <c r="C22" i="6"/>
  <c r="B22" i="6"/>
  <c r="G22" i="4"/>
  <c r="C22" i="4"/>
  <c r="B22" i="4"/>
  <c r="I22" i="17"/>
  <c r="C119" i="18"/>
  <c r="H120" i="17" s="1"/>
  <c r="B119" i="18"/>
  <c r="A119" i="18"/>
  <c r="B121" i="20"/>
  <c r="A121" i="20"/>
  <c r="C120" i="10"/>
  <c r="B120" i="10"/>
  <c r="G120" i="8"/>
  <c r="C120" i="8"/>
  <c r="B120" i="8"/>
  <c r="G120" i="6"/>
  <c r="C120" i="6"/>
  <c r="B120" i="6"/>
  <c r="G120" i="4"/>
  <c r="C120" i="4"/>
  <c r="B120" i="4"/>
  <c r="I120" i="17"/>
  <c r="C33" i="19" l="1"/>
  <c r="H34" i="16" s="1"/>
  <c r="B33" i="19"/>
  <c r="A33" i="19"/>
  <c r="B35" i="21"/>
  <c r="A35" i="21"/>
  <c r="G34" i="11"/>
  <c r="C34" i="11"/>
  <c r="B34" i="11"/>
  <c r="G34" i="9"/>
  <c r="C34" i="9"/>
  <c r="B34" i="9"/>
  <c r="C34" i="7"/>
  <c r="B34" i="7"/>
  <c r="C34" i="5"/>
  <c r="B34" i="5"/>
  <c r="I34" i="16"/>
  <c r="C78" i="19"/>
  <c r="H79" i="16" s="1"/>
  <c r="B78" i="19"/>
  <c r="A78" i="19"/>
  <c r="B80" i="21"/>
  <c r="A80" i="21"/>
  <c r="G79" i="11"/>
  <c r="C79" i="11"/>
  <c r="B79" i="11"/>
  <c r="G79" i="9"/>
  <c r="C79" i="9"/>
  <c r="B79" i="9"/>
  <c r="C79" i="7"/>
  <c r="B79" i="7"/>
  <c r="C79" i="5"/>
  <c r="B79" i="5"/>
  <c r="I79" i="16"/>
  <c r="C121" i="18"/>
  <c r="H123" i="17" s="1"/>
  <c r="B121" i="18"/>
  <c r="A121" i="18"/>
  <c r="B123" i="20"/>
  <c r="A123" i="20"/>
  <c r="C122" i="10"/>
  <c r="B122" i="10"/>
  <c r="G122" i="8"/>
  <c r="C122" i="8"/>
  <c r="B122" i="8"/>
  <c r="G122" i="6"/>
  <c r="C122" i="6"/>
  <c r="B122" i="6"/>
  <c r="G122" i="4"/>
  <c r="C122" i="4"/>
  <c r="B122" i="4"/>
  <c r="I122" i="17"/>
  <c r="C35" i="19"/>
  <c r="H36" i="16" s="1"/>
  <c r="B35" i="19"/>
  <c r="A35" i="19"/>
  <c r="B37" i="21"/>
  <c r="A37" i="21"/>
  <c r="G36" i="11"/>
  <c r="C36" i="11"/>
  <c r="B36" i="11"/>
  <c r="G36" i="9"/>
  <c r="C36" i="9"/>
  <c r="B36" i="9"/>
  <c r="C36" i="7"/>
  <c r="B36" i="7"/>
  <c r="C36" i="5"/>
  <c r="B36" i="5"/>
  <c r="I36" i="16"/>
  <c r="C25" i="19"/>
  <c r="H26" i="16" s="1"/>
  <c r="B25" i="19"/>
  <c r="A25" i="19"/>
  <c r="B27" i="21"/>
  <c r="A27" i="21"/>
  <c r="G26" i="11"/>
  <c r="C26" i="11"/>
  <c r="B26" i="11"/>
  <c r="G26" i="9"/>
  <c r="C26" i="9"/>
  <c r="B26" i="9"/>
  <c r="C26" i="7"/>
  <c r="B26" i="7"/>
  <c r="C26" i="5"/>
  <c r="B26" i="5"/>
  <c r="I26" i="16"/>
  <c r="C50" i="18"/>
  <c r="H51" i="17" s="1"/>
  <c r="B50" i="18"/>
  <c r="A50" i="18"/>
  <c r="B52" i="20"/>
  <c r="A52" i="20"/>
  <c r="C51" i="10"/>
  <c r="B51" i="10"/>
  <c r="G51" i="8"/>
  <c r="C51" i="8"/>
  <c r="B51" i="8"/>
  <c r="G51" i="6"/>
  <c r="C51" i="6"/>
  <c r="B51" i="6"/>
  <c r="G51" i="4"/>
  <c r="C51" i="4"/>
  <c r="B51" i="4"/>
  <c r="I51" i="17"/>
  <c r="C18" i="18"/>
  <c r="H19" i="17" s="1"/>
  <c r="B18" i="18"/>
  <c r="A18" i="18"/>
  <c r="B20" i="20"/>
  <c r="A20" i="20"/>
  <c r="C19" i="10"/>
  <c r="B19" i="10"/>
  <c r="G19" i="8"/>
  <c r="C19" i="8"/>
  <c r="B19" i="8"/>
  <c r="G19" i="6"/>
  <c r="C19" i="6"/>
  <c r="B19" i="6"/>
  <c r="G19" i="4"/>
  <c r="C19" i="4"/>
  <c r="B19" i="4"/>
  <c r="I19" i="17"/>
  <c r="C116" i="18"/>
  <c r="H117" i="17" s="1"/>
  <c r="B116" i="18"/>
  <c r="A116" i="18"/>
  <c r="B118" i="20"/>
  <c r="A118" i="20"/>
  <c r="C117" i="10"/>
  <c r="B117" i="10"/>
  <c r="G117" i="8"/>
  <c r="C117" i="8"/>
  <c r="B117" i="8"/>
  <c r="G117" i="6"/>
  <c r="C117" i="6"/>
  <c r="B117" i="6"/>
  <c r="G117" i="4"/>
  <c r="C117" i="4"/>
  <c r="B117" i="4"/>
  <c r="I117" i="17"/>
  <c r="C30" i="19"/>
  <c r="H31" i="16" s="1"/>
  <c r="B30" i="19"/>
  <c r="A30" i="19"/>
  <c r="B32" i="21"/>
  <c r="A32" i="21"/>
  <c r="G31" i="11"/>
  <c r="C31" i="11"/>
  <c r="B31" i="11"/>
  <c r="G31" i="9"/>
  <c r="C31" i="9"/>
  <c r="B31" i="9"/>
  <c r="C31" i="7"/>
  <c r="B31" i="7"/>
  <c r="C31" i="5"/>
  <c r="B31" i="5"/>
  <c r="I31" i="16"/>
  <c r="G79" i="16" l="1"/>
  <c r="M3" i="16" l="1" a="1"/>
  <c r="M3" i="16" s="1"/>
  <c r="M2" i="16" a="1"/>
  <c r="M2" i="16" s="1"/>
  <c r="M3" i="17" a="1"/>
  <c r="M3" i="17" s="1"/>
  <c r="M2" i="17" a="1"/>
  <c r="M2" i="17" s="1"/>
  <c r="N3" i="16" a="1"/>
  <c r="N3" i="16" s="1"/>
  <c r="N2" i="16" a="1"/>
  <c r="N2" i="16" s="1"/>
  <c r="N3" i="17" a="1"/>
  <c r="N3" i="17" s="1"/>
  <c r="N2" i="17" a="1"/>
  <c r="N2" i="17" s="1"/>
  <c r="Q3" i="7" l="1" a="1"/>
  <c r="Q3" i="7" s="1"/>
  <c r="Q2" i="7" a="1"/>
  <c r="Q2" i="7" s="1"/>
  <c r="Q3" i="6" a="1"/>
  <c r="Q3" i="6" s="1"/>
  <c r="Q2" i="6" a="1"/>
  <c r="Q2" i="6" s="1"/>
  <c r="R3" i="7" a="1"/>
  <c r="R3" i="7" s="1"/>
  <c r="R2" i="7" a="1"/>
  <c r="R2" i="7" s="1"/>
  <c r="R3" i="6" a="1"/>
  <c r="R3" i="6" s="1"/>
  <c r="R2" i="6" a="1"/>
  <c r="R2" i="6" s="1"/>
  <c r="C65" i="18" l="1"/>
  <c r="H66" i="17" s="1"/>
  <c r="B65" i="18"/>
  <c r="A65" i="18"/>
  <c r="B67" i="20"/>
  <c r="A67" i="20"/>
  <c r="C66" i="10"/>
  <c r="B66" i="10"/>
  <c r="G66" i="8"/>
  <c r="C66" i="8"/>
  <c r="B66" i="8"/>
  <c r="G66" i="6"/>
  <c r="C66" i="6"/>
  <c r="B66" i="6"/>
  <c r="G66" i="4"/>
  <c r="C66" i="4"/>
  <c r="B66" i="4"/>
  <c r="I66" i="17"/>
  <c r="C49" i="18"/>
  <c r="B49" i="18"/>
  <c r="A49" i="18"/>
  <c r="B51" i="20"/>
  <c r="A51" i="20"/>
  <c r="C50" i="10"/>
  <c r="B50" i="10"/>
  <c r="G50" i="8"/>
  <c r="C50" i="8"/>
  <c r="B50" i="8"/>
  <c r="G50" i="6"/>
  <c r="C50" i="6"/>
  <c r="B50" i="6"/>
  <c r="G50" i="4"/>
  <c r="C50" i="4"/>
  <c r="B50" i="4"/>
  <c r="I50" i="17"/>
  <c r="C98" i="18"/>
  <c r="H99" i="17" s="1"/>
  <c r="B98" i="18"/>
  <c r="A98" i="18"/>
  <c r="B100" i="20"/>
  <c r="A100" i="20"/>
  <c r="C99" i="10"/>
  <c r="B99" i="10"/>
  <c r="G99" i="8"/>
  <c r="C99" i="8"/>
  <c r="B99" i="8"/>
  <c r="G99" i="6"/>
  <c r="C99" i="6"/>
  <c r="B99" i="6"/>
  <c r="G99" i="4"/>
  <c r="C99" i="4"/>
  <c r="B99" i="4"/>
  <c r="I99" i="17"/>
  <c r="G105" i="17" l="1"/>
  <c r="H50" i="17"/>
  <c r="G51" i="17"/>
  <c r="C71" i="18" l="1"/>
  <c r="H72" i="17" s="1"/>
  <c r="B71" i="18"/>
  <c r="A71" i="18"/>
  <c r="B73" i="20"/>
  <c r="A73" i="20"/>
  <c r="C72" i="10"/>
  <c r="B72" i="10"/>
  <c r="G72" i="8"/>
  <c r="C72" i="8"/>
  <c r="B72" i="8"/>
  <c r="G72" i="6"/>
  <c r="C72" i="6"/>
  <c r="B72" i="6"/>
  <c r="G72" i="4"/>
  <c r="C72" i="4"/>
  <c r="B72" i="4"/>
  <c r="I72" i="17"/>
  <c r="C36" i="18"/>
  <c r="H37" i="17" s="1"/>
  <c r="B36" i="18"/>
  <c r="A36" i="18"/>
  <c r="B38" i="20"/>
  <c r="A38" i="20"/>
  <c r="C37" i="10"/>
  <c r="B37" i="10"/>
  <c r="G37" i="8"/>
  <c r="C37" i="8"/>
  <c r="B37" i="8"/>
  <c r="G37" i="6"/>
  <c r="C37" i="6"/>
  <c r="B37" i="6"/>
  <c r="G37" i="4"/>
  <c r="C37" i="4"/>
  <c r="B37" i="4"/>
  <c r="I37" i="17"/>
  <c r="C28" i="19"/>
  <c r="H29" i="16" s="1"/>
  <c r="B28" i="19"/>
  <c r="A28" i="19"/>
  <c r="B30" i="21"/>
  <c r="A30" i="21"/>
  <c r="G29" i="11"/>
  <c r="C29" i="11"/>
  <c r="B29" i="11"/>
  <c r="G29" i="9"/>
  <c r="C29" i="9"/>
  <c r="B29" i="9"/>
  <c r="C29" i="7"/>
  <c r="B29" i="7"/>
  <c r="C29" i="5"/>
  <c r="B29" i="5"/>
  <c r="I29" i="16"/>
  <c r="C32" i="18"/>
  <c r="H33" i="17" s="1"/>
  <c r="B32" i="18"/>
  <c r="A32" i="18"/>
  <c r="B34" i="20"/>
  <c r="A34" i="20"/>
  <c r="C33" i="10"/>
  <c r="B33" i="10"/>
  <c r="G33" i="8"/>
  <c r="C33" i="8"/>
  <c r="B33" i="8"/>
  <c r="G33" i="6"/>
  <c r="C33" i="6"/>
  <c r="B33" i="6"/>
  <c r="G33" i="4"/>
  <c r="C33" i="4"/>
  <c r="B33" i="4"/>
  <c r="I33" i="17"/>
  <c r="C19" i="19"/>
  <c r="H20" i="16" s="1"/>
  <c r="B19" i="19"/>
  <c r="A19" i="19"/>
  <c r="B21" i="21"/>
  <c r="A21" i="21"/>
  <c r="G20" i="11"/>
  <c r="C20" i="11"/>
  <c r="B20" i="11"/>
  <c r="G20" i="9"/>
  <c r="C20" i="9"/>
  <c r="B20" i="9"/>
  <c r="C20" i="7"/>
  <c r="B20" i="7"/>
  <c r="C20" i="5"/>
  <c r="B20" i="5"/>
  <c r="I20" i="16"/>
  <c r="C62" i="18" l="1"/>
  <c r="H63" i="17" s="1"/>
  <c r="B62" i="18"/>
  <c r="A62" i="18"/>
  <c r="B64" i="20"/>
  <c r="A64" i="20"/>
  <c r="C63" i="10"/>
  <c r="B63" i="10"/>
  <c r="G63" i="8"/>
  <c r="C63" i="8"/>
  <c r="B63" i="8"/>
  <c r="G63" i="6"/>
  <c r="C63" i="6"/>
  <c r="B63" i="6"/>
  <c r="G63" i="4"/>
  <c r="C63" i="4"/>
  <c r="B63" i="4"/>
  <c r="I63" i="17"/>
  <c r="C15" i="18"/>
  <c r="H16" i="17" s="1"/>
  <c r="B15" i="18"/>
  <c r="A15" i="18"/>
  <c r="B17" i="20"/>
  <c r="A17" i="20"/>
  <c r="C16" i="10"/>
  <c r="B16" i="10"/>
  <c r="G16" i="8"/>
  <c r="C16" i="8"/>
  <c r="B16" i="8"/>
  <c r="G16" i="6"/>
  <c r="C16" i="6"/>
  <c r="B16" i="6"/>
  <c r="G16" i="4"/>
  <c r="C16" i="4"/>
  <c r="B16" i="4"/>
  <c r="I16" i="17"/>
  <c r="C94" i="19"/>
  <c r="H95" i="16" s="1"/>
  <c r="B94" i="19"/>
  <c r="A94" i="19"/>
  <c r="B96" i="21"/>
  <c r="A96" i="21"/>
  <c r="G95" i="11"/>
  <c r="C95" i="11"/>
  <c r="B95" i="11"/>
  <c r="G95" i="9"/>
  <c r="C95" i="9"/>
  <c r="B95" i="9"/>
  <c r="C95" i="7"/>
  <c r="B95" i="7"/>
  <c r="C95" i="5"/>
  <c r="B95" i="5"/>
  <c r="I95" i="16"/>
  <c r="C97" i="18"/>
  <c r="H98" i="17" s="1"/>
  <c r="B97" i="18"/>
  <c r="A97" i="18"/>
  <c r="B99" i="20"/>
  <c r="A99" i="20"/>
  <c r="C98" i="10"/>
  <c r="B98" i="10"/>
  <c r="G98" i="8"/>
  <c r="C98" i="8"/>
  <c r="B98" i="8"/>
  <c r="G98" i="6"/>
  <c r="C98" i="6"/>
  <c r="B98" i="6"/>
  <c r="G98" i="4"/>
  <c r="C98" i="4"/>
  <c r="B98" i="4"/>
  <c r="I98" i="17"/>
  <c r="C101" i="19"/>
  <c r="H102" i="16" s="1"/>
  <c r="B101" i="19"/>
  <c r="A101" i="19"/>
  <c r="B103" i="21"/>
  <c r="A103" i="21"/>
  <c r="G102" i="11"/>
  <c r="C102" i="11"/>
  <c r="B102" i="11"/>
  <c r="G102" i="9"/>
  <c r="C102" i="9"/>
  <c r="B102" i="9"/>
  <c r="C102" i="7"/>
  <c r="B102" i="7"/>
  <c r="C102" i="5"/>
  <c r="B102" i="5"/>
  <c r="I102" i="16"/>
  <c r="C87" i="19"/>
  <c r="H88" i="16" s="1"/>
  <c r="B87" i="19"/>
  <c r="A87" i="19"/>
  <c r="B89" i="21"/>
  <c r="A89" i="21"/>
  <c r="G88" i="11"/>
  <c r="C88" i="11"/>
  <c r="B88" i="11"/>
  <c r="G88" i="9"/>
  <c r="C88" i="9"/>
  <c r="B88" i="9"/>
  <c r="C88" i="7"/>
  <c r="B88" i="7"/>
  <c r="C88" i="5"/>
  <c r="B88" i="5"/>
  <c r="I88" i="16"/>
  <c r="C61" i="19"/>
  <c r="H62" i="16" s="1"/>
  <c r="B61" i="19"/>
  <c r="A61" i="19"/>
  <c r="B63" i="21"/>
  <c r="A63" i="21"/>
  <c r="G62" i="11"/>
  <c r="C62" i="11"/>
  <c r="B62" i="11"/>
  <c r="G62" i="9"/>
  <c r="C62" i="9"/>
  <c r="B62" i="9"/>
  <c r="C62" i="7"/>
  <c r="B62" i="7"/>
  <c r="C62" i="5"/>
  <c r="B62" i="5"/>
  <c r="I62" i="16"/>
  <c r="C20" i="19"/>
  <c r="B20" i="19"/>
  <c r="A20" i="19"/>
  <c r="B22" i="21"/>
  <c r="A22" i="21"/>
  <c r="G21" i="11"/>
  <c r="C21" i="11"/>
  <c r="B21" i="11"/>
  <c r="G21" i="9"/>
  <c r="C21" i="9"/>
  <c r="B21" i="9"/>
  <c r="C21" i="7"/>
  <c r="B21" i="7"/>
  <c r="C21" i="5"/>
  <c r="B21" i="5"/>
  <c r="I21" i="16"/>
  <c r="H21" i="16" l="1"/>
  <c r="G22" i="16"/>
  <c r="C6" i="18"/>
  <c r="H7" i="17" s="1"/>
  <c r="B6" i="18"/>
  <c r="A6" i="18"/>
  <c r="B8" i="20"/>
  <c r="A8" i="20"/>
  <c r="C7" i="10"/>
  <c r="B7" i="10"/>
  <c r="G7" i="8"/>
  <c r="C7" i="8"/>
  <c r="B7" i="8"/>
  <c r="G7" i="6"/>
  <c r="C7" i="6"/>
  <c r="B7" i="6"/>
  <c r="G7" i="4"/>
  <c r="C7" i="4"/>
  <c r="B7" i="4"/>
  <c r="I7" i="17"/>
  <c r="C89" i="18" l="1"/>
  <c r="H90" i="17" s="1"/>
  <c r="B89" i="18"/>
  <c r="A89" i="18"/>
  <c r="B91" i="20"/>
  <c r="A91" i="20"/>
  <c r="C90" i="10"/>
  <c r="B90" i="10"/>
  <c r="G90" i="8"/>
  <c r="C90" i="8"/>
  <c r="B90" i="8"/>
  <c r="G90" i="6"/>
  <c r="C90" i="6"/>
  <c r="B90" i="6"/>
  <c r="G90" i="4"/>
  <c r="C90" i="4"/>
  <c r="B90" i="4"/>
  <c r="I90" i="17"/>
  <c r="C22" i="18" l="1"/>
  <c r="H23" i="17" s="1"/>
  <c r="B22" i="18"/>
  <c r="A22" i="18"/>
  <c r="B24" i="20"/>
  <c r="A24" i="20"/>
  <c r="C23" i="10"/>
  <c r="B23" i="10"/>
  <c r="G23" i="8"/>
  <c r="C23" i="8"/>
  <c r="B23" i="8"/>
  <c r="G23" i="6"/>
  <c r="C23" i="6"/>
  <c r="B23" i="6"/>
  <c r="G23" i="4"/>
  <c r="C23" i="4"/>
  <c r="B23" i="4"/>
  <c r="I23" i="17"/>
  <c r="T3" i="11" a="1"/>
  <c r="T3" i="11" s="1"/>
  <c r="T2" i="11" a="1"/>
  <c r="T2" i="11" s="1"/>
  <c r="T3" i="10" a="1"/>
  <c r="T3" i="10" s="1"/>
  <c r="T2" i="10" a="1"/>
  <c r="T2" i="10" s="1"/>
  <c r="U3" i="11" a="1"/>
  <c r="U3" i="11" s="1"/>
  <c r="U2" i="11" a="1"/>
  <c r="U2" i="11" s="1"/>
  <c r="U3" i="10" a="1"/>
  <c r="U3" i="10" s="1"/>
  <c r="U2" i="10" a="1"/>
  <c r="U2" i="10" s="1"/>
  <c r="V3" i="11" a="1"/>
  <c r="V3" i="11" s="1"/>
  <c r="V2" i="11" a="1"/>
  <c r="V2" i="11" s="1"/>
  <c r="V3" i="10" a="1"/>
  <c r="V3" i="10" s="1"/>
  <c r="V2" i="10" a="1"/>
  <c r="V2" i="10" s="1"/>
  <c r="P3" i="7" a="1"/>
  <c r="P3" i="7" s="1"/>
  <c r="P2" i="7" a="1"/>
  <c r="P2" i="7" s="1"/>
  <c r="P3" i="6" a="1"/>
  <c r="P3" i="6" s="1"/>
  <c r="P2" i="6" a="1"/>
  <c r="P2" i="6" s="1"/>
  <c r="U2" i="9" l="1" a="1"/>
  <c r="U2" i="9" s="1"/>
  <c r="U3" i="9" a="1"/>
  <c r="U3" i="9" s="1"/>
  <c r="U2" i="8" a="1"/>
  <c r="U2" i="8" s="1"/>
  <c r="U3" i="8" a="1"/>
  <c r="U3" i="8" s="1"/>
  <c r="L2" i="9" l="1" a="1"/>
  <c r="L2" i="9" s="1"/>
  <c r="L3" i="9" a="1"/>
  <c r="L3" i="9" s="1"/>
  <c r="G8" i="8"/>
  <c r="G10" i="8"/>
  <c r="G11" i="8"/>
  <c r="G12" i="8"/>
  <c r="G15" i="8"/>
  <c r="G17" i="8"/>
  <c r="G20" i="8"/>
  <c r="G24" i="8"/>
  <c r="G26" i="8"/>
  <c r="G28" i="8"/>
  <c r="G29" i="8"/>
  <c r="G32" i="8"/>
  <c r="G35" i="8"/>
  <c r="G38" i="8"/>
  <c r="G39" i="8"/>
  <c r="G41" i="8"/>
  <c r="G42" i="8"/>
  <c r="G44" i="8"/>
  <c r="G49" i="8"/>
  <c r="G53" i="8"/>
  <c r="G55" i="8"/>
  <c r="G57" i="8"/>
  <c r="G60" i="8"/>
  <c r="G61" i="8"/>
  <c r="G62" i="8"/>
  <c r="G68" i="8"/>
  <c r="G70" i="8"/>
  <c r="G71" i="8"/>
  <c r="G75" i="8"/>
  <c r="G76" i="8"/>
  <c r="G78" i="8"/>
  <c r="L2" i="8" a="1"/>
  <c r="L2" i="8" s="1"/>
  <c r="L3" i="8" a="1"/>
  <c r="L3" i="8" s="1"/>
  <c r="O3" i="5" a="1"/>
  <c r="O3" i="5" s="1"/>
  <c r="O2" i="5" a="1"/>
  <c r="O2" i="5" s="1"/>
  <c r="O3" i="4" a="1"/>
  <c r="O3" i="4" s="1"/>
  <c r="O2" i="4" a="1"/>
  <c r="O2" i="4" s="1"/>
  <c r="P3" i="5" a="1"/>
  <c r="P3" i="5" s="1"/>
  <c r="P2" i="5" a="1"/>
  <c r="P2" i="5" s="1"/>
  <c r="P3" i="4" a="1"/>
  <c r="P3" i="4" s="1"/>
  <c r="P2" i="4" a="1"/>
  <c r="P2" i="4" s="1"/>
  <c r="B6" i="5"/>
  <c r="C6" i="5"/>
  <c r="B7" i="5"/>
  <c r="C7" i="5"/>
  <c r="B8" i="5"/>
  <c r="C8" i="5"/>
  <c r="B10" i="5"/>
  <c r="C10" i="5"/>
  <c r="B12" i="5"/>
  <c r="C12" i="5"/>
  <c r="B14" i="5"/>
  <c r="C14" i="5"/>
  <c r="B16" i="5"/>
  <c r="C16" i="5"/>
  <c r="B17" i="5"/>
  <c r="C17" i="5"/>
  <c r="B23" i="5"/>
  <c r="C23" i="5"/>
  <c r="B25" i="5"/>
  <c r="C25" i="5"/>
  <c r="B27" i="5"/>
  <c r="C27" i="5"/>
  <c r="B30" i="5"/>
  <c r="C30" i="5"/>
  <c r="B32" i="5"/>
  <c r="C32" i="5"/>
  <c r="B33" i="5"/>
  <c r="C33" i="5"/>
  <c r="B35" i="5"/>
  <c r="C35" i="5"/>
  <c r="B37" i="5"/>
  <c r="C37" i="5"/>
  <c r="B38" i="5"/>
  <c r="C38" i="5"/>
  <c r="B39" i="5"/>
  <c r="C39" i="5"/>
  <c r="B40" i="5"/>
  <c r="C40" i="5"/>
  <c r="B41" i="5"/>
  <c r="C41" i="5"/>
  <c r="B42" i="5"/>
  <c r="C42" i="5"/>
  <c r="B43" i="5"/>
  <c r="C43" i="5"/>
  <c r="B45" i="5"/>
  <c r="C45" i="5"/>
  <c r="B46" i="5"/>
  <c r="C46" i="5"/>
  <c r="B47" i="5"/>
  <c r="C47" i="5"/>
  <c r="B48" i="5"/>
  <c r="C48" i="5"/>
  <c r="B49" i="5"/>
  <c r="C49" i="5"/>
  <c r="B50" i="5"/>
  <c r="C50" i="5"/>
  <c r="B52" i="5"/>
  <c r="C52" i="5"/>
  <c r="B53" i="5"/>
  <c r="C53" i="5"/>
  <c r="B54" i="5"/>
  <c r="C54" i="5"/>
  <c r="B55" i="5"/>
  <c r="C55" i="5"/>
  <c r="B56" i="5"/>
  <c r="C56" i="5"/>
  <c r="B57" i="5"/>
  <c r="C57" i="5"/>
  <c r="B58" i="5"/>
  <c r="C58" i="5"/>
  <c r="B59" i="5"/>
  <c r="C59" i="5"/>
  <c r="B60" i="5"/>
  <c r="C60" i="5"/>
  <c r="B63" i="5"/>
  <c r="C63" i="5"/>
  <c r="B64" i="5"/>
  <c r="C64" i="5"/>
  <c r="B65" i="5"/>
  <c r="C65" i="5"/>
  <c r="B66" i="5"/>
  <c r="C66" i="5"/>
  <c r="B67" i="5"/>
  <c r="C67" i="5"/>
  <c r="B68" i="5"/>
  <c r="C68" i="5"/>
  <c r="B69" i="5"/>
  <c r="C69" i="5"/>
  <c r="B70" i="5"/>
  <c r="C70" i="5"/>
  <c r="B71" i="5"/>
  <c r="C71" i="5"/>
  <c r="B72" i="5"/>
  <c r="C72" i="5"/>
  <c r="B73" i="5"/>
  <c r="C73" i="5"/>
  <c r="B74" i="5"/>
  <c r="C74" i="5"/>
  <c r="B75" i="5"/>
  <c r="C75" i="5"/>
  <c r="B76" i="5"/>
  <c r="C76" i="5"/>
  <c r="B77" i="5"/>
  <c r="C77" i="5"/>
  <c r="B78" i="5"/>
  <c r="C78" i="5"/>
  <c r="B80" i="5"/>
  <c r="C80" i="5"/>
  <c r="B81" i="5"/>
  <c r="C81" i="5"/>
  <c r="B82" i="5"/>
  <c r="C82" i="5"/>
  <c r="B83" i="5"/>
  <c r="C83" i="5"/>
  <c r="B84" i="5"/>
  <c r="C84" i="5"/>
  <c r="B85" i="5"/>
  <c r="C85" i="5"/>
  <c r="B86" i="5"/>
  <c r="C86" i="5"/>
  <c r="B87" i="5"/>
  <c r="C87" i="5"/>
  <c r="B89" i="5"/>
  <c r="C89" i="5"/>
  <c r="B90" i="5"/>
  <c r="C90" i="5"/>
  <c r="B92" i="5"/>
  <c r="C92" i="5"/>
  <c r="B93" i="5"/>
  <c r="C93" i="5"/>
  <c r="B94" i="5"/>
  <c r="C94" i="5"/>
  <c r="B96" i="5"/>
  <c r="C96" i="5"/>
  <c r="B97" i="5"/>
  <c r="C97" i="5"/>
  <c r="B99" i="5"/>
  <c r="C99" i="5"/>
  <c r="B100" i="5"/>
  <c r="C100" i="5"/>
  <c r="B101" i="5"/>
  <c r="C101" i="5"/>
  <c r="B103" i="5"/>
  <c r="C103" i="5"/>
  <c r="B104" i="5"/>
  <c r="C104" i="5"/>
  <c r="B106" i="5"/>
  <c r="C106" i="5"/>
  <c r="B107" i="5"/>
  <c r="C107" i="5"/>
  <c r="B108" i="5"/>
  <c r="C108" i="5"/>
  <c r="B109" i="5"/>
  <c r="C109" i="5"/>
  <c r="B110" i="5"/>
  <c r="C110" i="5"/>
  <c r="B111" i="5"/>
  <c r="C111" i="5"/>
  <c r="B112" i="5"/>
  <c r="C112" i="5"/>
  <c r="B113" i="5"/>
  <c r="C113" i="5"/>
  <c r="B114" i="5"/>
  <c r="C114" i="5"/>
  <c r="B116" i="5"/>
  <c r="C116" i="5"/>
  <c r="B117" i="5"/>
  <c r="C117" i="5"/>
  <c r="B118" i="5"/>
  <c r="C118" i="5"/>
  <c r="B119" i="5"/>
  <c r="C119" i="5"/>
  <c r="B121" i="5"/>
  <c r="C121" i="5"/>
  <c r="B122" i="5"/>
  <c r="C122" i="5"/>
  <c r="B123" i="5"/>
  <c r="C123" i="5"/>
  <c r="B124" i="5"/>
  <c r="C124" i="5"/>
  <c r="B125" i="5"/>
  <c r="C125" i="5"/>
  <c r="B126" i="5"/>
  <c r="C126" i="5"/>
  <c r="B127" i="5"/>
  <c r="C127" i="5"/>
  <c r="B128" i="5"/>
  <c r="C128" i="5"/>
  <c r="B129" i="5"/>
  <c r="C129" i="5"/>
  <c r="B130" i="5"/>
  <c r="C130" i="5"/>
  <c r="B131" i="5"/>
  <c r="C131" i="5"/>
  <c r="B132" i="5"/>
  <c r="C132" i="5"/>
  <c r="B133" i="5"/>
  <c r="C133" i="5"/>
  <c r="B134" i="5"/>
  <c r="C134" i="5"/>
  <c r="B135" i="5"/>
  <c r="C135" i="5"/>
  <c r="B136" i="5"/>
  <c r="C136" i="5"/>
  <c r="B137" i="5"/>
  <c r="C137" i="5"/>
  <c r="B138" i="5"/>
  <c r="C138" i="5"/>
  <c r="B139" i="5"/>
  <c r="C139" i="5"/>
  <c r="B140" i="5"/>
  <c r="C140" i="5"/>
  <c r="B141" i="5"/>
  <c r="C141" i="5"/>
  <c r="B142" i="5"/>
  <c r="C142" i="5"/>
  <c r="B143" i="5"/>
  <c r="C143" i="5"/>
  <c r="H2" i="21" a="1"/>
  <c r="H2" i="21" s="1"/>
  <c r="Q2" i="21" a="1"/>
  <c r="Q2" i="21" s="1"/>
  <c r="H3" i="21" a="1"/>
  <c r="H3" i="21" s="1"/>
  <c r="Q3" i="21" a="1"/>
  <c r="Q3" i="21" s="1"/>
  <c r="H4" i="21" a="1"/>
  <c r="H4" i="21" s="1"/>
  <c r="H2" i="20" a="1"/>
  <c r="H2" i="20" s="1"/>
  <c r="Q2" i="20" a="1"/>
  <c r="Q2" i="20" s="1"/>
  <c r="H3" i="20" a="1"/>
  <c r="H3" i="20" s="1"/>
  <c r="Q3" i="20" a="1"/>
  <c r="Q3" i="20" s="1"/>
  <c r="H4" i="20" a="1"/>
  <c r="H4" i="20" s="1"/>
  <c r="C142" i="19"/>
  <c r="H143" i="16" s="1"/>
  <c r="B142" i="19"/>
  <c r="A142" i="19"/>
  <c r="C141" i="19"/>
  <c r="H142" i="16" s="1"/>
  <c r="B141" i="19"/>
  <c r="A141" i="19"/>
  <c r="C140" i="19"/>
  <c r="H141" i="16" s="1"/>
  <c r="B140" i="19"/>
  <c r="A140" i="19"/>
  <c r="C139" i="19"/>
  <c r="H140" i="16" s="1"/>
  <c r="B139" i="19"/>
  <c r="A139" i="19"/>
  <c r="C138" i="19"/>
  <c r="H139" i="16" s="1"/>
  <c r="B138" i="19"/>
  <c r="A138" i="19"/>
  <c r="C137" i="19"/>
  <c r="H138" i="16" s="1"/>
  <c r="B137" i="19"/>
  <c r="A137" i="19"/>
  <c r="C136" i="19"/>
  <c r="H137" i="16" s="1"/>
  <c r="B136" i="19"/>
  <c r="A136" i="19"/>
  <c r="C135" i="19"/>
  <c r="H136" i="16" s="1"/>
  <c r="B135" i="19"/>
  <c r="A135" i="19"/>
  <c r="C134" i="19"/>
  <c r="H135" i="16" s="1"/>
  <c r="B134" i="19"/>
  <c r="A134" i="19"/>
  <c r="C133" i="19"/>
  <c r="H134" i="16" s="1"/>
  <c r="B133" i="19"/>
  <c r="A133" i="19"/>
  <c r="C132" i="19"/>
  <c r="B132" i="19"/>
  <c r="A132" i="19"/>
  <c r="C131" i="19"/>
  <c r="H132" i="16" s="1"/>
  <c r="B131" i="19"/>
  <c r="A131" i="19"/>
  <c r="C130" i="19"/>
  <c r="H131" i="16" s="1"/>
  <c r="B130" i="19"/>
  <c r="A130" i="19"/>
  <c r="C129" i="19"/>
  <c r="H130" i="16" s="1"/>
  <c r="B129" i="19"/>
  <c r="A129" i="19"/>
  <c r="C128" i="19"/>
  <c r="H129" i="16" s="1"/>
  <c r="B128" i="19"/>
  <c r="A128" i="19"/>
  <c r="C127" i="19"/>
  <c r="H128" i="16" s="1"/>
  <c r="B127" i="19"/>
  <c r="A127" i="19"/>
  <c r="C126" i="19"/>
  <c r="H127" i="16" s="1"/>
  <c r="B126" i="19"/>
  <c r="A126" i="19"/>
  <c r="C125" i="19"/>
  <c r="H126" i="16" s="1"/>
  <c r="B125" i="19"/>
  <c r="A125" i="19"/>
  <c r="C124" i="19"/>
  <c r="H125" i="16" s="1"/>
  <c r="B124" i="19"/>
  <c r="A124" i="19"/>
  <c r="C123" i="19"/>
  <c r="H124" i="16" s="1"/>
  <c r="B123" i="19"/>
  <c r="A123" i="19"/>
  <c r="C122" i="19"/>
  <c r="H123" i="16" s="1"/>
  <c r="B122" i="19"/>
  <c r="A122" i="19"/>
  <c r="C121" i="19"/>
  <c r="H122" i="16" s="1"/>
  <c r="B121" i="19"/>
  <c r="A121" i="19"/>
  <c r="C120" i="19"/>
  <c r="H121" i="16" s="1"/>
  <c r="B120" i="19"/>
  <c r="A120" i="19"/>
  <c r="C118" i="19"/>
  <c r="B118" i="19"/>
  <c r="A118" i="19"/>
  <c r="C117" i="19"/>
  <c r="H118" i="16" s="1"/>
  <c r="B117" i="19"/>
  <c r="A117" i="19"/>
  <c r="C116" i="19"/>
  <c r="H117" i="16" s="1"/>
  <c r="B116" i="19"/>
  <c r="A116" i="19"/>
  <c r="C115" i="19"/>
  <c r="H116" i="16" s="1"/>
  <c r="B115" i="19"/>
  <c r="A115" i="19"/>
  <c r="C113" i="19"/>
  <c r="B113" i="19"/>
  <c r="A113" i="19"/>
  <c r="C112" i="19"/>
  <c r="H113" i="16" s="1"/>
  <c r="B112" i="19"/>
  <c r="A112" i="19"/>
  <c r="C111" i="19"/>
  <c r="H112" i="16" s="1"/>
  <c r="B111" i="19"/>
  <c r="A111" i="19"/>
  <c r="C110" i="19"/>
  <c r="H111" i="16" s="1"/>
  <c r="B110" i="19"/>
  <c r="A110" i="19"/>
  <c r="C109" i="19"/>
  <c r="H110" i="16" s="1"/>
  <c r="B109" i="19"/>
  <c r="A109" i="19"/>
  <c r="C108" i="19"/>
  <c r="H109" i="16" s="1"/>
  <c r="B108" i="19"/>
  <c r="A108" i="19"/>
  <c r="C107" i="19"/>
  <c r="H108" i="16" s="1"/>
  <c r="B107" i="19"/>
  <c r="A107" i="19"/>
  <c r="C106" i="19"/>
  <c r="H107" i="16" s="1"/>
  <c r="B106" i="19"/>
  <c r="A106" i="19"/>
  <c r="C105" i="19"/>
  <c r="H106" i="16" s="1"/>
  <c r="B105" i="19"/>
  <c r="A105" i="19"/>
  <c r="C103" i="19"/>
  <c r="B103" i="19"/>
  <c r="A103" i="19"/>
  <c r="C102" i="19"/>
  <c r="H103" i="16" s="1"/>
  <c r="B102" i="19"/>
  <c r="A102" i="19"/>
  <c r="C100" i="19"/>
  <c r="B100" i="19"/>
  <c r="A100" i="19"/>
  <c r="C99" i="19"/>
  <c r="H100" i="16" s="1"/>
  <c r="B99" i="19"/>
  <c r="A99" i="19"/>
  <c r="C98" i="19"/>
  <c r="H99" i="16" s="1"/>
  <c r="B98" i="19"/>
  <c r="A98" i="19"/>
  <c r="C96" i="19"/>
  <c r="H97" i="16" s="1"/>
  <c r="B96" i="19"/>
  <c r="A96" i="19"/>
  <c r="C95" i="19"/>
  <c r="H96" i="16" s="1"/>
  <c r="B95" i="19"/>
  <c r="A95" i="19"/>
  <c r="C93" i="19"/>
  <c r="H94" i="16" s="1"/>
  <c r="B93" i="19"/>
  <c r="A93" i="19"/>
  <c r="C92" i="19"/>
  <c r="H93" i="16" s="1"/>
  <c r="B92" i="19"/>
  <c r="A92" i="19"/>
  <c r="C91" i="19"/>
  <c r="H92" i="16" s="1"/>
  <c r="B91" i="19"/>
  <c r="A91" i="19"/>
  <c r="C89" i="19"/>
  <c r="B89" i="19"/>
  <c r="A89" i="19"/>
  <c r="C88" i="19"/>
  <c r="H89" i="16" s="1"/>
  <c r="B88" i="19"/>
  <c r="A88" i="19"/>
  <c r="C86" i="19"/>
  <c r="B86" i="19"/>
  <c r="A86" i="19"/>
  <c r="C85" i="19"/>
  <c r="H86" i="16" s="1"/>
  <c r="B85" i="19"/>
  <c r="A85" i="19"/>
  <c r="C84" i="19"/>
  <c r="H85" i="16" s="1"/>
  <c r="B84" i="19"/>
  <c r="A84" i="19"/>
  <c r="C83" i="19"/>
  <c r="H84" i="16" s="1"/>
  <c r="B83" i="19"/>
  <c r="A83" i="19"/>
  <c r="C82" i="19"/>
  <c r="H83" i="16" s="1"/>
  <c r="B82" i="19"/>
  <c r="A82" i="19"/>
  <c r="C81" i="19"/>
  <c r="H82" i="16" s="1"/>
  <c r="B81" i="19"/>
  <c r="A81" i="19"/>
  <c r="C80" i="19"/>
  <c r="H81" i="16" s="1"/>
  <c r="B80" i="19"/>
  <c r="A80" i="19"/>
  <c r="C79" i="19"/>
  <c r="H80" i="16" s="1"/>
  <c r="B79" i="19"/>
  <c r="A79" i="19"/>
  <c r="C77" i="19"/>
  <c r="B77" i="19"/>
  <c r="A77" i="19"/>
  <c r="C76" i="19"/>
  <c r="H77" i="16" s="1"/>
  <c r="B76" i="19"/>
  <c r="A76" i="19"/>
  <c r="C75" i="19"/>
  <c r="H76" i="16" s="1"/>
  <c r="B75" i="19"/>
  <c r="A75" i="19"/>
  <c r="C74" i="19"/>
  <c r="H75" i="16" s="1"/>
  <c r="B74" i="19"/>
  <c r="A74" i="19"/>
  <c r="C73" i="19"/>
  <c r="H74" i="16" s="1"/>
  <c r="B73" i="19"/>
  <c r="A73" i="19"/>
  <c r="C72" i="19"/>
  <c r="H73" i="16" s="1"/>
  <c r="B72" i="19"/>
  <c r="A72" i="19"/>
  <c r="C71" i="19"/>
  <c r="H72" i="16" s="1"/>
  <c r="B71" i="19"/>
  <c r="A71" i="19"/>
  <c r="C70" i="19"/>
  <c r="H71" i="16" s="1"/>
  <c r="B70" i="19"/>
  <c r="A70" i="19"/>
  <c r="C69" i="19"/>
  <c r="H70" i="16" s="1"/>
  <c r="B69" i="19"/>
  <c r="A69" i="19"/>
  <c r="C68" i="19"/>
  <c r="H69" i="16" s="1"/>
  <c r="B68" i="19"/>
  <c r="A68" i="19"/>
  <c r="C67" i="19"/>
  <c r="H68" i="16" s="1"/>
  <c r="B67" i="19"/>
  <c r="A67" i="19"/>
  <c r="C66" i="19"/>
  <c r="H67" i="16" s="1"/>
  <c r="B66" i="19"/>
  <c r="A66" i="19"/>
  <c r="C65" i="19"/>
  <c r="H66" i="16" s="1"/>
  <c r="B65" i="19"/>
  <c r="A65" i="19"/>
  <c r="C64" i="19"/>
  <c r="H65" i="16" s="1"/>
  <c r="B64" i="19"/>
  <c r="A64" i="19"/>
  <c r="C63" i="19"/>
  <c r="H64" i="16" s="1"/>
  <c r="B63" i="19"/>
  <c r="A63" i="19"/>
  <c r="C62" i="19"/>
  <c r="H63" i="16" s="1"/>
  <c r="B62" i="19"/>
  <c r="A62" i="19"/>
  <c r="C59" i="19"/>
  <c r="B59" i="19"/>
  <c r="A59" i="19"/>
  <c r="C58" i="19"/>
  <c r="H59" i="16" s="1"/>
  <c r="B58" i="19"/>
  <c r="A58" i="19"/>
  <c r="C57" i="19"/>
  <c r="H58" i="16" s="1"/>
  <c r="B57" i="19"/>
  <c r="A57" i="19"/>
  <c r="C56" i="19"/>
  <c r="H57" i="16" s="1"/>
  <c r="B56" i="19"/>
  <c r="A56" i="19"/>
  <c r="C55" i="19"/>
  <c r="H56" i="16" s="1"/>
  <c r="B55" i="19"/>
  <c r="A55" i="19"/>
  <c r="C54" i="19"/>
  <c r="H55" i="16" s="1"/>
  <c r="B54" i="19"/>
  <c r="A54" i="19"/>
  <c r="C53" i="19"/>
  <c r="H54" i="16" s="1"/>
  <c r="B53" i="19"/>
  <c r="A53" i="19"/>
  <c r="C52" i="19"/>
  <c r="B52" i="19"/>
  <c r="A52" i="19"/>
  <c r="C51" i="19"/>
  <c r="H52" i="16" s="1"/>
  <c r="B51" i="19"/>
  <c r="A51" i="19"/>
  <c r="C49" i="19"/>
  <c r="B49" i="19"/>
  <c r="A49" i="19"/>
  <c r="C48" i="19"/>
  <c r="H49" i="16" s="1"/>
  <c r="B48" i="19"/>
  <c r="A48" i="19"/>
  <c r="C47" i="19"/>
  <c r="H48" i="16" s="1"/>
  <c r="B47" i="19"/>
  <c r="A47" i="19"/>
  <c r="C46" i="19"/>
  <c r="H47" i="16" s="1"/>
  <c r="B46" i="19"/>
  <c r="A46" i="19"/>
  <c r="C45" i="19"/>
  <c r="H46" i="16" s="1"/>
  <c r="B45" i="19"/>
  <c r="A45" i="19"/>
  <c r="C44" i="19"/>
  <c r="H45" i="16" s="1"/>
  <c r="B44" i="19"/>
  <c r="A44" i="19"/>
  <c r="C42" i="19"/>
  <c r="B42" i="19"/>
  <c r="A42" i="19"/>
  <c r="C41" i="19"/>
  <c r="H42" i="16" s="1"/>
  <c r="B41" i="19"/>
  <c r="A41" i="19"/>
  <c r="C40" i="19"/>
  <c r="H41" i="16" s="1"/>
  <c r="B40" i="19"/>
  <c r="A40" i="19"/>
  <c r="C39" i="19"/>
  <c r="H40" i="16" s="1"/>
  <c r="B39" i="19"/>
  <c r="A39" i="19"/>
  <c r="C38" i="19"/>
  <c r="H39" i="16" s="1"/>
  <c r="B38" i="19"/>
  <c r="A38" i="19"/>
  <c r="C37" i="19"/>
  <c r="H38" i="16" s="1"/>
  <c r="B37" i="19"/>
  <c r="A37" i="19"/>
  <c r="C36" i="19"/>
  <c r="H37" i="16" s="1"/>
  <c r="B36" i="19"/>
  <c r="A36" i="19"/>
  <c r="C34" i="19"/>
  <c r="B34" i="19"/>
  <c r="A34" i="19"/>
  <c r="C32" i="19"/>
  <c r="B32" i="19"/>
  <c r="A32" i="19"/>
  <c r="C31" i="19"/>
  <c r="H32" i="16" s="1"/>
  <c r="B31" i="19"/>
  <c r="A31" i="19"/>
  <c r="C29" i="19"/>
  <c r="B29" i="19"/>
  <c r="A29" i="19"/>
  <c r="C26" i="19"/>
  <c r="B26" i="19"/>
  <c r="A26" i="19"/>
  <c r="C24" i="19"/>
  <c r="B24" i="19"/>
  <c r="A24" i="19"/>
  <c r="C22" i="19"/>
  <c r="B22" i="19"/>
  <c r="A22" i="19"/>
  <c r="C16" i="19"/>
  <c r="B16" i="19"/>
  <c r="A16" i="19"/>
  <c r="C15" i="19"/>
  <c r="H16" i="16" s="1"/>
  <c r="B15" i="19"/>
  <c r="A15" i="19"/>
  <c r="C13" i="19"/>
  <c r="B13" i="19"/>
  <c r="A13" i="19"/>
  <c r="C11" i="19"/>
  <c r="B11" i="19"/>
  <c r="A11" i="19"/>
  <c r="C9" i="19"/>
  <c r="B9" i="19"/>
  <c r="A9" i="19"/>
  <c r="C7" i="19"/>
  <c r="G9" i="16" s="1"/>
  <c r="B7" i="19"/>
  <c r="A7" i="19"/>
  <c r="C6" i="19"/>
  <c r="H7" i="16" s="1"/>
  <c r="B6" i="19"/>
  <c r="A6" i="19"/>
  <c r="C5" i="19"/>
  <c r="H6" i="16" s="1"/>
  <c r="B5" i="19"/>
  <c r="A5" i="19"/>
  <c r="C3" i="19"/>
  <c r="B3" i="19"/>
  <c r="A3" i="19"/>
  <c r="H1" i="19"/>
  <c r="J1" i="19" s="1"/>
  <c r="L1" i="19" s="1"/>
  <c r="N1" i="19" s="1"/>
  <c r="P1" i="19" s="1"/>
  <c r="R1" i="19" s="1"/>
  <c r="T1" i="19" s="1"/>
  <c r="V1" i="19" s="1"/>
  <c r="X1" i="19" s="1"/>
  <c r="Z1" i="19" s="1"/>
  <c r="AB1" i="19" s="1"/>
  <c r="AD1" i="19" s="1"/>
  <c r="AF1" i="19" s="1"/>
  <c r="AH1" i="19" s="1"/>
  <c r="AJ1" i="19" s="1"/>
  <c r="AL1" i="19" s="1"/>
  <c r="AN1" i="19" s="1"/>
  <c r="AP1" i="19" s="1"/>
  <c r="AR1" i="19" s="1"/>
  <c r="AT1" i="19" s="1"/>
  <c r="AV1" i="19" s="1"/>
  <c r="AX1" i="19" s="1"/>
  <c r="AZ1" i="19" s="1"/>
  <c r="BB1" i="19" s="1"/>
  <c r="BD1" i="19" s="1"/>
  <c r="BF1" i="19" s="1"/>
  <c r="BH1" i="19" s="1"/>
  <c r="BJ1" i="19" s="1"/>
  <c r="BL1" i="19" s="1"/>
  <c r="BN1" i="19" s="1"/>
  <c r="BP1" i="19" s="1"/>
  <c r="BR1" i="19" s="1"/>
  <c r="BT1" i="19" s="1"/>
  <c r="BV1" i="19" s="1"/>
  <c r="BX1" i="19" s="1"/>
  <c r="BZ1" i="19" s="1"/>
  <c r="CB1" i="19" s="1"/>
  <c r="CD1" i="19" s="1"/>
  <c r="CF1" i="19" s="1"/>
  <c r="CH1" i="19" s="1"/>
  <c r="CJ1" i="19" s="1"/>
  <c r="CL1" i="19" s="1"/>
  <c r="CN1" i="19" s="1"/>
  <c r="CP1" i="19" s="1"/>
  <c r="CR1" i="19" s="1"/>
  <c r="CT1" i="19" s="1"/>
  <c r="CV1" i="19" s="1"/>
  <c r="CX1" i="19" s="1"/>
  <c r="CZ1" i="19" s="1"/>
  <c r="DB1" i="19" s="1"/>
  <c r="DD1" i="19" s="1"/>
  <c r="C122" i="18"/>
  <c r="B122" i="18"/>
  <c r="A122" i="18"/>
  <c r="C120" i="18"/>
  <c r="B120" i="18"/>
  <c r="A120" i="18"/>
  <c r="C118" i="18"/>
  <c r="B118" i="18"/>
  <c r="A118" i="18"/>
  <c r="C117" i="18"/>
  <c r="H118" i="17" s="1"/>
  <c r="B117" i="18"/>
  <c r="A117" i="18"/>
  <c r="C114" i="18"/>
  <c r="G116" i="17" s="1"/>
  <c r="B114" i="18"/>
  <c r="A114" i="18"/>
  <c r="C113" i="18"/>
  <c r="H114" i="17" s="1"/>
  <c r="B113" i="18"/>
  <c r="A113" i="18"/>
  <c r="C112" i="18"/>
  <c r="H113" i="17" s="1"/>
  <c r="B112" i="18"/>
  <c r="A112" i="18"/>
  <c r="C111" i="18"/>
  <c r="H112" i="17" s="1"/>
  <c r="B111" i="18"/>
  <c r="A111" i="18"/>
  <c r="C110" i="18"/>
  <c r="H111" i="17" s="1"/>
  <c r="B110" i="18"/>
  <c r="A110" i="18"/>
  <c r="C108" i="18"/>
  <c r="B108" i="18"/>
  <c r="A108" i="18"/>
  <c r="C106" i="18"/>
  <c r="B106" i="18"/>
  <c r="A106" i="18"/>
  <c r="C105" i="18"/>
  <c r="H106" i="17" s="1"/>
  <c r="B105" i="18"/>
  <c r="A105" i="18"/>
  <c r="C101" i="18"/>
  <c r="G103" i="17" s="1"/>
  <c r="B101" i="18"/>
  <c r="A101" i="18"/>
  <c r="C100" i="18"/>
  <c r="H101" i="17" s="1"/>
  <c r="B100" i="18"/>
  <c r="A100" i="18"/>
  <c r="C99" i="18"/>
  <c r="H100" i="17" s="1"/>
  <c r="B99" i="18"/>
  <c r="A99" i="18"/>
  <c r="C96" i="18"/>
  <c r="H97" i="17" s="1"/>
  <c r="B96" i="18"/>
  <c r="A96" i="18"/>
  <c r="C95" i="18"/>
  <c r="H96" i="17" s="1"/>
  <c r="B95" i="18"/>
  <c r="A95" i="18"/>
  <c r="C94" i="18"/>
  <c r="H95" i="17" s="1"/>
  <c r="B94" i="18"/>
  <c r="A94" i="18"/>
  <c r="C93" i="18"/>
  <c r="H94" i="17" s="1"/>
  <c r="B93" i="18"/>
  <c r="A93" i="18"/>
  <c r="C92" i="18"/>
  <c r="H93" i="17" s="1"/>
  <c r="B92" i="18"/>
  <c r="A92" i="18"/>
  <c r="C91" i="18"/>
  <c r="H92" i="17" s="1"/>
  <c r="B91" i="18"/>
  <c r="A91" i="18"/>
  <c r="C90" i="18"/>
  <c r="B90" i="18"/>
  <c r="A90" i="18"/>
  <c r="G90" i="17"/>
  <c r="C86" i="18"/>
  <c r="B86" i="18"/>
  <c r="A86" i="18"/>
  <c r="C85" i="18"/>
  <c r="H86" i="17" s="1"/>
  <c r="B85" i="18"/>
  <c r="A85" i="18"/>
  <c r="C84" i="18"/>
  <c r="H85" i="17" s="1"/>
  <c r="B84" i="18"/>
  <c r="A84" i="18"/>
  <c r="C83" i="18"/>
  <c r="H84" i="17" s="1"/>
  <c r="B83" i="18"/>
  <c r="A83" i="18"/>
  <c r="C79" i="18"/>
  <c r="B79" i="18"/>
  <c r="A79" i="18"/>
  <c r="C78" i="18"/>
  <c r="H79" i="17" s="1"/>
  <c r="B78" i="18"/>
  <c r="A78" i="18"/>
  <c r="C77" i="18"/>
  <c r="H78" i="17" s="1"/>
  <c r="B77" i="18"/>
  <c r="A77" i="18"/>
  <c r="C76" i="18"/>
  <c r="H77" i="17" s="1"/>
  <c r="B76" i="18"/>
  <c r="A76" i="18"/>
  <c r="C75" i="18"/>
  <c r="H76" i="17" s="1"/>
  <c r="B75" i="18"/>
  <c r="A75" i="18"/>
  <c r="C74" i="18"/>
  <c r="H75" i="17" s="1"/>
  <c r="B74" i="18"/>
  <c r="A74" i="18"/>
  <c r="C72" i="18"/>
  <c r="B72" i="18"/>
  <c r="A72" i="18"/>
  <c r="C70" i="18"/>
  <c r="H71" i="17" s="1"/>
  <c r="B70" i="18"/>
  <c r="A70" i="18"/>
  <c r="C69" i="18"/>
  <c r="H70" i="17" s="1"/>
  <c r="B69" i="18"/>
  <c r="A69" i="18"/>
  <c r="C68" i="18"/>
  <c r="H69" i="17" s="1"/>
  <c r="B68" i="18"/>
  <c r="A68" i="18"/>
  <c r="C67" i="18"/>
  <c r="H68" i="17" s="1"/>
  <c r="B67" i="18"/>
  <c r="A67" i="18"/>
  <c r="C66" i="18"/>
  <c r="H67" i="17" s="1"/>
  <c r="B66" i="18"/>
  <c r="A66" i="18"/>
  <c r="C63" i="18"/>
  <c r="B63" i="18"/>
  <c r="A63" i="18"/>
  <c r="G63" i="17"/>
  <c r="C61" i="18"/>
  <c r="H62" i="17" s="1"/>
  <c r="B61" i="18"/>
  <c r="A61" i="18"/>
  <c r="C60" i="18"/>
  <c r="H61" i="17" s="1"/>
  <c r="B60" i="18"/>
  <c r="A60" i="18"/>
  <c r="C59" i="18"/>
  <c r="H60" i="17" s="1"/>
  <c r="B59" i="18"/>
  <c r="A59" i="18"/>
  <c r="C58" i="18"/>
  <c r="H59" i="17" s="1"/>
  <c r="B58" i="18"/>
  <c r="A58" i="18"/>
  <c r="C57" i="18"/>
  <c r="H58" i="17" s="1"/>
  <c r="B57" i="18"/>
  <c r="A57" i="18"/>
  <c r="C56" i="18"/>
  <c r="H57" i="17" s="1"/>
  <c r="B56" i="18"/>
  <c r="A56" i="18"/>
  <c r="C54" i="18"/>
  <c r="B54" i="18"/>
  <c r="A54" i="18"/>
  <c r="C53" i="18"/>
  <c r="H54" i="17" s="1"/>
  <c r="B53" i="18"/>
  <c r="A53" i="18"/>
  <c r="C52" i="18"/>
  <c r="H53" i="17" s="1"/>
  <c r="B52" i="18"/>
  <c r="A52" i="18"/>
  <c r="C51" i="18"/>
  <c r="H52" i="17" s="1"/>
  <c r="B51" i="18"/>
  <c r="A51" i="18"/>
  <c r="C48" i="18"/>
  <c r="H49" i="17" s="1"/>
  <c r="B48" i="18"/>
  <c r="A48" i="18"/>
  <c r="C47" i="18"/>
  <c r="H48" i="17" s="1"/>
  <c r="B47" i="18"/>
  <c r="A47" i="18"/>
  <c r="C44" i="18"/>
  <c r="B44" i="18"/>
  <c r="A44" i="18"/>
  <c r="C43" i="18"/>
  <c r="H44" i="17" s="1"/>
  <c r="B43" i="18"/>
  <c r="A43" i="18"/>
  <c r="C42" i="18"/>
  <c r="H43" i="17" s="1"/>
  <c r="B42" i="18"/>
  <c r="A42" i="18"/>
  <c r="C41" i="18"/>
  <c r="H42" i="17" s="1"/>
  <c r="B41" i="18"/>
  <c r="A41" i="18"/>
  <c r="C40" i="18"/>
  <c r="H41" i="17" s="1"/>
  <c r="B40" i="18"/>
  <c r="A40" i="18"/>
  <c r="C39" i="18"/>
  <c r="H40" i="17" s="1"/>
  <c r="B39" i="18"/>
  <c r="A39" i="18"/>
  <c r="C38" i="18"/>
  <c r="H39" i="17" s="1"/>
  <c r="B38" i="18"/>
  <c r="A38" i="18"/>
  <c r="C37" i="18"/>
  <c r="H38" i="17" s="1"/>
  <c r="B37" i="18"/>
  <c r="A37" i="18"/>
  <c r="C35" i="18"/>
  <c r="H36" i="17" s="1"/>
  <c r="B35" i="18"/>
  <c r="A35" i="18"/>
  <c r="C34" i="18"/>
  <c r="H35" i="17" s="1"/>
  <c r="B34" i="18"/>
  <c r="A34" i="18"/>
  <c r="C33" i="18"/>
  <c r="H34" i="17" s="1"/>
  <c r="B33" i="18"/>
  <c r="A33" i="18"/>
  <c r="C31" i="18"/>
  <c r="H32" i="17" s="1"/>
  <c r="B31" i="18"/>
  <c r="A31" i="18"/>
  <c r="C29" i="18"/>
  <c r="B29" i="18"/>
  <c r="A29" i="18"/>
  <c r="C28" i="18"/>
  <c r="H29" i="17" s="1"/>
  <c r="B28" i="18"/>
  <c r="A28" i="18"/>
  <c r="C27" i="18"/>
  <c r="H28" i="17" s="1"/>
  <c r="B27" i="18"/>
  <c r="A27" i="18"/>
  <c r="C26" i="18"/>
  <c r="H27" i="17" s="1"/>
  <c r="B26" i="18"/>
  <c r="A26" i="18"/>
  <c r="C25" i="18"/>
  <c r="H26" i="17" s="1"/>
  <c r="B25" i="18"/>
  <c r="A25" i="18"/>
  <c r="C24" i="18"/>
  <c r="H25" i="17" s="1"/>
  <c r="B24" i="18"/>
  <c r="A24" i="18"/>
  <c r="C23" i="18"/>
  <c r="H24" i="17" s="1"/>
  <c r="B23" i="18"/>
  <c r="A23" i="18"/>
  <c r="C19" i="18"/>
  <c r="B19" i="18"/>
  <c r="A19" i="18"/>
  <c r="C17" i="18"/>
  <c r="B17" i="18"/>
  <c r="A17" i="18"/>
  <c r="C16" i="18"/>
  <c r="H17" i="17" s="1"/>
  <c r="B16" i="18"/>
  <c r="A16" i="18"/>
  <c r="C14" i="18"/>
  <c r="H15" i="17" s="1"/>
  <c r="B14" i="18"/>
  <c r="A14" i="18"/>
  <c r="C13" i="18"/>
  <c r="H14" i="17" s="1"/>
  <c r="B13" i="18"/>
  <c r="A13" i="18"/>
  <c r="C11" i="18"/>
  <c r="B11" i="18"/>
  <c r="A11" i="18"/>
  <c r="C10" i="18"/>
  <c r="H11" i="17" s="1"/>
  <c r="B10" i="18"/>
  <c r="A10" i="18"/>
  <c r="C9" i="18"/>
  <c r="H10" i="17" s="1"/>
  <c r="B9" i="18"/>
  <c r="A9" i="18"/>
  <c r="C8" i="18"/>
  <c r="H9" i="17" s="1"/>
  <c r="B8" i="18"/>
  <c r="A8" i="18"/>
  <c r="C7" i="18"/>
  <c r="H8" i="17" s="1"/>
  <c r="B7" i="18"/>
  <c r="A7" i="18"/>
  <c r="C5" i="18"/>
  <c r="H6" i="17" s="1"/>
  <c r="B5" i="18"/>
  <c r="A5" i="18"/>
  <c r="C3" i="18"/>
  <c r="B3" i="18"/>
  <c r="A3" i="18"/>
  <c r="H1" i="18"/>
  <c r="J1" i="18" s="1"/>
  <c r="L1" i="18" s="1"/>
  <c r="N1" i="18" s="1"/>
  <c r="P1" i="18" s="1"/>
  <c r="R1" i="18" s="1"/>
  <c r="T1" i="18" s="1"/>
  <c r="V1" i="18" s="1"/>
  <c r="X1" i="18" s="1"/>
  <c r="Z1" i="18" s="1"/>
  <c r="AB1" i="18" s="1"/>
  <c r="AD1" i="18" s="1"/>
  <c r="AF1" i="18" s="1"/>
  <c r="AH1" i="18" s="1"/>
  <c r="AJ1" i="18" s="1"/>
  <c r="AL1" i="18" s="1"/>
  <c r="AN1" i="18" s="1"/>
  <c r="AP1" i="18" s="1"/>
  <c r="AR1" i="18" s="1"/>
  <c r="AT1" i="18" s="1"/>
  <c r="AV1" i="18" s="1"/>
  <c r="AX1" i="18" s="1"/>
  <c r="AZ1" i="18" s="1"/>
  <c r="BB1" i="18" s="1"/>
  <c r="BD1" i="18" s="1"/>
  <c r="BF1" i="18" s="1"/>
  <c r="BH1" i="18" s="1"/>
  <c r="BJ1" i="18" s="1"/>
  <c r="BL1" i="18" s="1"/>
  <c r="BN1" i="18" s="1"/>
  <c r="BP1" i="18" s="1"/>
  <c r="BR1" i="18" s="1"/>
  <c r="BT1" i="18" s="1"/>
  <c r="BV1" i="18" s="1"/>
  <c r="BX1" i="18" s="1"/>
  <c r="BZ1" i="18" s="1"/>
  <c r="CB1" i="18" s="1"/>
  <c r="CD1" i="18" s="1"/>
  <c r="CF1" i="18" s="1"/>
  <c r="CH1" i="18" s="1"/>
  <c r="CJ1" i="18" s="1"/>
  <c r="CL1" i="18" s="1"/>
  <c r="CN1" i="18" s="1"/>
  <c r="CP1" i="18" s="1"/>
  <c r="CR1" i="18" s="1"/>
  <c r="CT1" i="18" s="1"/>
  <c r="CV1" i="18" s="1"/>
  <c r="CX1" i="18" s="1"/>
  <c r="CZ1" i="18" s="1"/>
  <c r="DB1" i="18" s="1"/>
  <c r="DD1" i="18" s="1"/>
  <c r="B144" i="21"/>
  <c r="A144" i="21"/>
  <c r="B143" i="21"/>
  <c r="A143" i="21"/>
  <c r="B142" i="21"/>
  <c r="A142" i="21"/>
  <c r="B141" i="21"/>
  <c r="A141" i="21"/>
  <c r="B140" i="21"/>
  <c r="A140" i="21"/>
  <c r="B139" i="21"/>
  <c r="A139" i="21"/>
  <c r="B138" i="21"/>
  <c r="A138" i="21"/>
  <c r="B137" i="21"/>
  <c r="A137" i="21"/>
  <c r="B136" i="21"/>
  <c r="A136" i="21"/>
  <c r="B135" i="21"/>
  <c r="A135" i="21"/>
  <c r="B134" i="21"/>
  <c r="A134" i="21"/>
  <c r="B133" i="21"/>
  <c r="A133" i="21"/>
  <c r="B132" i="21"/>
  <c r="A132" i="21"/>
  <c r="B131" i="21"/>
  <c r="A131" i="21"/>
  <c r="B130" i="21"/>
  <c r="A130" i="21"/>
  <c r="B129" i="21"/>
  <c r="A129" i="21"/>
  <c r="B128" i="21"/>
  <c r="A128" i="21"/>
  <c r="B127" i="21"/>
  <c r="A127" i="21"/>
  <c r="B126" i="21"/>
  <c r="A126" i="21"/>
  <c r="B125" i="21"/>
  <c r="A125" i="21"/>
  <c r="B124" i="21"/>
  <c r="A124" i="21"/>
  <c r="B123" i="21"/>
  <c r="A123" i="21"/>
  <c r="B122" i="21"/>
  <c r="A122" i="21"/>
  <c r="B120" i="21"/>
  <c r="A120" i="21"/>
  <c r="B119" i="21"/>
  <c r="A119" i="21"/>
  <c r="B118" i="21"/>
  <c r="A118" i="21"/>
  <c r="B117" i="21"/>
  <c r="A117" i="21"/>
  <c r="B115" i="21"/>
  <c r="A115" i="21"/>
  <c r="B114" i="21"/>
  <c r="A114" i="21"/>
  <c r="B113" i="21"/>
  <c r="A113" i="21"/>
  <c r="B112" i="21"/>
  <c r="A112" i="21"/>
  <c r="B111" i="21"/>
  <c r="A111" i="21"/>
  <c r="B110" i="21"/>
  <c r="A110" i="21"/>
  <c r="B109" i="21"/>
  <c r="A109" i="21"/>
  <c r="B108" i="21"/>
  <c r="A108" i="21"/>
  <c r="B107" i="21"/>
  <c r="A107" i="21"/>
  <c r="B105" i="21"/>
  <c r="A105" i="21"/>
  <c r="B104" i="21"/>
  <c r="A104" i="21"/>
  <c r="B102" i="21"/>
  <c r="A102" i="21"/>
  <c r="B101" i="21"/>
  <c r="A101" i="21"/>
  <c r="B100" i="21"/>
  <c r="A100" i="21"/>
  <c r="B98" i="21"/>
  <c r="A98" i="21"/>
  <c r="B97" i="21"/>
  <c r="A97" i="21"/>
  <c r="B95" i="21"/>
  <c r="A95" i="21"/>
  <c r="B94" i="21"/>
  <c r="A94" i="21"/>
  <c r="B93" i="21"/>
  <c r="A93" i="21"/>
  <c r="B91" i="21"/>
  <c r="A91" i="21"/>
  <c r="B90" i="21"/>
  <c r="A90" i="21"/>
  <c r="B88" i="21"/>
  <c r="A88" i="21"/>
  <c r="B87" i="21"/>
  <c r="A87" i="21"/>
  <c r="B86" i="21"/>
  <c r="A86" i="21"/>
  <c r="B85" i="21"/>
  <c r="A85" i="21"/>
  <c r="B84" i="21"/>
  <c r="A84" i="21"/>
  <c r="B83" i="21"/>
  <c r="A83" i="21"/>
  <c r="B82" i="21"/>
  <c r="A82" i="21"/>
  <c r="B81" i="21"/>
  <c r="A81" i="21"/>
  <c r="B79" i="21"/>
  <c r="A79" i="21"/>
  <c r="B78" i="21"/>
  <c r="A78" i="21"/>
  <c r="B77" i="21"/>
  <c r="A77" i="21"/>
  <c r="B76" i="21"/>
  <c r="A76" i="21"/>
  <c r="B75" i="21"/>
  <c r="A75" i="21"/>
  <c r="B74" i="21"/>
  <c r="A74" i="21"/>
  <c r="B73" i="21"/>
  <c r="A73" i="21"/>
  <c r="B72" i="21"/>
  <c r="A72" i="21"/>
  <c r="B71" i="21"/>
  <c r="A71" i="21"/>
  <c r="B70" i="21"/>
  <c r="A70" i="21"/>
  <c r="B69" i="21"/>
  <c r="A69" i="21"/>
  <c r="B68" i="21"/>
  <c r="A68" i="21"/>
  <c r="B67" i="21"/>
  <c r="A67" i="21"/>
  <c r="B66" i="21"/>
  <c r="A66" i="21"/>
  <c r="B65" i="21"/>
  <c r="A65" i="21"/>
  <c r="B64" i="21"/>
  <c r="A64" i="21"/>
  <c r="B61" i="21"/>
  <c r="A61" i="21"/>
  <c r="B60" i="21"/>
  <c r="A60" i="21"/>
  <c r="B59" i="21"/>
  <c r="A59" i="21"/>
  <c r="B58" i="21"/>
  <c r="A58" i="21"/>
  <c r="B57" i="21"/>
  <c r="A57" i="21"/>
  <c r="B56" i="21"/>
  <c r="A56" i="21"/>
  <c r="B55" i="21"/>
  <c r="A55" i="21"/>
  <c r="B54" i="21"/>
  <c r="A54" i="21"/>
  <c r="B53" i="21"/>
  <c r="A53" i="21"/>
  <c r="B51" i="21"/>
  <c r="A51" i="21"/>
  <c r="B50" i="21"/>
  <c r="A50" i="21"/>
  <c r="B49" i="21"/>
  <c r="A49" i="21"/>
  <c r="B48" i="21"/>
  <c r="A48" i="21"/>
  <c r="B47" i="21"/>
  <c r="A47" i="21"/>
  <c r="B46" i="21"/>
  <c r="A46" i="21"/>
  <c r="B44" i="21"/>
  <c r="A44" i="21"/>
  <c r="B43" i="21"/>
  <c r="A43" i="21"/>
  <c r="B42" i="21"/>
  <c r="A42" i="21"/>
  <c r="B41" i="21"/>
  <c r="A41" i="21"/>
  <c r="B40" i="21"/>
  <c r="A40" i="21"/>
  <c r="B39" i="21"/>
  <c r="A39" i="21"/>
  <c r="B38" i="21"/>
  <c r="A38" i="21"/>
  <c r="B36" i="21"/>
  <c r="A36" i="21"/>
  <c r="B34" i="21"/>
  <c r="A34" i="21"/>
  <c r="B33" i="21"/>
  <c r="A33" i="21"/>
  <c r="B31" i="21"/>
  <c r="A31" i="21"/>
  <c r="B28" i="21"/>
  <c r="A28" i="21"/>
  <c r="B26" i="21"/>
  <c r="A26" i="21"/>
  <c r="B24" i="21"/>
  <c r="A24" i="21"/>
  <c r="B18" i="21"/>
  <c r="A18" i="21"/>
  <c r="B17" i="21"/>
  <c r="A17" i="21"/>
  <c r="B15" i="21"/>
  <c r="A15" i="21"/>
  <c r="B13" i="21"/>
  <c r="A13" i="21"/>
  <c r="B11" i="21"/>
  <c r="A11" i="21"/>
  <c r="B9" i="21"/>
  <c r="A9" i="21"/>
  <c r="B8" i="21"/>
  <c r="A8" i="21"/>
  <c r="B7" i="21"/>
  <c r="A7" i="21"/>
  <c r="B5" i="21"/>
  <c r="A5" i="21"/>
  <c r="G4" i="21" a="1"/>
  <c r="G4" i="21" s="1"/>
  <c r="F4" i="21" a="1"/>
  <c r="F4" i="21" s="1"/>
  <c r="E4" i="21" a="1"/>
  <c r="E4" i="21" s="1"/>
  <c r="D4" i="21" a="1"/>
  <c r="D4" i="21" s="1"/>
  <c r="G3" i="21" a="1"/>
  <c r="G3" i="21" s="1"/>
  <c r="F3" i="21" a="1"/>
  <c r="F3" i="21" s="1"/>
  <c r="E3" i="21" a="1"/>
  <c r="E3" i="21" s="1"/>
  <c r="D3" i="21" a="1"/>
  <c r="D3" i="21" s="1"/>
  <c r="G2" i="21" a="1"/>
  <c r="G2" i="21" s="1"/>
  <c r="F2" i="21" a="1"/>
  <c r="F2" i="21" s="1"/>
  <c r="E2" i="21" a="1"/>
  <c r="E2" i="21" s="1"/>
  <c r="D2" i="21" a="1"/>
  <c r="D2" i="21" s="1"/>
  <c r="B124" i="20"/>
  <c r="A124" i="20"/>
  <c r="B122" i="20"/>
  <c r="A122" i="20"/>
  <c r="B120" i="20"/>
  <c r="A120" i="20"/>
  <c r="B119" i="20"/>
  <c r="A119" i="20"/>
  <c r="B116" i="20"/>
  <c r="A116" i="20"/>
  <c r="B115" i="20"/>
  <c r="A115" i="20"/>
  <c r="B114" i="20"/>
  <c r="A114" i="20"/>
  <c r="B113" i="20"/>
  <c r="A113" i="20"/>
  <c r="B112" i="20"/>
  <c r="A112" i="20"/>
  <c r="B110" i="20"/>
  <c r="A110" i="20"/>
  <c r="B108" i="20"/>
  <c r="A108" i="20"/>
  <c r="B107" i="20"/>
  <c r="A107" i="20"/>
  <c r="B103" i="20"/>
  <c r="A103" i="20"/>
  <c r="B102" i="20"/>
  <c r="A102" i="20"/>
  <c r="B101" i="20"/>
  <c r="A101" i="20"/>
  <c r="B98" i="20"/>
  <c r="A98" i="20"/>
  <c r="B97" i="20"/>
  <c r="A97" i="20"/>
  <c r="B96" i="20"/>
  <c r="A96" i="20"/>
  <c r="B95" i="20"/>
  <c r="A95" i="20"/>
  <c r="B94" i="20"/>
  <c r="A94" i="20"/>
  <c r="B93" i="20"/>
  <c r="A93" i="20"/>
  <c r="B92" i="20"/>
  <c r="A92" i="20"/>
  <c r="B88" i="20"/>
  <c r="A88" i="20"/>
  <c r="B87" i="20"/>
  <c r="A87" i="20"/>
  <c r="B86" i="20"/>
  <c r="A86" i="20"/>
  <c r="B85" i="20"/>
  <c r="A85" i="20"/>
  <c r="B81" i="20"/>
  <c r="A81" i="20"/>
  <c r="B80" i="20"/>
  <c r="A80" i="20"/>
  <c r="B79" i="20"/>
  <c r="A79" i="20"/>
  <c r="B78" i="20"/>
  <c r="A78" i="20"/>
  <c r="B77" i="20"/>
  <c r="A77" i="20"/>
  <c r="B76" i="20"/>
  <c r="A76" i="20"/>
  <c r="B74" i="20"/>
  <c r="A74" i="20"/>
  <c r="B72" i="20"/>
  <c r="A72" i="20"/>
  <c r="B71" i="20"/>
  <c r="A71" i="20"/>
  <c r="B70" i="20"/>
  <c r="A70" i="20"/>
  <c r="B69" i="20"/>
  <c r="A69" i="20"/>
  <c r="B68" i="20"/>
  <c r="A68" i="20"/>
  <c r="B65" i="20"/>
  <c r="A65" i="20"/>
  <c r="B63" i="20"/>
  <c r="A63" i="20"/>
  <c r="B62" i="20"/>
  <c r="A62" i="20"/>
  <c r="B61" i="20"/>
  <c r="A61" i="20"/>
  <c r="B60" i="20"/>
  <c r="A60" i="20"/>
  <c r="B59" i="20"/>
  <c r="A59" i="20"/>
  <c r="B58" i="20"/>
  <c r="A58" i="20"/>
  <c r="B56" i="20"/>
  <c r="A56" i="20"/>
  <c r="B55" i="20"/>
  <c r="A55" i="20"/>
  <c r="B54" i="20"/>
  <c r="A54" i="20"/>
  <c r="B53" i="20"/>
  <c r="A53" i="20"/>
  <c r="B50" i="20"/>
  <c r="A50" i="20"/>
  <c r="B49" i="20"/>
  <c r="A49" i="20"/>
  <c r="B46" i="20"/>
  <c r="A46" i="20"/>
  <c r="B45" i="20"/>
  <c r="A45" i="20"/>
  <c r="B44" i="20"/>
  <c r="A44" i="20"/>
  <c r="B43" i="20"/>
  <c r="A43" i="20"/>
  <c r="B42" i="20"/>
  <c r="A42" i="20"/>
  <c r="B41" i="20"/>
  <c r="A41" i="20"/>
  <c r="B40" i="20"/>
  <c r="A40" i="20"/>
  <c r="B39" i="20"/>
  <c r="A39" i="20"/>
  <c r="B37" i="20"/>
  <c r="A37" i="20"/>
  <c r="B36" i="20"/>
  <c r="A36" i="20"/>
  <c r="B35" i="20"/>
  <c r="A35" i="20"/>
  <c r="B33" i="20"/>
  <c r="A33" i="20"/>
  <c r="B31" i="20"/>
  <c r="A31" i="20"/>
  <c r="B30" i="20"/>
  <c r="A30" i="20"/>
  <c r="B29" i="20"/>
  <c r="A29" i="20"/>
  <c r="B28" i="20"/>
  <c r="A28" i="20"/>
  <c r="B27" i="20"/>
  <c r="A27" i="20"/>
  <c r="B26" i="20"/>
  <c r="A26" i="20"/>
  <c r="B25" i="20"/>
  <c r="A25" i="20"/>
  <c r="B21" i="20"/>
  <c r="A21" i="20"/>
  <c r="B19" i="20"/>
  <c r="A19" i="20"/>
  <c r="B18" i="20"/>
  <c r="A18" i="20"/>
  <c r="B16" i="20"/>
  <c r="A16" i="20"/>
  <c r="B15" i="20"/>
  <c r="A15" i="20"/>
  <c r="B13" i="20"/>
  <c r="A13" i="20"/>
  <c r="B12" i="20"/>
  <c r="A12" i="20"/>
  <c r="B11" i="20"/>
  <c r="A11" i="20"/>
  <c r="B10" i="20"/>
  <c r="A10" i="20"/>
  <c r="B9" i="20"/>
  <c r="A9" i="20"/>
  <c r="B7" i="20"/>
  <c r="A7" i="20"/>
  <c r="B5" i="20"/>
  <c r="A5" i="20"/>
  <c r="G4" i="20" a="1"/>
  <c r="G4" i="20" s="1"/>
  <c r="F4" i="20" a="1"/>
  <c r="F4" i="20" s="1"/>
  <c r="E4" i="20" a="1"/>
  <c r="E4" i="20" s="1"/>
  <c r="D4" i="20" a="1"/>
  <c r="D4" i="20" s="1"/>
  <c r="AR3" i="20" a="1"/>
  <c r="AR3" i="20" s="1"/>
  <c r="G3" i="20" a="1"/>
  <c r="G3" i="20" s="1"/>
  <c r="F3" i="20" a="1"/>
  <c r="F3" i="20" s="1"/>
  <c r="E3" i="20" a="1"/>
  <c r="E3" i="20" s="1"/>
  <c r="D3" i="20" a="1"/>
  <c r="D3" i="20" s="1"/>
  <c r="AR2" i="20" a="1"/>
  <c r="AR2" i="20" s="1"/>
  <c r="G2" i="20" a="1"/>
  <c r="G2" i="20" s="1"/>
  <c r="F2" i="20" a="1"/>
  <c r="F2" i="20" s="1"/>
  <c r="E2" i="20" a="1"/>
  <c r="E2" i="20" s="1"/>
  <c r="D2" i="20" a="1"/>
  <c r="D2" i="20" s="1"/>
  <c r="G143" i="11"/>
  <c r="C143" i="11"/>
  <c r="B143" i="11"/>
  <c r="G142" i="11"/>
  <c r="C142" i="11"/>
  <c r="B142" i="11"/>
  <c r="G141" i="11"/>
  <c r="C141" i="11"/>
  <c r="B141" i="11"/>
  <c r="G140" i="11"/>
  <c r="C140" i="11"/>
  <c r="B140" i="11"/>
  <c r="G139" i="11"/>
  <c r="C139" i="11"/>
  <c r="B139" i="11"/>
  <c r="G138" i="11"/>
  <c r="C138" i="11"/>
  <c r="B138" i="11"/>
  <c r="G137" i="11"/>
  <c r="C137" i="11"/>
  <c r="B137" i="11"/>
  <c r="G136" i="11"/>
  <c r="C136" i="11"/>
  <c r="B136" i="11"/>
  <c r="G135" i="11"/>
  <c r="C135" i="11"/>
  <c r="B135" i="11"/>
  <c r="G134" i="11"/>
  <c r="C134" i="11"/>
  <c r="B134" i="11"/>
  <c r="G133" i="11"/>
  <c r="C133" i="11"/>
  <c r="B133" i="11"/>
  <c r="G132" i="11"/>
  <c r="C132" i="11"/>
  <c r="B132" i="11"/>
  <c r="G131" i="11"/>
  <c r="C131" i="11"/>
  <c r="B131" i="11"/>
  <c r="G130" i="11"/>
  <c r="C130" i="11"/>
  <c r="B130" i="11"/>
  <c r="G129" i="11"/>
  <c r="C129" i="11"/>
  <c r="B129" i="11"/>
  <c r="G128" i="11"/>
  <c r="C128" i="11"/>
  <c r="B128" i="11"/>
  <c r="G127" i="11"/>
  <c r="C127" i="11"/>
  <c r="B127" i="11"/>
  <c r="G126" i="11"/>
  <c r="C126" i="11"/>
  <c r="B126" i="11"/>
  <c r="G125" i="11"/>
  <c r="C125" i="11"/>
  <c r="B125" i="11"/>
  <c r="G124" i="11"/>
  <c r="C124" i="11"/>
  <c r="B124" i="11"/>
  <c r="G123" i="11"/>
  <c r="C123" i="11"/>
  <c r="B123" i="11"/>
  <c r="G122" i="11"/>
  <c r="C122" i="11"/>
  <c r="B122" i="11"/>
  <c r="G121" i="11"/>
  <c r="C121" i="11"/>
  <c r="B121" i="11"/>
  <c r="G119" i="11"/>
  <c r="C119" i="11"/>
  <c r="B119" i="11"/>
  <c r="G118" i="11"/>
  <c r="C118" i="11"/>
  <c r="B118" i="11"/>
  <c r="G117" i="11"/>
  <c r="C117" i="11"/>
  <c r="B117" i="11"/>
  <c r="G116" i="11"/>
  <c r="C116" i="11"/>
  <c r="B116" i="11"/>
  <c r="G114" i="11"/>
  <c r="C114" i="11"/>
  <c r="B114" i="11"/>
  <c r="G113" i="11"/>
  <c r="C113" i="11"/>
  <c r="B113" i="11"/>
  <c r="G112" i="11"/>
  <c r="C112" i="11"/>
  <c r="B112" i="11"/>
  <c r="G111" i="11"/>
  <c r="C111" i="11"/>
  <c r="B111" i="11"/>
  <c r="G110" i="11"/>
  <c r="C110" i="11"/>
  <c r="B110" i="11"/>
  <c r="G109" i="11"/>
  <c r="C109" i="11"/>
  <c r="B109" i="11"/>
  <c r="G108" i="11"/>
  <c r="C108" i="11"/>
  <c r="B108" i="11"/>
  <c r="G107" i="11"/>
  <c r="C107" i="11"/>
  <c r="B107" i="11"/>
  <c r="G106" i="11"/>
  <c r="C106" i="11"/>
  <c r="B106" i="11"/>
  <c r="G104" i="11"/>
  <c r="C104" i="11"/>
  <c r="B104" i="11"/>
  <c r="G103" i="11"/>
  <c r="C103" i="11"/>
  <c r="B103" i="11"/>
  <c r="G101" i="11"/>
  <c r="C101" i="11"/>
  <c r="B101" i="11"/>
  <c r="G100" i="11"/>
  <c r="C100" i="11"/>
  <c r="B100" i="11"/>
  <c r="G99" i="11"/>
  <c r="C99" i="11"/>
  <c r="B99" i="11"/>
  <c r="G97" i="11"/>
  <c r="C97" i="11"/>
  <c r="B97" i="11"/>
  <c r="G96" i="11"/>
  <c r="C96" i="11"/>
  <c r="B96" i="11"/>
  <c r="G94" i="11"/>
  <c r="C94" i="11"/>
  <c r="B94" i="11"/>
  <c r="G93" i="11"/>
  <c r="C93" i="11"/>
  <c r="B93" i="11"/>
  <c r="G92" i="11"/>
  <c r="C92" i="11"/>
  <c r="B92" i="11"/>
  <c r="G90" i="11"/>
  <c r="C90" i="11"/>
  <c r="B90" i="11"/>
  <c r="G89" i="11"/>
  <c r="C89" i="11"/>
  <c r="B89" i="11"/>
  <c r="G87" i="11"/>
  <c r="C87" i="11"/>
  <c r="B87" i="11"/>
  <c r="G86" i="11"/>
  <c r="C86" i="11"/>
  <c r="B86" i="11"/>
  <c r="G85" i="11"/>
  <c r="C85" i="11"/>
  <c r="B85" i="11"/>
  <c r="G84" i="11"/>
  <c r="C84" i="11"/>
  <c r="B84" i="11"/>
  <c r="G83" i="11"/>
  <c r="C83" i="11"/>
  <c r="B83" i="11"/>
  <c r="G82" i="11"/>
  <c r="C82" i="11"/>
  <c r="B82" i="11"/>
  <c r="G81" i="11"/>
  <c r="C81" i="11"/>
  <c r="B81" i="11"/>
  <c r="G80" i="11"/>
  <c r="C80" i="11"/>
  <c r="B80" i="11"/>
  <c r="G78" i="11"/>
  <c r="C78" i="11"/>
  <c r="B78" i="11"/>
  <c r="G77" i="11"/>
  <c r="C77" i="11"/>
  <c r="B77" i="11"/>
  <c r="G76" i="11"/>
  <c r="C76" i="11"/>
  <c r="B76" i="11"/>
  <c r="G75" i="11"/>
  <c r="C75" i="11"/>
  <c r="B75" i="11"/>
  <c r="G74" i="11"/>
  <c r="G73" i="11"/>
  <c r="G72" i="11"/>
  <c r="G71" i="11"/>
  <c r="C71" i="11"/>
  <c r="B71" i="11"/>
  <c r="G70" i="11"/>
  <c r="C70" i="11"/>
  <c r="B70" i="11"/>
  <c r="G69" i="11"/>
  <c r="C69" i="11"/>
  <c r="B69" i="11"/>
  <c r="G68" i="11"/>
  <c r="C68" i="11"/>
  <c r="B68" i="11"/>
  <c r="G67" i="11"/>
  <c r="C67" i="11"/>
  <c r="B67" i="11"/>
  <c r="G66" i="11"/>
  <c r="C66" i="11"/>
  <c r="B66" i="11"/>
  <c r="G65" i="11"/>
  <c r="C65" i="11"/>
  <c r="B65" i="11"/>
  <c r="G64" i="11"/>
  <c r="C64" i="11"/>
  <c r="G63" i="11"/>
  <c r="C63" i="11"/>
  <c r="B63" i="11"/>
  <c r="G60" i="11"/>
  <c r="C60" i="11"/>
  <c r="B60" i="11"/>
  <c r="G59" i="11"/>
  <c r="C59" i="11"/>
  <c r="B59" i="11"/>
  <c r="G58" i="11"/>
  <c r="C58" i="11"/>
  <c r="B58" i="11"/>
  <c r="G57" i="11"/>
  <c r="C57" i="11"/>
  <c r="B57" i="11"/>
  <c r="G56" i="11"/>
  <c r="C56" i="11"/>
  <c r="B56" i="11"/>
  <c r="G55" i="11"/>
  <c r="C55" i="11"/>
  <c r="B55" i="11"/>
  <c r="G54" i="11"/>
  <c r="C54" i="11"/>
  <c r="B54" i="11"/>
  <c r="G53" i="11"/>
  <c r="C53" i="11"/>
  <c r="B53" i="11"/>
  <c r="G52" i="11"/>
  <c r="C52" i="11"/>
  <c r="B52" i="11"/>
  <c r="G50" i="11"/>
  <c r="C50" i="11"/>
  <c r="B50" i="11"/>
  <c r="G49" i="11"/>
  <c r="C49" i="11"/>
  <c r="B49" i="11"/>
  <c r="G48" i="11"/>
  <c r="C48" i="11"/>
  <c r="B48" i="11"/>
  <c r="G47" i="11"/>
  <c r="C47" i="11"/>
  <c r="B47" i="11"/>
  <c r="G46" i="11"/>
  <c r="C46" i="11"/>
  <c r="B46" i="11"/>
  <c r="G45" i="11"/>
  <c r="C45" i="11"/>
  <c r="B45" i="11"/>
  <c r="G43" i="11"/>
  <c r="C43" i="11"/>
  <c r="B43" i="11"/>
  <c r="G42" i="11"/>
  <c r="C42" i="11"/>
  <c r="B42" i="11"/>
  <c r="G41" i="11"/>
  <c r="C41" i="11"/>
  <c r="B41" i="11"/>
  <c r="G40" i="11"/>
  <c r="C40" i="11"/>
  <c r="B40" i="11"/>
  <c r="G39" i="11"/>
  <c r="C39" i="11"/>
  <c r="B39" i="11"/>
  <c r="G38" i="11"/>
  <c r="C38" i="11"/>
  <c r="B38" i="11"/>
  <c r="G37" i="11"/>
  <c r="C37" i="11"/>
  <c r="B37" i="11"/>
  <c r="G35" i="11"/>
  <c r="C35" i="11"/>
  <c r="B35" i="11"/>
  <c r="G33" i="11"/>
  <c r="C33" i="11"/>
  <c r="B33" i="11"/>
  <c r="G32" i="11"/>
  <c r="C32" i="11"/>
  <c r="B32" i="11"/>
  <c r="G30" i="11"/>
  <c r="C30" i="11"/>
  <c r="B30" i="11"/>
  <c r="G27" i="11"/>
  <c r="C27" i="11"/>
  <c r="B27" i="11"/>
  <c r="G25" i="11"/>
  <c r="G23" i="11"/>
  <c r="C23" i="11"/>
  <c r="B23" i="11"/>
  <c r="G17" i="11"/>
  <c r="C17" i="11"/>
  <c r="B17" i="11"/>
  <c r="G16" i="11"/>
  <c r="C16" i="11"/>
  <c r="B16" i="11"/>
  <c r="G14" i="11"/>
  <c r="C14" i="11"/>
  <c r="B14" i="11"/>
  <c r="G12" i="11"/>
  <c r="C12" i="11"/>
  <c r="B12" i="11"/>
  <c r="G10" i="11"/>
  <c r="C10" i="11"/>
  <c r="B10" i="11"/>
  <c r="G8" i="11"/>
  <c r="C8" i="11"/>
  <c r="B8" i="11"/>
  <c r="G7" i="11"/>
  <c r="C7" i="11"/>
  <c r="B7" i="11"/>
  <c r="G6" i="11"/>
  <c r="C6" i="11"/>
  <c r="B6" i="11"/>
  <c r="G4" i="11"/>
  <c r="C4" i="11"/>
  <c r="B4" i="11"/>
  <c r="W3" i="11" a="1"/>
  <c r="W3" i="11" s="1"/>
  <c r="S3" i="11" a="1"/>
  <c r="S3" i="11" s="1"/>
  <c r="I3" i="11" a="1"/>
  <c r="I3" i="11" s="1"/>
  <c r="H3" i="11" a="1"/>
  <c r="H3" i="11" s="1"/>
  <c r="W2" i="11" a="1"/>
  <c r="W2" i="11" s="1"/>
  <c r="S2" i="11" a="1"/>
  <c r="S2" i="11" s="1"/>
  <c r="I2" i="11" a="1"/>
  <c r="I2" i="11" s="1"/>
  <c r="H2" i="11" a="1"/>
  <c r="H2" i="11" s="1"/>
  <c r="C123" i="10"/>
  <c r="B123" i="10"/>
  <c r="C121" i="10"/>
  <c r="B121" i="10"/>
  <c r="C119" i="10"/>
  <c r="B119" i="10"/>
  <c r="C118" i="10"/>
  <c r="B118" i="10"/>
  <c r="C115" i="10"/>
  <c r="B115" i="10"/>
  <c r="C114" i="10"/>
  <c r="B114" i="10"/>
  <c r="C113" i="10"/>
  <c r="B113" i="10"/>
  <c r="C112" i="10"/>
  <c r="B112" i="10"/>
  <c r="C111" i="10"/>
  <c r="B111" i="10"/>
  <c r="C109" i="10"/>
  <c r="B109" i="10"/>
  <c r="C107" i="10"/>
  <c r="B107" i="10"/>
  <c r="C106" i="10"/>
  <c r="B106" i="10"/>
  <c r="C102" i="10"/>
  <c r="B102" i="10"/>
  <c r="C101" i="10"/>
  <c r="B101" i="10"/>
  <c r="C100" i="10"/>
  <c r="B100" i="10"/>
  <c r="C97" i="10"/>
  <c r="B97" i="10"/>
  <c r="C96" i="10"/>
  <c r="B96" i="10"/>
  <c r="C95" i="10"/>
  <c r="B95" i="10"/>
  <c r="C94" i="10"/>
  <c r="B94" i="10"/>
  <c r="C93" i="10"/>
  <c r="B93" i="10"/>
  <c r="C92" i="10"/>
  <c r="B92" i="10"/>
  <c r="C91" i="10"/>
  <c r="B91" i="10"/>
  <c r="C87" i="10"/>
  <c r="B87" i="10"/>
  <c r="C86" i="10"/>
  <c r="B86" i="10"/>
  <c r="C85" i="10"/>
  <c r="B85" i="10"/>
  <c r="C84" i="10"/>
  <c r="B84" i="10"/>
  <c r="C80" i="10"/>
  <c r="B80" i="10"/>
  <c r="C79" i="10"/>
  <c r="B79" i="10"/>
  <c r="C78" i="10"/>
  <c r="B78" i="10"/>
  <c r="C77" i="10"/>
  <c r="B77" i="10"/>
  <c r="C76" i="10"/>
  <c r="B76" i="10"/>
  <c r="C75" i="10"/>
  <c r="B75" i="10"/>
  <c r="C73" i="10"/>
  <c r="B73" i="10"/>
  <c r="C71" i="10"/>
  <c r="B71" i="10"/>
  <c r="C70" i="10"/>
  <c r="B70" i="10"/>
  <c r="C69" i="10"/>
  <c r="B69" i="10"/>
  <c r="C68" i="10"/>
  <c r="B68" i="10"/>
  <c r="C67" i="10"/>
  <c r="B67" i="10"/>
  <c r="C64" i="10"/>
  <c r="B64" i="10"/>
  <c r="C62" i="10"/>
  <c r="B62" i="10"/>
  <c r="C61" i="10"/>
  <c r="B61" i="10"/>
  <c r="C60" i="10"/>
  <c r="B60" i="10"/>
  <c r="C59" i="10"/>
  <c r="B59" i="10"/>
  <c r="C58" i="10"/>
  <c r="B58" i="10"/>
  <c r="C57" i="10"/>
  <c r="B57" i="10"/>
  <c r="C55" i="10"/>
  <c r="B55" i="10"/>
  <c r="C54" i="10"/>
  <c r="B54" i="10"/>
  <c r="C53" i="10"/>
  <c r="B53" i="10"/>
  <c r="C52" i="10"/>
  <c r="B52" i="10"/>
  <c r="C49" i="10"/>
  <c r="B49" i="10"/>
  <c r="C48" i="10"/>
  <c r="B48" i="10"/>
  <c r="C45" i="10"/>
  <c r="B45" i="10"/>
  <c r="C44" i="10"/>
  <c r="B44" i="10"/>
  <c r="C43" i="10"/>
  <c r="B43" i="10"/>
  <c r="C42" i="10"/>
  <c r="B42" i="10"/>
  <c r="C41" i="10"/>
  <c r="B41" i="10"/>
  <c r="C40" i="10"/>
  <c r="B40" i="10"/>
  <c r="C39" i="10"/>
  <c r="B39" i="10"/>
  <c r="C38" i="10"/>
  <c r="B38" i="10"/>
  <c r="C36" i="10"/>
  <c r="B36" i="10"/>
  <c r="C35" i="10"/>
  <c r="B35" i="10"/>
  <c r="C34" i="10"/>
  <c r="B34" i="10"/>
  <c r="C32" i="10"/>
  <c r="B32" i="10"/>
  <c r="C30" i="10"/>
  <c r="B30" i="10"/>
  <c r="C29" i="10"/>
  <c r="B29" i="10"/>
  <c r="C28" i="10"/>
  <c r="B28" i="10"/>
  <c r="C27" i="10"/>
  <c r="B27" i="10"/>
  <c r="C26" i="10"/>
  <c r="B26" i="10"/>
  <c r="C25" i="10"/>
  <c r="B25" i="10"/>
  <c r="C24" i="10"/>
  <c r="B24" i="10"/>
  <c r="C20" i="10"/>
  <c r="B20" i="10"/>
  <c r="C18" i="10"/>
  <c r="B18" i="10"/>
  <c r="C17" i="10"/>
  <c r="B17" i="10"/>
  <c r="C15" i="10"/>
  <c r="B15" i="10"/>
  <c r="C14" i="10"/>
  <c r="B14" i="10"/>
  <c r="C12" i="10"/>
  <c r="B12" i="10"/>
  <c r="C11" i="10"/>
  <c r="B11" i="10"/>
  <c r="C10" i="10"/>
  <c r="B10" i="10"/>
  <c r="C9" i="10"/>
  <c r="B9" i="10"/>
  <c r="C8" i="10"/>
  <c r="B8" i="10"/>
  <c r="C6" i="10"/>
  <c r="B6" i="10"/>
  <c r="C4" i="10"/>
  <c r="B4" i="10"/>
  <c r="W3" i="10" a="1"/>
  <c r="W3" i="10" s="1"/>
  <c r="S3" i="10" a="1"/>
  <c r="S3" i="10" s="1"/>
  <c r="I3" i="10" a="1"/>
  <c r="I3" i="10" s="1"/>
  <c r="H3" i="10" a="1"/>
  <c r="H3" i="10" s="1"/>
  <c r="W2" i="10" a="1"/>
  <c r="W2" i="10" s="1"/>
  <c r="S2" i="10" a="1"/>
  <c r="S2" i="10" s="1"/>
  <c r="I2" i="10" a="1"/>
  <c r="I2" i="10" s="1"/>
  <c r="H2" i="10" a="1"/>
  <c r="H2" i="10" s="1"/>
  <c r="G143" i="9"/>
  <c r="C143" i="9"/>
  <c r="B143" i="9"/>
  <c r="G142" i="9"/>
  <c r="C142" i="9"/>
  <c r="B142" i="9"/>
  <c r="G141" i="9"/>
  <c r="C141" i="9"/>
  <c r="B141" i="9"/>
  <c r="G140" i="9"/>
  <c r="C140" i="9"/>
  <c r="B140" i="9"/>
  <c r="G139" i="9"/>
  <c r="C139" i="9"/>
  <c r="B139" i="9"/>
  <c r="G138" i="9"/>
  <c r="C138" i="9"/>
  <c r="B138" i="9"/>
  <c r="G137" i="9"/>
  <c r="C137" i="9"/>
  <c r="B137" i="9"/>
  <c r="G136" i="9"/>
  <c r="C136" i="9"/>
  <c r="B136" i="9"/>
  <c r="G135" i="9"/>
  <c r="C135" i="9"/>
  <c r="B135" i="9"/>
  <c r="G134" i="9"/>
  <c r="C134" i="9"/>
  <c r="B134" i="9"/>
  <c r="G133" i="9"/>
  <c r="C133" i="9"/>
  <c r="B133" i="9"/>
  <c r="G132" i="9"/>
  <c r="C132" i="9"/>
  <c r="B132" i="9"/>
  <c r="G131" i="9"/>
  <c r="C131" i="9"/>
  <c r="B131" i="9"/>
  <c r="G130" i="9"/>
  <c r="C130" i="9"/>
  <c r="B130" i="9"/>
  <c r="G129" i="9"/>
  <c r="C129" i="9"/>
  <c r="B129" i="9"/>
  <c r="G128" i="9"/>
  <c r="C128" i="9"/>
  <c r="B128" i="9"/>
  <c r="G127" i="9"/>
  <c r="C127" i="9"/>
  <c r="B127" i="9"/>
  <c r="G126" i="9"/>
  <c r="C126" i="9"/>
  <c r="B126" i="9"/>
  <c r="G125" i="9"/>
  <c r="C125" i="9"/>
  <c r="B125" i="9"/>
  <c r="G124" i="9"/>
  <c r="C124" i="9"/>
  <c r="B124" i="9"/>
  <c r="G123" i="9"/>
  <c r="C123" i="9"/>
  <c r="B123" i="9"/>
  <c r="G122" i="9"/>
  <c r="C122" i="9"/>
  <c r="B122" i="9"/>
  <c r="G121" i="9"/>
  <c r="C121" i="9"/>
  <c r="B121" i="9"/>
  <c r="G119" i="9"/>
  <c r="C119" i="9"/>
  <c r="B119" i="9"/>
  <c r="G118" i="9"/>
  <c r="C118" i="9"/>
  <c r="B118" i="9"/>
  <c r="G117" i="9"/>
  <c r="C117" i="9"/>
  <c r="B117" i="9"/>
  <c r="G116" i="9"/>
  <c r="C116" i="9"/>
  <c r="B116" i="9"/>
  <c r="G114" i="9"/>
  <c r="C114" i="9"/>
  <c r="B114" i="9"/>
  <c r="G113" i="9"/>
  <c r="C113" i="9"/>
  <c r="B113" i="9"/>
  <c r="G112" i="9"/>
  <c r="C112" i="9"/>
  <c r="B112" i="9"/>
  <c r="G111" i="9"/>
  <c r="C111" i="9"/>
  <c r="B111" i="9"/>
  <c r="G110" i="9"/>
  <c r="C110" i="9"/>
  <c r="B110" i="9"/>
  <c r="G109" i="9"/>
  <c r="C109" i="9"/>
  <c r="B109" i="9"/>
  <c r="G108" i="9"/>
  <c r="C108" i="9"/>
  <c r="B108" i="9"/>
  <c r="G107" i="9"/>
  <c r="C107" i="9"/>
  <c r="B107" i="9"/>
  <c r="G106" i="9"/>
  <c r="C106" i="9"/>
  <c r="B106" i="9"/>
  <c r="G104" i="9"/>
  <c r="C104" i="9"/>
  <c r="B104" i="9"/>
  <c r="G103" i="9"/>
  <c r="C103" i="9"/>
  <c r="B103" i="9"/>
  <c r="G101" i="9"/>
  <c r="C101" i="9"/>
  <c r="B101" i="9"/>
  <c r="G100" i="9"/>
  <c r="C100" i="9"/>
  <c r="B100" i="9"/>
  <c r="G99" i="9"/>
  <c r="C99" i="9"/>
  <c r="B99" i="9"/>
  <c r="G97" i="9"/>
  <c r="C97" i="9"/>
  <c r="B97" i="9"/>
  <c r="G96" i="9"/>
  <c r="C96" i="9"/>
  <c r="B96" i="9"/>
  <c r="G94" i="9"/>
  <c r="C94" i="9"/>
  <c r="B94" i="9"/>
  <c r="G93" i="9"/>
  <c r="C93" i="9"/>
  <c r="B93" i="9"/>
  <c r="G92" i="9"/>
  <c r="C92" i="9"/>
  <c r="B92" i="9"/>
  <c r="G90" i="9"/>
  <c r="C90" i="9"/>
  <c r="B90" i="9"/>
  <c r="G89" i="9"/>
  <c r="C89" i="9"/>
  <c r="B89" i="9"/>
  <c r="G87" i="9"/>
  <c r="C87" i="9"/>
  <c r="B87" i="9"/>
  <c r="G86" i="9"/>
  <c r="C86" i="9"/>
  <c r="B86" i="9"/>
  <c r="G85" i="9"/>
  <c r="C85" i="9"/>
  <c r="B85" i="9"/>
  <c r="G84" i="9"/>
  <c r="C84" i="9"/>
  <c r="B84" i="9"/>
  <c r="G83" i="9"/>
  <c r="C83" i="9"/>
  <c r="B83" i="9"/>
  <c r="G82" i="9"/>
  <c r="C82" i="9"/>
  <c r="B82" i="9"/>
  <c r="G81" i="9"/>
  <c r="C81" i="9"/>
  <c r="B81" i="9"/>
  <c r="G80" i="9"/>
  <c r="C80" i="9"/>
  <c r="B80" i="9"/>
  <c r="G78" i="9"/>
  <c r="C78" i="9"/>
  <c r="B78" i="9"/>
  <c r="G77" i="9"/>
  <c r="C77" i="9"/>
  <c r="B77" i="9"/>
  <c r="G76" i="9"/>
  <c r="C76" i="9"/>
  <c r="B76" i="9"/>
  <c r="G75" i="9"/>
  <c r="C75" i="9"/>
  <c r="B75" i="9"/>
  <c r="G74" i="9"/>
  <c r="G73" i="9"/>
  <c r="G72" i="9"/>
  <c r="G71" i="9"/>
  <c r="C71" i="9"/>
  <c r="B71" i="9"/>
  <c r="G70" i="9"/>
  <c r="C70" i="9"/>
  <c r="B70" i="9"/>
  <c r="G69" i="9"/>
  <c r="C69" i="9"/>
  <c r="B69" i="9"/>
  <c r="G68" i="9"/>
  <c r="C68" i="9"/>
  <c r="B68" i="9"/>
  <c r="G67" i="9"/>
  <c r="C67" i="9"/>
  <c r="B67" i="9"/>
  <c r="G66" i="9"/>
  <c r="C66" i="9"/>
  <c r="B66" i="9"/>
  <c r="G65" i="9"/>
  <c r="C65" i="9"/>
  <c r="B65" i="9"/>
  <c r="G64" i="9"/>
  <c r="C64" i="9"/>
  <c r="G63" i="9"/>
  <c r="C63" i="9"/>
  <c r="B63" i="9"/>
  <c r="G60" i="9"/>
  <c r="C60" i="9"/>
  <c r="B60" i="9"/>
  <c r="G59" i="9"/>
  <c r="C59" i="9"/>
  <c r="B59" i="9"/>
  <c r="G58" i="9"/>
  <c r="C58" i="9"/>
  <c r="B58" i="9"/>
  <c r="G57" i="9"/>
  <c r="C57" i="9"/>
  <c r="B57" i="9"/>
  <c r="G56" i="9"/>
  <c r="C56" i="9"/>
  <c r="B56" i="9"/>
  <c r="G55" i="9"/>
  <c r="C55" i="9"/>
  <c r="B55" i="9"/>
  <c r="G54" i="9"/>
  <c r="C54" i="9"/>
  <c r="B54" i="9"/>
  <c r="G53" i="9"/>
  <c r="C53" i="9"/>
  <c r="B53" i="9"/>
  <c r="G52" i="9"/>
  <c r="C52" i="9"/>
  <c r="B52" i="9"/>
  <c r="G50" i="9"/>
  <c r="C50" i="9"/>
  <c r="B50" i="9"/>
  <c r="G49" i="9"/>
  <c r="C49" i="9"/>
  <c r="B49" i="9"/>
  <c r="G48" i="9"/>
  <c r="C48" i="9"/>
  <c r="B48" i="9"/>
  <c r="G47" i="9"/>
  <c r="C47" i="9"/>
  <c r="B47" i="9"/>
  <c r="G46" i="9"/>
  <c r="C46" i="9"/>
  <c r="B46" i="9"/>
  <c r="G45" i="9"/>
  <c r="C45" i="9"/>
  <c r="B45" i="9"/>
  <c r="G43" i="9"/>
  <c r="C43" i="9"/>
  <c r="B43" i="9"/>
  <c r="G42" i="9"/>
  <c r="C42" i="9"/>
  <c r="B42" i="9"/>
  <c r="G41" i="9"/>
  <c r="C41" i="9"/>
  <c r="B41" i="9"/>
  <c r="G40" i="9"/>
  <c r="C40" i="9"/>
  <c r="B40" i="9"/>
  <c r="G39" i="9"/>
  <c r="C39" i="9"/>
  <c r="B39" i="9"/>
  <c r="G38" i="9"/>
  <c r="C38" i="9"/>
  <c r="B38" i="9"/>
  <c r="G37" i="9"/>
  <c r="C37" i="9"/>
  <c r="B37" i="9"/>
  <c r="G35" i="9"/>
  <c r="C35" i="9"/>
  <c r="B35" i="9"/>
  <c r="G33" i="9"/>
  <c r="C33" i="9"/>
  <c r="B33" i="9"/>
  <c r="G32" i="9"/>
  <c r="C32" i="9"/>
  <c r="B32" i="9"/>
  <c r="G30" i="9"/>
  <c r="C30" i="9"/>
  <c r="B30" i="9"/>
  <c r="G27" i="9"/>
  <c r="C27" i="9"/>
  <c r="B27" i="9"/>
  <c r="G25" i="9"/>
  <c r="G23" i="9"/>
  <c r="C23" i="9"/>
  <c r="B23" i="9"/>
  <c r="G17" i="9"/>
  <c r="C17" i="9"/>
  <c r="B17" i="9"/>
  <c r="G16" i="9"/>
  <c r="C16" i="9"/>
  <c r="B16" i="9"/>
  <c r="G14" i="9"/>
  <c r="C14" i="9"/>
  <c r="B14" i="9"/>
  <c r="G12" i="9"/>
  <c r="C12" i="9"/>
  <c r="B12" i="9"/>
  <c r="G10" i="9"/>
  <c r="C10" i="9"/>
  <c r="B10" i="9"/>
  <c r="G8" i="9"/>
  <c r="C8" i="9"/>
  <c r="B8" i="9"/>
  <c r="G7" i="9"/>
  <c r="C7" i="9"/>
  <c r="B7" i="9"/>
  <c r="G6" i="9"/>
  <c r="C6" i="9"/>
  <c r="B6" i="9"/>
  <c r="G4" i="9"/>
  <c r="C4" i="9"/>
  <c r="B4" i="9"/>
  <c r="AH3" i="9" a="1"/>
  <c r="AH3" i="9" s="1"/>
  <c r="K3" i="9" a="1"/>
  <c r="K3" i="9" s="1"/>
  <c r="J3" i="9" a="1"/>
  <c r="J3" i="9" s="1"/>
  <c r="I3" i="9" a="1"/>
  <c r="I3" i="9" s="1"/>
  <c r="H3" i="9" a="1"/>
  <c r="H3" i="9" s="1"/>
  <c r="AH2" i="9" a="1"/>
  <c r="AH2" i="9" s="1"/>
  <c r="K2" i="9" a="1"/>
  <c r="K2" i="9" s="1"/>
  <c r="J2" i="9" a="1"/>
  <c r="J2" i="9" s="1"/>
  <c r="I2" i="9" a="1"/>
  <c r="I2" i="9" s="1"/>
  <c r="H2" i="9" a="1"/>
  <c r="H2" i="9" s="1"/>
  <c r="G123" i="8"/>
  <c r="C123" i="8"/>
  <c r="B123" i="8"/>
  <c r="G121" i="8"/>
  <c r="C121" i="8"/>
  <c r="B121" i="8"/>
  <c r="G119" i="8"/>
  <c r="C119" i="8"/>
  <c r="B119" i="8"/>
  <c r="G118" i="8"/>
  <c r="C118" i="8"/>
  <c r="B118" i="8"/>
  <c r="G115" i="8"/>
  <c r="C115" i="8"/>
  <c r="B115" i="8"/>
  <c r="G114" i="8"/>
  <c r="C114" i="8"/>
  <c r="B114" i="8"/>
  <c r="G113" i="8"/>
  <c r="C113" i="8"/>
  <c r="B113" i="8"/>
  <c r="G112" i="8"/>
  <c r="C112" i="8"/>
  <c r="B112" i="8"/>
  <c r="G111" i="8"/>
  <c r="C111" i="8"/>
  <c r="B111" i="8"/>
  <c r="G109" i="8"/>
  <c r="C109" i="8"/>
  <c r="B109" i="8"/>
  <c r="G107" i="8"/>
  <c r="C107" i="8"/>
  <c r="B107" i="8"/>
  <c r="G106" i="8"/>
  <c r="C106" i="8"/>
  <c r="B106" i="8"/>
  <c r="G102" i="8"/>
  <c r="C102" i="8"/>
  <c r="B102" i="8"/>
  <c r="G101" i="8"/>
  <c r="C101" i="8"/>
  <c r="B101" i="8"/>
  <c r="G100" i="8"/>
  <c r="C100" i="8"/>
  <c r="B100" i="8"/>
  <c r="G97" i="8"/>
  <c r="C97" i="8"/>
  <c r="B97" i="8"/>
  <c r="G96" i="8"/>
  <c r="C96" i="8"/>
  <c r="B96" i="8"/>
  <c r="G95" i="8"/>
  <c r="C95" i="8"/>
  <c r="B95" i="8"/>
  <c r="G94" i="8"/>
  <c r="C94" i="8"/>
  <c r="B94" i="8"/>
  <c r="G93" i="8"/>
  <c r="C93" i="8"/>
  <c r="B93" i="8"/>
  <c r="G92" i="8"/>
  <c r="C92" i="8"/>
  <c r="B92" i="8"/>
  <c r="G91" i="8"/>
  <c r="C91" i="8"/>
  <c r="B91" i="8"/>
  <c r="G87" i="8"/>
  <c r="C87" i="8"/>
  <c r="B87" i="8"/>
  <c r="G86" i="8"/>
  <c r="C86" i="8"/>
  <c r="B86" i="8"/>
  <c r="G85" i="8"/>
  <c r="C85" i="8"/>
  <c r="B85" i="8"/>
  <c r="G84" i="8"/>
  <c r="C84" i="8"/>
  <c r="B84" i="8"/>
  <c r="G80" i="8"/>
  <c r="C80" i="8"/>
  <c r="B80" i="8"/>
  <c r="G79" i="8"/>
  <c r="C79" i="8"/>
  <c r="B79" i="8"/>
  <c r="C78" i="8"/>
  <c r="B78" i="8"/>
  <c r="G77" i="8"/>
  <c r="C77" i="8"/>
  <c r="B77" i="8"/>
  <c r="C76" i="8"/>
  <c r="B76" i="8"/>
  <c r="C75" i="8"/>
  <c r="B75" i="8"/>
  <c r="G73" i="8"/>
  <c r="C73" i="8"/>
  <c r="B73" i="8"/>
  <c r="C71" i="8"/>
  <c r="B71" i="8"/>
  <c r="C70" i="8"/>
  <c r="B70" i="8"/>
  <c r="G69" i="8"/>
  <c r="C69" i="8"/>
  <c r="B69" i="8"/>
  <c r="C68" i="8"/>
  <c r="B68" i="8"/>
  <c r="G67" i="8"/>
  <c r="C67" i="8"/>
  <c r="B67" i="8"/>
  <c r="G64" i="8"/>
  <c r="C64" i="8"/>
  <c r="B64" i="8"/>
  <c r="C62" i="8"/>
  <c r="B62" i="8"/>
  <c r="C61" i="8"/>
  <c r="B61" i="8"/>
  <c r="C60" i="8"/>
  <c r="B60" i="8"/>
  <c r="G59" i="8"/>
  <c r="C59" i="8"/>
  <c r="B59" i="8"/>
  <c r="G58" i="8"/>
  <c r="C58" i="8"/>
  <c r="B58" i="8"/>
  <c r="C57" i="8"/>
  <c r="B57" i="8"/>
  <c r="C55" i="8"/>
  <c r="B55" i="8"/>
  <c r="G54" i="8"/>
  <c r="C54" i="8"/>
  <c r="B54" i="8"/>
  <c r="C53" i="8"/>
  <c r="B53" i="8"/>
  <c r="G52" i="8"/>
  <c r="C52" i="8"/>
  <c r="B52" i="8"/>
  <c r="C49" i="8"/>
  <c r="B49" i="8"/>
  <c r="G48" i="8"/>
  <c r="C48" i="8"/>
  <c r="B48" i="8"/>
  <c r="G45" i="8"/>
  <c r="C45" i="8"/>
  <c r="B45" i="8"/>
  <c r="C44" i="8"/>
  <c r="B44" i="8"/>
  <c r="G43" i="8"/>
  <c r="C43" i="8"/>
  <c r="B43" i="8"/>
  <c r="C42" i="8"/>
  <c r="B42" i="8"/>
  <c r="C41" i="8"/>
  <c r="B41" i="8"/>
  <c r="G40" i="8"/>
  <c r="C40" i="8"/>
  <c r="B40" i="8"/>
  <c r="C39" i="8"/>
  <c r="B39" i="8"/>
  <c r="C38" i="8"/>
  <c r="B38" i="8"/>
  <c r="G36" i="8"/>
  <c r="C36" i="8"/>
  <c r="B36" i="8"/>
  <c r="C35" i="8"/>
  <c r="B35" i="8"/>
  <c r="G34" i="8"/>
  <c r="C34" i="8"/>
  <c r="B34" i="8"/>
  <c r="C32" i="8"/>
  <c r="B32" i="8"/>
  <c r="G30" i="8"/>
  <c r="C30" i="8"/>
  <c r="B30" i="8"/>
  <c r="C29" i="8"/>
  <c r="B29" i="8"/>
  <c r="C28" i="8"/>
  <c r="B28" i="8"/>
  <c r="G27" i="8"/>
  <c r="C27" i="8"/>
  <c r="B27" i="8"/>
  <c r="C26" i="8"/>
  <c r="B26" i="8"/>
  <c r="G25" i="8"/>
  <c r="C25" i="8"/>
  <c r="B25" i="8"/>
  <c r="C24" i="8"/>
  <c r="B24" i="8"/>
  <c r="C20" i="8"/>
  <c r="B20" i="8"/>
  <c r="G18" i="8"/>
  <c r="C18" i="8"/>
  <c r="B18" i="8"/>
  <c r="C17" i="8"/>
  <c r="B17" i="8"/>
  <c r="C15" i="8"/>
  <c r="B15" i="8"/>
  <c r="G14" i="8"/>
  <c r="C14" i="8"/>
  <c r="B14" i="8"/>
  <c r="C12" i="8"/>
  <c r="B12" i="8"/>
  <c r="C11" i="8"/>
  <c r="B11" i="8"/>
  <c r="C10" i="8"/>
  <c r="B10" i="8"/>
  <c r="G9" i="8"/>
  <c r="C9" i="8"/>
  <c r="B9" i="8"/>
  <c r="C8" i="8"/>
  <c r="B8" i="8"/>
  <c r="G6" i="8"/>
  <c r="C6" i="8"/>
  <c r="B6" i="8"/>
  <c r="G4" i="8"/>
  <c r="C4" i="8"/>
  <c r="B4" i="8"/>
  <c r="AH3" i="8" a="1"/>
  <c r="AH3" i="8" s="1"/>
  <c r="K3" i="8" a="1"/>
  <c r="K3" i="8" s="1"/>
  <c r="J3" i="8" a="1"/>
  <c r="J3" i="8" s="1"/>
  <c r="I3" i="8" a="1"/>
  <c r="I3" i="8" s="1"/>
  <c r="H3" i="8" a="1"/>
  <c r="H3" i="8" s="1"/>
  <c r="AH2" i="8" a="1"/>
  <c r="AH2" i="8" s="1"/>
  <c r="K2" i="8" a="1"/>
  <c r="K2" i="8" s="1"/>
  <c r="J2" i="8" a="1"/>
  <c r="J2" i="8" s="1"/>
  <c r="I2" i="8" a="1"/>
  <c r="I2" i="8" s="1"/>
  <c r="H2" i="8" a="1"/>
  <c r="H2" i="8" s="1"/>
  <c r="C143" i="7"/>
  <c r="B143" i="7"/>
  <c r="C142" i="7"/>
  <c r="B142" i="7"/>
  <c r="C141" i="7"/>
  <c r="B141" i="7"/>
  <c r="C140" i="7"/>
  <c r="B140" i="7"/>
  <c r="C139" i="7"/>
  <c r="B139" i="7"/>
  <c r="C138" i="7"/>
  <c r="B138" i="7"/>
  <c r="C137" i="7"/>
  <c r="B137" i="7"/>
  <c r="C136" i="7"/>
  <c r="B136" i="7"/>
  <c r="C135" i="7"/>
  <c r="B135" i="7"/>
  <c r="C134" i="7"/>
  <c r="B134" i="7"/>
  <c r="C133" i="7"/>
  <c r="B133" i="7"/>
  <c r="C132" i="7"/>
  <c r="B132" i="7"/>
  <c r="C131" i="7"/>
  <c r="B131" i="7"/>
  <c r="C130" i="7"/>
  <c r="B130" i="7"/>
  <c r="C129" i="7"/>
  <c r="B129" i="7"/>
  <c r="C128" i="7"/>
  <c r="B128" i="7"/>
  <c r="C127" i="7"/>
  <c r="B127" i="7"/>
  <c r="C126" i="7"/>
  <c r="B126" i="7"/>
  <c r="C125" i="7"/>
  <c r="B125" i="7"/>
  <c r="C124" i="7"/>
  <c r="B124" i="7"/>
  <c r="C123" i="7"/>
  <c r="B123" i="7"/>
  <c r="C122" i="7"/>
  <c r="B122" i="7"/>
  <c r="C121" i="7"/>
  <c r="B121" i="7"/>
  <c r="C119" i="7"/>
  <c r="B119" i="7"/>
  <c r="C118" i="7"/>
  <c r="B118" i="7"/>
  <c r="C117" i="7"/>
  <c r="B117" i="7"/>
  <c r="C116" i="7"/>
  <c r="B116" i="7"/>
  <c r="C114" i="7"/>
  <c r="B114" i="7"/>
  <c r="C113" i="7"/>
  <c r="B113" i="7"/>
  <c r="C112" i="7"/>
  <c r="B112" i="7"/>
  <c r="C111" i="7"/>
  <c r="B111" i="7"/>
  <c r="C110" i="7"/>
  <c r="B110" i="7"/>
  <c r="C109" i="7"/>
  <c r="B109" i="7"/>
  <c r="C108" i="7"/>
  <c r="B108" i="7"/>
  <c r="C107" i="7"/>
  <c r="B107" i="7"/>
  <c r="C106" i="7"/>
  <c r="B106" i="7"/>
  <c r="C104" i="7"/>
  <c r="B104" i="7"/>
  <c r="C103" i="7"/>
  <c r="B103" i="7"/>
  <c r="C101" i="7"/>
  <c r="B101" i="7"/>
  <c r="C100" i="7"/>
  <c r="B100" i="7"/>
  <c r="C99" i="7"/>
  <c r="B99" i="7"/>
  <c r="C97" i="7"/>
  <c r="B97" i="7"/>
  <c r="C96" i="7"/>
  <c r="B96" i="7"/>
  <c r="C94" i="7"/>
  <c r="B94" i="7"/>
  <c r="C93" i="7"/>
  <c r="B93" i="7"/>
  <c r="C92" i="7"/>
  <c r="B92" i="7"/>
  <c r="C90" i="7"/>
  <c r="B90" i="7"/>
  <c r="C89" i="7"/>
  <c r="B89" i="7"/>
  <c r="C87" i="7"/>
  <c r="B87" i="7"/>
  <c r="C86" i="7"/>
  <c r="B86" i="7"/>
  <c r="C85" i="7"/>
  <c r="B85" i="7"/>
  <c r="C84" i="7"/>
  <c r="B84" i="7"/>
  <c r="C83" i="7"/>
  <c r="B83" i="7"/>
  <c r="C82" i="7"/>
  <c r="B82" i="7"/>
  <c r="C81" i="7"/>
  <c r="B81" i="7"/>
  <c r="C80" i="7"/>
  <c r="B80" i="7"/>
  <c r="C78" i="7"/>
  <c r="B78" i="7"/>
  <c r="C77" i="7"/>
  <c r="B77" i="7"/>
  <c r="C76" i="7"/>
  <c r="B76" i="7"/>
  <c r="C75" i="7"/>
  <c r="B75" i="7"/>
  <c r="C71" i="7"/>
  <c r="B71" i="7"/>
  <c r="C70" i="7"/>
  <c r="B70" i="7"/>
  <c r="C69" i="7"/>
  <c r="B69" i="7"/>
  <c r="C68" i="7"/>
  <c r="B68" i="7"/>
  <c r="C67" i="7"/>
  <c r="B67" i="7"/>
  <c r="C66" i="7"/>
  <c r="B66" i="7"/>
  <c r="C65" i="7"/>
  <c r="B65" i="7"/>
  <c r="C64" i="7"/>
  <c r="C63" i="7"/>
  <c r="B63" i="7"/>
  <c r="C60" i="7"/>
  <c r="B60" i="7"/>
  <c r="C59" i="7"/>
  <c r="B59" i="7"/>
  <c r="C58" i="7"/>
  <c r="B58" i="7"/>
  <c r="C57" i="7"/>
  <c r="B57" i="7"/>
  <c r="C56" i="7"/>
  <c r="B56" i="7"/>
  <c r="C55" i="7"/>
  <c r="B55" i="7"/>
  <c r="C54" i="7"/>
  <c r="B54" i="7"/>
  <c r="C53" i="7"/>
  <c r="B53" i="7"/>
  <c r="C52" i="7"/>
  <c r="B52" i="7"/>
  <c r="C50" i="7"/>
  <c r="B50" i="7"/>
  <c r="C49" i="7"/>
  <c r="B49" i="7"/>
  <c r="C48" i="7"/>
  <c r="B48" i="7"/>
  <c r="C47" i="7"/>
  <c r="B47" i="7"/>
  <c r="C46" i="7"/>
  <c r="B46" i="7"/>
  <c r="C45" i="7"/>
  <c r="B45" i="7"/>
  <c r="C43" i="7"/>
  <c r="B43" i="7"/>
  <c r="C42" i="7"/>
  <c r="B42" i="7"/>
  <c r="C41" i="7"/>
  <c r="B41" i="7"/>
  <c r="C40" i="7"/>
  <c r="B40" i="7"/>
  <c r="C39" i="7"/>
  <c r="B39" i="7"/>
  <c r="C38" i="7"/>
  <c r="B38" i="7"/>
  <c r="C37" i="7"/>
  <c r="B37" i="7"/>
  <c r="C35" i="7"/>
  <c r="B35" i="7"/>
  <c r="C33" i="7"/>
  <c r="B33" i="7"/>
  <c r="C32" i="7"/>
  <c r="B32" i="7"/>
  <c r="C30" i="7"/>
  <c r="B30" i="7"/>
  <c r="C27" i="7"/>
  <c r="B27" i="7"/>
  <c r="C23" i="7"/>
  <c r="B23" i="7"/>
  <c r="C17" i="7"/>
  <c r="B17" i="7"/>
  <c r="C16" i="7"/>
  <c r="B16" i="7"/>
  <c r="C14" i="7"/>
  <c r="B14" i="7"/>
  <c r="C12" i="7"/>
  <c r="B12" i="7"/>
  <c r="C10" i="7"/>
  <c r="B10" i="7"/>
  <c r="C8" i="7"/>
  <c r="B8" i="7"/>
  <c r="C7" i="7"/>
  <c r="B7" i="7"/>
  <c r="C6" i="7"/>
  <c r="B6" i="7"/>
  <c r="C4" i="7"/>
  <c r="B4" i="7"/>
  <c r="S3" i="7" a="1"/>
  <c r="S3" i="7" s="1"/>
  <c r="J3" i="7" a="1"/>
  <c r="J3" i="7" s="1"/>
  <c r="I3" i="7" a="1"/>
  <c r="I3" i="7" s="1"/>
  <c r="H3" i="7" a="1"/>
  <c r="H3" i="7" s="1"/>
  <c r="S2" i="7" a="1"/>
  <c r="S2" i="7" s="1"/>
  <c r="J2" i="7" a="1"/>
  <c r="J2" i="7" s="1"/>
  <c r="I2" i="7" a="1"/>
  <c r="I2" i="7" s="1"/>
  <c r="H2" i="7" a="1"/>
  <c r="H2" i="7" s="1"/>
  <c r="G123" i="6"/>
  <c r="C123" i="6"/>
  <c r="B123" i="6"/>
  <c r="G121" i="6"/>
  <c r="C121" i="6"/>
  <c r="B121" i="6"/>
  <c r="G119" i="6"/>
  <c r="C119" i="6"/>
  <c r="B119" i="6"/>
  <c r="G118" i="6"/>
  <c r="C118" i="6"/>
  <c r="B118" i="6"/>
  <c r="G115" i="6"/>
  <c r="C115" i="6"/>
  <c r="B115" i="6"/>
  <c r="G114" i="6"/>
  <c r="C114" i="6"/>
  <c r="B114" i="6"/>
  <c r="G113" i="6"/>
  <c r="C113" i="6"/>
  <c r="B113" i="6"/>
  <c r="G112" i="6"/>
  <c r="C112" i="6"/>
  <c r="B112" i="6"/>
  <c r="G111" i="6"/>
  <c r="C111" i="6"/>
  <c r="B111" i="6"/>
  <c r="G109" i="6"/>
  <c r="C109" i="6"/>
  <c r="B109" i="6"/>
  <c r="G107" i="6"/>
  <c r="C107" i="6"/>
  <c r="B107" i="6"/>
  <c r="G106" i="6"/>
  <c r="C106" i="6"/>
  <c r="B106" i="6"/>
  <c r="G102" i="6"/>
  <c r="C102" i="6"/>
  <c r="B102" i="6"/>
  <c r="G101" i="6"/>
  <c r="C101" i="6"/>
  <c r="B101" i="6"/>
  <c r="G100" i="6"/>
  <c r="C100" i="6"/>
  <c r="B100" i="6"/>
  <c r="G97" i="6"/>
  <c r="C97" i="6"/>
  <c r="B97" i="6"/>
  <c r="G96" i="6"/>
  <c r="C96" i="6"/>
  <c r="B96" i="6"/>
  <c r="G95" i="6"/>
  <c r="C95" i="6"/>
  <c r="B95" i="6"/>
  <c r="G94" i="6"/>
  <c r="C94" i="6"/>
  <c r="B94" i="6"/>
  <c r="G93" i="6"/>
  <c r="C93" i="6"/>
  <c r="B93" i="6"/>
  <c r="G92" i="6"/>
  <c r="C92" i="6"/>
  <c r="B92" i="6"/>
  <c r="G91" i="6"/>
  <c r="C91" i="6"/>
  <c r="B91" i="6"/>
  <c r="G87" i="6"/>
  <c r="C87" i="6"/>
  <c r="B87" i="6"/>
  <c r="G86" i="6"/>
  <c r="C86" i="6"/>
  <c r="B86" i="6"/>
  <c r="G85" i="6"/>
  <c r="C85" i="6"/>
  <c r="B85" i="6"/>
  <c r="G84" i="6"/>
  <c r="C84" i="6"/>
  <c r="B84" i="6"/>
  <c r="G80" i="6"/>
  <c r="C80" i="6"/>
  <c r="B80" i="6"/>
  <c r="G79" i="6"/>
  <c r="C79" i="6"/>
  <c r="B79" i="6"/>
  <c r="G78" i="6"/>
  <c r="C78" i="6"/>
  <c r="B78" i="6"/>
  <c r="G77" i="6"/>
  <c r="C77" i="6"/>
  <c r="B77" i="6"/>
  <c r="G76" i="6"/>
  <c r="C76" i="6"/>
  <c r="B76" i="6"/>
  <c r="G75" i="6"/>
  <c r="C75" i="6"/>
  <c r="B75" i="6"/>
  <c r="G73" i="6"/>
  <c r="C73" i="6"/>
  <c r="B73" i="6"/>
  <c r="G71" i="6"/>
  <c r="C71" i="6"/>
  <c r="B71" i="6"/>
  <c r="G70" i="6"/>
  <c r="C70" i="6"/>
  <c r="B70" i="6"/>
  <c r="G69" i="6"/>
  <c r="C69" i="6"/>
  <c r="B69" i="6"/>
  <c r="G68" i="6"/>
  <c r="C68" i="6"/>
  <c r="B68" i="6"/>
  <c r="G67" i="6"/>
  <c r="C67" i="6"/>
  <c r="B67" i="6"/>
  <c r="G64" i="6"/>
  <c r="C64" i="6"/>
  <c r="B64" i="6"/>
  <c r="G62" i="6"/>
  <c r="C62" i="6"/>
  <c r="B62" i="6"/>
  <c r="G61" i="6"/>
  <c r="C61" i="6"/>
  <c r="B61" i="6"/>
  <c r="G60" i="6"/>
  <c r="C60" i="6"/>
  <c r="B60" i="6"/>
  <c r="G59" i="6"/>
  <c r="C59" i="6"/>
  <c r="B59" i="6"/>
  <c r="G58" i="6"/>
  <c r="C58" i="6"/>
  <c r="B58" i="6"/>
  <c r="G57" i="6"/>
  <c r="C57" i="6"/>
  <c r="B57" i="6"/>
  <c r="G55" i="6"/>
  <c r="C55" i="6"/>
  <c r="B55" i="6"/>
  <c r="G54" i="6"/>
  <c r="C54" i="6"/>
  <c r="B54" i="6"/>
  <c r="G53" i="6"/>
  <c r="C53" i="6"/>
  <c r="B53" i="6"/>
  <c r="G52" i="6"/>
  <c r="C52" i="6"/>
  <c r="B52" i="6"/>
  <c r="G49" i="6"/>
  <c r="C49" i="6"/>
  <c r="B49" i="6"/>
  <c r="G48" i="6"/>
  <c r="C48" i="6"/>
  <c r="B48" i="6"/>
  <c r="G45" i="6"/>
  <c r="C45" i="6"/>
  <c r="B45" i="6"/>
  <c r="G44" i="6"/>
  <c r="C44" i="6"/>
  <c r="B44" i="6"/>
  <c r="G43" i="6"/>
  <c r="C43" i="6"/>
  <c r="B43" i="6"/>
  <c r="G42" i="6"/>
  <c r="C42" i="6"/>
  <c r="B42" i="6"/>
  <c r="G41" i="6"/>
  <c r="C41" i="6"/>
  <c r="B41" i="6"/>
  <c r="G40" i="6"/>
  <c r="C40" i="6"/>
  <c r="B40" i="6"/>
  <c r="G39" i="6"/>
  <c r="C39" i="6"/>
  <c r="B39" i="6"/>
  <c r="G38" i="6"/>
  <c r="C38" i="6"/>
  <c r="B38" i="6"/>
  <c r="G36" i="6"/>
  <c r="C36" i="6"/>
  <c r="B36" i="6"/>
  <c r="G35" i="6"/>
  <c r="C35" i="6"/>
  <c r="B35" i="6"/>
  <c r="G34" i="6"/>
  <c r="C34" i="6"/>
  <c r="B34" i="6"/>
  <c r="G32" i="6"/>
  <c r="C32" i="6"/>
  <c r="B32" i="6"/>
  <c r="G30" i="6"/>
  <c r="C30" i="6"/>
  <c r="B30" i="6"/>
  <c r="G29" i="6"/>
  <c r="C29" i="6"/>
  <c r="B29" i="6"/>
  <c r="G28" i="6"/>
  <c r="C28" i="6"/>
  <c r="B28" i="6"/>
  <c r="G27" i="6"/>
  <c r="C27" i="6"/>
  <c r="B27" i="6"/>
  <c r="G26" i="6"/>
  <c r="C26" i="6"/>
  <c r="B26" i="6"/>
  <c r="G25" i="6"/>
  <c r="C25" i="6"/>
  <c r="B25" i="6"/>
  <c r="G24" i="6"/>
  <c r="C24" i="6"/>
  <c r="B24" i="6"/>
  <c r="G20" i="6"/>
  <c r="C20" i="6"/>
  <c r="B20" i="6"/>
  <c r="G18" i="6"/>
  <c r="C18" i="6"/>
  <c r="B18" i="6"/>
  <c r="G17" i="6"/>
  <c r="C17" i="6"/>
  <c r="B17" i="6"/>
  <c r="G15" i="6"/>
  <c r="C15" i="6"/>
  <c r="B15" i="6"/>
  <c r="G14" i="6"/>
  <c r="C14" i="6"/>
  <c r="B14" i="6"/>
  <c r="G12" i="6"/>
  <c r="C12" i="6"/>
  <c r="B12" i="6"/>
  <c r="G11" i="6"/>
  <c r="C11" i="6"/>
  <c r="B11" i="6"/>
  <c r="G10" i="6"/>
  <c r="C10" i="6"/>
  <c r="B10" i="6"/>
  <c r="G9" i="6"/>
  <c r="C9" i="6"/>
  <c r="B9" i="6"/>
  <c r="G8" i="6"/>
  <c r="C8" i="6"/>
  <c r="B8" i="6"/>
  <c r="G6" i="6"/>
  <c r="C6" i="6"/>
  <c r="B6" i="6"/>
  <c r="G4" i="6"/>
  <c r="C4" i="6"/>
  <c r="B4" i="6"/>
  <c r="S3" i="6" a="1"/>
  <c r="S3" i="6" s="1"/>
  <c r="J3" i="6" a="1"/>
  <c r="J3" i="6" s="1"/>
  <c r="I3" i="6" a="1"/>
  <c r="I3" i="6" s="1"/>
  <c r="H3" i="6" a="1"/>
  <c r="H3" i="6" s="1"/>
  <c r="S2" i="6" a="1"/>
  <c r="S2" i="6" s="1"/>
  <c r="J2" i="6" a="1"/>
  <c r="J2" i="6" s="1"/>
  <c r="I2" i="6" a="1"/>
  <c r="I2" i="6" s="1"/>
  <c r="H2" i="6" a="1"/>
  <c r="H2" i="6" s="1"/>
  <c r="C4" i="5"/>
  <c r="B4" i="5"/>
  <c r="AP3" i="5" a="1"/>
  <c r="AP3" i="5" s="1"/>
  <c r="K3" i="5" a="1"/>
  <c r="K3" i="5" s="1"/>
  <c r="J3" i="5" a="1"/>
  <c r="J3" i="5" s="1"/>
  <c r="I3" i="5" a="1"/>
  <c r="I3" i="5" s="1"/>
  <c r="H3" i="5" a="1"/>
  <c r="H3" i="5" s="1"/>
  <c r="AP2" i="5" a="1"/>
  <c r="AP2" i="5" s="1"/>
  <c r="K2" i="5" a="1"/>
  <c r="K2" i="5" s="1"/>
  <c r="J2" i="5" a="1"/>
  <c r="J2" i="5" s="1"/>
  <c r="I2" i="5" a="1"/>
  <c r="I2" i="5" s="1"/>
  <c r="H2" i="5" a="1"/>
  <c r="H2" i="5" s="1"/>
  <c r="G123" i="4"/>
  <c r="C123" i="4"/>
  <c r="B123" i="4"/>
  <c r="G121" i="4"/>
  <c r="C121" i="4"/>
  <c r="B121" i="4"/>
  <c r="G119" i="4"/>
  <c r="C119" i="4"/>
  <c r="B119" i="4"/>
  <c r="G118" i="4"/>
  <c r="C118" i="4"/>
  <c r="B118" i="4"/>
  <c r="G115" i="4"/>
  <c r="C115" i="4"/>
  <c r="B115" i="4"/>
  <c r="G114" i="4"/>
  <c r="C114" i="4"/>
  <c r="B114" i="4"/>
  <c r="G113" i="4"/>
  <c r="C113" i="4"/>
  <c r="B113" i="4"/>
  <c r="G112" i="4"/>
  <c r="C112" i="4"/>
  <c r="B112" i="4"/>
  <c r="G111" i="4"/>
  <c r="C111" i="4"/>
  <c r="B111" i="4"/>
  <c r="G109" i="4"/>
  <c r="C109" i="4"/>
  <c r="B109" i="4"/>
  <c r="G107" i="4"/>
  <c r="C107" i="4"/>
  <c r="B107" i="4"/>
  <c r="G106" i="4"/>
  <c r="C106" i="4"/>
  <c r="B106" i="4"/>
  <c r="G102" i="4"/>
  <c r="C102" i="4"/>
  <c r="B102" i="4"/>
  <c r="G101" i="4"/>
  <c r="C101" i="4"/>
  <c r="B101" i="4"/>
  <c r="G100" i="4"/>
  <c r="C100" i="4"/>
  <c r="B100" i="4"/>
  <c r="G97" i="4"/>
  <c r="C97" i="4"/>
  <c r="B97" i="4"/>
  <c r="G96" i="4"/>
  <c r="C96" i="4"/>
  <c r="B96" i="4"/>
  <c r="G95" i="4"/>
  <c r="C95" i="4"/>
  <c r="B95" i="4"/>
  <c r="G94" i="4"/>
  <c r="C94" i="4"/>
  <c r="B94" i="4"/>
  <c r="G93" i="4"/>
  <c r="C93" i="4"/>
  <c r="B93" i="4"/>
  <c r="G92" i="4"/>
  <c r="C92" i="4"/>
  <c r="B92" i="4"/>
  <c r="G91" i="4"/>
  <c r="C91" i="4"/>
  <c r="B91" i="4"/>
  <c r="G87" i="4"/>
  <c r="C87" i="4"/>
  <c r="B87" i="4"/>
  <c r="G86" i="4"/>
  <c r="C86" i="4"/>
  <c r="B86" i="4"/>
  <c r="G85" i="4"/>
  <c r="C85" i="4"/>
  <c r="B85" i="4"/>
  <c r="G84" i="4"/>
  <c r="C84" i="4"/>
  <c r="B84" i="4"/>
  <c r="G80" i="4"/>
  <c r="C80" i="4"/>
  <c r="B80" i="4"/>
  <c r="G79" i="4"/>
  <c r="C79" i="4"/>
  <c r="B79" i="4"/>
  <c r="G78" i="4"/>
  <c r="C78" i="4"/>
  <c r="B78" i="4"/>
  <c r="G77" i="4"/>
  <c r="C77" i="4"/>
  <c r="B77" i="4"/>
  <c r="G76" i="4"/>
  <c r="C76" i="4"/>
  <c r="B76" i="4"/>
  <c r="G75" i="4"/>
  <c r="C75" i="4"/>
  <c r="B75" i="4"/>
  <c r="G73" i="4"/>
  <c r="C73" i="4"/>
  <c r="B73" i="4"/>
  <c r="G71" i="4"/>
  <c r="C71" i="4"/>
  <c r="B71" i="4"/>
  <c r="G70" i="4"/>
  <c r="C70" i="4"/>
  <c r="B70" i="4"/>
  <c r="G69" i="4"/>
  <c r="C69" i="4"/>
  <c r="B69" i="4"/>
  <c r="G68" i="4"/>
  <c r="C68" i="4"/>
  <c r="B68" i="4"/>
  <c r="G67" i="4"/>
  <c r="C67" i="4"/>
  <c r="B67" i="4"/>
  <c r="G64" i="4"/>
  <c r="C64" i="4"/>
  <c r="B64" i="4"/>
  <c r="G62" i="4"/>
  <c r="C62" i="4"/>
  <c r="B62" i="4"/>
  <c r="G61" i="4"/>
  <c r="C61" i="4"/>
  <c r="B61" i="4"/>
  <c r="G60" i="4"/>
  <c r="C60" i="4"/>
  <c r="B60" i="4"/>
  <c r="G59" i="4"/>
  <c r="C59" i="4"/>
  <c r="B59" i="4"/>
  <c r="G58" i="4"/>
  <c r="C58" i="4"/>
  <c r="B58" i="4"/>
  <c r="G57" i="4"/>
  <c r="C57" i="4"/>
  <c r="B57" i="4"/>
  <c r="G55" i="4"/>
  <c r="C55" i="4"/>
  <c r="B55" i="4"/>
  <c r="G54" i="4"/>
  <c r="C54" i="4"/>
  <c r="B54" i="4"/>
  <c r="G53" i="4"/>
  <c r="C53" i="4"/>
  <c r="B53" i="4"/>
  <c r="G52" i="4"/>
  <c r="C52" i="4"/>
  <c r="B52" i="4"/>
  <c r="G49" i="4"/>
  <c r="C49" i="4"/>
  <c r="B49" i="4"/>
  <c r="G48" i="4"/>
  <c r="C48" i="4"/>
  <c r="B48" i="4"/>
  <c r="G45" i="4"/>
  <c r="C45" i="4"/>
  <c r="B45" i="4"/>
  <c r="G44" i="4"/>
  <c r="C44" i="4"/>
  <c r="B44" i="4"/>
  <c r="G43" i="4"/>
  <c r="C43" i="4"/>
  <c r="B43" i="4"/>
  <c r="G42" i="4"/>
  <c r="C42" i="4"/>
  <c r="B42" i="4"/>
  <c r="G41" i="4"/>
  <c r="C41" i="4"/>
  <c r="B41" i="4"/>
  <c r="G40" i="4"/>
  <c r="C40" i="4"/>
  <c r="B40" i="4"/>
  <c r="G39" i="4"/>
  <c r="C39" i="4"/>
  <c r="B39" i="4"/>
  <c r="G38" i="4"/>
  <c r="C38" i="4"/>
  <c r="B38" i="4"/>
  <c r="G36" i="4"/>
  <c r="C36" i="4"/>
  <c r="B36" i="4"/>
  <c r="G35" i="4"/>
  <c r="C35" i="4"/>
  <c r="B35" i="4"/>
  <c r="G34" i="4"/>
  <c r="C34" i="4"/>
  <c r="B34" i="4"/>
  <c r="G32" i="4"/>
  <c r="C32" i="4"/>
  <c r="B32" i="4"/>
  <c r="G30" i="4"/>
  <c r="C30" i="4"/>
  <c r="B30" i="4"/>
  <c r="G29" i="4"/>
  <c r="C29" i="4"/>
  <c r="B29" i="4"/>
  <c r="G28" i="4"/>
  <c r="C28" i="4"/>
  <c r="B28" i="4"/>
  <c r="G27" i="4"/>
  <c r="C27" i="4"/>
  <c r="B27" i="4"/>
  <c r="G26" i="4"/>
  <c r="C26" i="4"/>
  <c r="B26" i="4"/>
  <c r="G25" i="4"/>
  <c r="C25" i="4"/>
  <c r="B25" i="4"/>
  <c r="G24" i="4"/>
  <c r="C24" i="4"/>
  <c r="B24" i="4"/>
  <c r="G20" i="4"/>
  <c r="C20" i="4"/>
  <c r="B20" i="4"/>
  <c r="G18" i="4"/>
  <c r="C18" i="4"/>
  <c r="B18" i="4"/>
  <c r="G17" i="4"/>
  <c r="C17" i="4"/>
  <c r="B17" i="4"/>
  <c r="G15" i="4"/>
  <c r="C15" i="4"/>
  <c r="B15" i="4"/>
  <c r="G14" i="4"/>
  <c r="C14" i="4"/>
  <c r="B14" i="4"/>
  <c r="G12" i="4"/>
  <c r="C12" i="4"/>
  <c r="B12" i="4"/>
  <c r="G11" i="4"/>
  <c r="C11" i="4"/>
  <c r="B11" i="4"/>
  <c r="G10" i="4"/>
  <c r="C10" i="4"/>
  <c r="B10" i="4"/>
  <c r="G9" i="4"/>
  <c r="C9" i="4"/>
  <c r="B9" i="4"/>
  <c r="G8" i="4"/>
  <c r="C8" i="4"/>
  <c r="B8" i="4"/>
  <c r="G6" i="4"/>
  <c r="C6" i="4"/>
  <c r="B6" i="4"/>
  <c r="G4" i="4"/>
  <c r="C4" i="4"/>
  <c r="B4" i="4"/>
  <c r="AP3" i="4" a="1"/>
  <c r="AP3" i="4" s="1"/>
  <c r="K3" i="4" a="1"/>
  <c r="K3" i="4" s="1"/>
  <c r="J3" i="4" a="1"/>
  <c r="J3" i="4" s="1"/>
  <c r="I3" i="4" a="1"/>
  <c r="I3" i="4" s="1"/>
  <c r="H3" i="4" a="1"/>
  <c r="H3" i="4" s="1"/>
  <c r="AP2" i="4" a="1"/>
  <c r="AP2" i="4" s="1"/>
  <c r="K2" i="4" a="1"/>
  <c r="K2" i="4" s="1"/>
  <c r="J2" i="4" a="1"/>
  <c r="J2" i="4" s="1"/>
  <c r="I2" i="4" a="1"/>
  <c r="I2" i="4" s="1"/>
  <c r="H2" i="4" a="1"/>
  <c r="H2" i="4" s="1"/>
  <c r="I143" i="16"/>
  <c r="I142" i="16"/>
  <c r="I141" i="16"/>
  <c r="I140" i="16"/>
  <c r="I139" i="16"/>
  <c r="I138" i="16"/>
  <c r="I137" i="16"/>
  <c r="I136" i="16"/>
  <c r="I135" i="16"/>
  <c r="I134" i="16"/>
  <c r="I133" i="16"/>
  <c r="I132" i="16"/>
  <c r="I131" i="16"/>
  <c r="I130" i="16"/>
  <c r="I129" i="16"/>
  <c r="I128" i="16"/>
  <c r="I127" i="16"/>
  <c r="I126" i="16"/>
  <c r="I125" i="16"/>
  <c r="I124" i="16"/>
  <c r="I123" i="16"/>
  <c r="I122" i="16"/>
  <c r="I121" i="16"/>
  <c r="I119" i="16"/>
  <c r="I118" i="16"/>
  <c r="I117" i="16"/>
  <c r="I116" i="16"/>
  <c r="I114" i="16"/>
  <c r="I113" i="16"/>
  <c r="I112" i="16"/>
  <c r="I111" i="16"/>
  <c r="I110" i="16"/>
  <c r="I109" i="16"/>
  <c r="I108" i="16"/>
  <c r="I107" i="16"/>
  <c r="I106" i="16"/>
  <c r="I104" i="16"/>
  <c r="I103" i="16"/>
  <c r="I101" i="16"/>
  <c r="I100" i="16"/>
  <c r="I99" i="16"/>
  <c r="I97" i="16"/>
  <c r="I96" i="16"/>
  <c r="I94" i="16"/>
  <c r="I93" i="16"/>
  <c r="I92" i="16"/>
  <c r="I90" i="16"/>
  <c r="I89" i="16"/>
  <c r="I87" i="16"/>
  <c r="I86" i="16"/>
  <c r="I85" i="16"/>
  <c r="I84" i="16"/>
  <c r="I83" i="16"/>
  <c r="I82" i="16"/>
  <c r="I81" i="16"/>
  <c r="I80" i="16"/>
  <c r="I78" i="16"/>
  <c r="I77" i="16"/>
  <c r="I76" i="16"/>
  <c r="I75" i="16"/>
  <c r="I74" i="16"/>
  <c r="I73" i="16"/>
  <c r="I72" i="16"/>
  <c r="I71" i="16"/>
  <c r="I70" i="16"/>
  <c r="I69" i="16"/>
  <c r="I68" i="16"/>
  <c r="I67" i="16"/>
  <c r="I66" i="16"/>
  <c r="I65" i="16"/>
  <c r="I64" i="16"/>
  <c r="I63" i="16"/>
  <c r="I60" i="16"/>
  <c r="I59" i="16"/>
  <c r="I58" i="16"/>
  <c r="I57" i="16"/>
  <c r="I56" i="16"/>
  <c r="I55" i="16"/>
  <c r="I54" i="16"/>
  <c r="I53" i="16"/>
  <c r="I52" i="16"/>
  <c r="I50" i="16"/>
  <c r="I49" i="16"/>
  <c r="I48" i="16"/>
  <c r="I47" i="16"/>
  <c r="I46" i="16"/>
  <c r="I45" i="16"/>
  <c r="I43" i="16"/>
  <c r="I42" i="16"/>
  <c r="I41" i="16"/>
  <c r="I40" i="16"/>
  <c r="I39" i="16"/>
  <c r="I38" i="16"/>
  <c r="I37" i="16"/>
  <c r="I35" i="16"/>
  <c r="I33" i="16"/>
  <c r="I32" i="16"/>
  <c r="I30" i="16"/>
  <c r="I27" i="16"/>
  <c r="I25" i="16"/>
  <c r="I23" i="16"/>
  <c r="I17" i="16"/>
  <c r="I16" i="16"/>
  <c r="I14" i="16"/>
  <c r="I12" i="16"/>
  <c r="I10" i="16"/>
  <c r="I8" i="16"/>
  <c r="I7" i="16"/>
  <c r="I6" i="16"/>
  <c r="I4" i="16"/>
  <c r="U3" i="16" a="1"/>
  <c r="U3" i="16" s="1"/>
  <c r="O3" i="16" a="1"/>
  <c r="O3" i="16" s="1"/>
  <c r="L3" i="16" a="1"/>
  <c r="L3" i="16" s="1"/>
  <c r="K3" i="16" a="1"/>
  <c r="K3" i="16" s="1"/>
  <c r="J3" i="16" a="1"/>
  <c r="J3" i="16" s="1"/>
  <c r="U2" i="16" a="1"/>
  <c r="U2" i="16" s="1"/>
  <c r="O2" i="16" a="1"/>
  <c r="O2" i="16" s="1"/>
  <c r="L2" i="16" a="1"/>
  <c r="L2" i="16" s="1"/>
  <c r="K2" i="16" a="1"/>
  <c r="K2" i="16" s="1"/>
  <c r="J2" i="16" a="1"/>
  <c r="J2" i="16" s="1"/>
  <c r="I123" i="17"/>
  <c r="I121" i="17"/>
  <c r="I119" i="17"/>
  <c r="I118" i="17"/>
  <c r="I115" i="17"/>
  <c r="I114" i="17"/>
  <c r="I113" i="17"/>
  <c r="I112" i="17"/>
  <c r="I111" i="17"/>
  <c r="I109" i="17"/>
  <c r="I107" i="17"/>
  <c r="I106" i="17"/>
  <c r="I102" i="17"/>
  <c r="I101" i="17"/>
  <c r="I100" i="17"/>
  <c r="I97" i="17"/>
  <c r="I96" i="17"/>
  <c r="I95" i="17"/>
  <c r="I94" i="17"/>
  <c r="I93" i="17"/>
  <c r="I92" i="17"/>
  <c r="I91" i="17"/>
  <c r="I87" i="17"/>
  <c r="I86" i="17"/>
  <c r="I85" i="17"/>
  <c r="I84" i="17"/>
  <c r="I80" i="17"/>
  <c r="I79" i="17"/>
  <c r="I78" i="17"/>
  <c r="I77" i="17"/>
  <c r="I76" i="17"/>
  <c r="I75" i="17"/>
  <c r="I73" i="17"/>
  <c r="I71" i="17"/>
  <c r="I70" i="17"/>
  <c r="I69" i="17"/>
  <c r="I68" i="17"/>
  <c r="I67" i="17"/>
  <c r="I64" i="17"/>
  <c r="I62" i="17"/>
  <c r="I61" i="17"/>
  <c r="I60" i="17"/>
  <c r="I59" i="17"/>
  <c r="I58" i="17"/>
  <c r="I57" i="17"/>
  <c r="I55" i="17"/>
  <c r="I54" i="17"/>
  <c r="I53" i="17"/>
  <c r="I52" i="17"/>
  <c r="I49" i="17"/>
  <c r="I48" i="17"/>
  <c r="I45" i="17"/>
  <c r="I44" i="17"/>
  <c r="I43" i="17"/>
  <c r="I42" i="17"/>
  <c r="I41" i="17"/>
  <c r="I40" i="17"/>
  <c r="I39" i="17"/>
  <c r="I38" i="17"/>
  <c r="I36" i="17"/>
  <c r="I35" i="17"/>
  <c r="I34" i="17"/>
  <c r="I32" i="17"/>
  <c r="I30" i="17"/>
  <c r="I29" i="17"/>
  <c r="I28" i="17"/>
  <c r="I27" i="17"/>
  <c r="I26" i="17"/>
  <c r="I25" i="17"/>
  <c r="I24" i="17"/>
  <c r="I20" i="17"/>
  <c r="I18" i="17"/>
  <c r="I17" i="17"/>
  <c r="I15" i="17"/>
  <c r="I14" i="17"/>
  <c r="I12" i="17"/>
  <c r="I11" i="17"/>
  <c r="I10" i="17"/>
  <c r="I9" i="17"/>
  <c r="I8" i="17"/>
  <c r="I6" i="17"/>
  <c r="I4" i="17"/>
  <c r="U3" i="17" a="1"/>
  <c r="U3" i="17" s="1"/>
  <c r="O3" i="17" a="1"/>
  <c r="O3" i="17" s="1"/>
  <c r="L3" i="17" a="1"/>
  <c r="L3" i="17" s="1"/>
  <c r="K3" i="17" a="1"/>
  <c r="K3" i="17" s="1"/>
  <c r="J3" i="17" a="1"/>
  <c r="J3" i="17" s="1"/>
  <c r="U2" i="17" a="1"/>
  <c r="U2" i="17" s="1"/>
  <c r="O2" i="17" a="1"/>
  <c r="O2" i="17" s="1"/>
  <c r="L2" i="17" a="1"/>
  <c r="L2" i="17" s="1"/>
  <c r="K2" i="17" a="1"/>
  <c r="K2" i="17" s="1"/>
  <c r="J2" i="17" a="1"/>
  <c r="J2" i="17" s="1"/>
  <c r="D15" i="11" l="1"/>
  <c r="H73" i="17"/>
  <c r="G73" i="17" s="1"/>
  <c r="G74" i="17"/>
  <c r="D74" i="8"/>
  <c r="D74" i="6"/>
  <c r="D74" i="4"/>
  <c r="H30" i="17"/>
  <c r="G30" i="17" s="1"/>
  <c r="G31" i="17"/>
  <c r="D31" i="8"/>
  <c r="D31" i="6"/>
  <c r="D21" i="4"/>
  <c r="D31" i="4"/>
  <c r="H20" i="17"/>
  <c r="G20" i="17" s="1"/>
  <c r="G21" i="17"/>
  <c r="D21" i="8"/>
  <c r="D21" i="6"/>
  <c r="H55" i="17"/>
  <c r="G55" i="17" s="1"/>
  <c r="G56" i="17"/>
  <c r="D56" i="8"/>
  <c r="D56" i="6"/>
  <c r="D56" i="4"/>
  <c r="H12" i="17"/>
  <c r="G12" i="17" s="1"/>
  <c r="G13" i="17"/>
  <c r="D13" i="8"/>
  <c r="D65" i="6"/>
  <c r="F65" i="6" s="1"/>
  <c r="A65" i="6" s="1"/>
  <c r="D13" i="6"/>
  <c r="D13" i="4"/>
  <c r="H64" i="17"/>
  <c r="G64" i="17" s="1"/>
  <c r="G65" i="17"/>
  <c r="D46" i="8"/>
  <c r="F46" i="8" s="1"/>
  <c r="A46" i="8" s="1"/>
  <c r="D65" i="8"/>
  <c r="D65" i="4"/>
  <c r="H45" i="17"/>
  <c r="G45" i="17" s="1"/>
  <c r="G46" i="17"/>
  <c r="D46" i="6"/>
  <c r="D46" i="4"/>
  <c r="H14" i="16"/>
  <c r="G14" i="16" s="1"/>
  <c r="G15" i="16"/>
  <c r="D15" i="9"/>
  <c r="H50" i="16"/>
  <c r="G51" i="16"/>
  <c r="D51" i="11"/>
  <c r="D19" i="9"/>
  <c r="F19" i="9" s="1"/>
  <c r="A19" i="9" s="1"/>
  <c r="D51" i="9"/>
  <c r="D19" i="11"/>
  <c r="D9" i="11"/>
  <c r="D9" i="9"/>
  <c r="H23" i="16"/>
  <c r="G23" i="16" s="1"/>
  <c r="G24" i="16"/>
  <c r="D24" i="11"/>
  <c r="D24" i="9"/>
  <c r="D89" i="6"/>
  <c r="F89" i="6" s="1"/>
  <c r="A89" i="6" s="1"/>
  <c r="D89" i="8"/>
  <c r="D89" i="4"/>
  <c r="D82" i="8"/>
  <c r="D82" i="6"/>
  <c r="D82" i="4"/>
  <c r="H114" i="16"/>
  <c r="G114" i="16" s="1"/>
  <c r="G115" i="16"/>
  <c r="D115" i="11"/>
  <c r="D115" i="9"/>
  <c r="H109" i="17"/>
  <c r="G109" i="17" s="1"/>
  <c r="G110" i="17"/>
  <c r="D110" i="8"/>
  <c r="D110" i="6"/>
  <c r="D110" i="4"/>
  <c r="H10" i="16"/>
  <c r="G10" i="16" s="1"/>
  <c r="G11" i="16"/>
  <c r="D11" i="11"/>
  <c r="D11" i="9"/>
  <c r="D103" i="8"/>
  <c r="D103" i="6"/>
  <c r="D103" i="4"/>
  <c r="H102" i="17"/>
  <c r="G102" i="17" s="1"/>
  <c r="G104" i="17"/>
  <c r="D104" i="8"/>
  <c r="D104" i="6"/>
  <c r="D104" i="4"/>
  <c r="G47" i="17"/>
  <c r="D47" i="8"/>
  <c r="D47" i="6"/>
  <c r="D47" i="4"/>
  <c r="H4" i="16"/>
  <c r="G4" i="16" s="1"/>
  <c r="G5" i="16"/>
  <c r="D5" i="11"/>
  <c r="D5" i="9"/>
  <c r="H12" i="16"/>
  <c r="G12" i="16" s="1"/>
  <c r="G13" i="16"/>
  <c r="D13" i="11"/>
  <c r="D13" i="9"/>
  <c r="H60" i="16"/>
  <c r="G60" i="16" s="1"/>
  <c r="G61" i="16"/>
  <c r="D61" i="11"/>
  <c r="D61" i="9"/>
  <c r="H4" i="17"/>
  <c r="G4" i="17" s="1"/>
  <c r="G5" i="17"/>
  <c r="D5" i="8"/>
  <c r="D5" i="6"/>
  <c r="D5" i="4"/>
  <c r="H90" i="16"/>
  <c r="G90" i="16" s="1"/>
  <c r="G91" i="16"/>
  <c r="D91" i="11"/>
  <c r="D91" i="9"/>
  <c r="H87" i="17"/>
  <c r="G87" i="17" s="1"/>
  <c r="G88" i="17"/>
  <c r="D88" i="8"/>
  <c r="D88" i="6"/>
  <c r="D88" i="4"/>
  <c r="D116" i="4"/>
  <c r="D44" i="11"/>
  <c r="F44" i="11" s="1"/>
  <c r="A44" i="11" s="1"/>
  <c r="D116" i="6"/>
  <c r="F116" i="6" s="1"/>
  <c r="A116" i="6" s="1"/>
  <c r="D83" i="8"/>
  <c r="F83" i="8" s="1"/>
  <c r="A83" i="8" s="1"/>
  <c r="D116" i="8"/>
  <c r="H43" i="16"/>
  <c r="G43" i="16" s="1"/>
  <c r="G44" i="16"/>
  <c r="D28" i="9"/>
  <c r="D44" i="9"/>
  <c r="H27" i="16"/>
  <c r="G27" i="16" s="1"/>
  <c r="G28" i="16"/>
  <c r="D28" i="11"/>
  <c r="D83" i="6"/>
  <c r="D83" i="4"/>
  <c r="H119" i="16"/>
  <c r="G119" i="16" s="1"/>
  <c r="G120" i="16"/>
  <c r="D18" i="11"/>
  <c r="F18" i="11" s="1"/>
  <c r="A18" i="11" s="1"/>
  <c r="D120" i="11"/>
  <c r="D18" i="9"/>
  <c r="F18" i="9" s="1"/>
  <c r="A18" i="9" s="1"/>
  <c r="D120" i="9"/>
  <c r="H80" i="17"/>
  <c r="G80" i="17" s="1"/>
  <c r="G81" i="17"/>
  <c r="D81" i="8"/>
  <c r="D81" i="6"/>
  <c r="D81" i="4"/>
  <c r="H17" i="16"/>
  <c r="G17" i="16" s="1"/>
  <c r="G18" i="16"/>
  <c r="D108" i="4"/>
  <c r="H107" i="17"/>
  <c r="G107" i="17" s="1"/>
  <c r="G108" i="17"/>
  <c r="D108" i="10"/>
  <c r="D108" i="8"/>
  <c r="D108" i="6"/>
  <c r="D105" i="4"/>
  <c r="H104" i="16"/>
  <c r="G104" i="16" s="1"/>
  <c r="G105" i="16"/>
  <c r="D105" i="11"/>
  <c r="D105" i="9"/>
  <c r="D105" i="7"/>
  <c r="D105" i="5"/>
  <c r="D22" i="11"/>
  <c r="D98" i="9"/>
  <c r="F98" i="9" s="1"/>
  <c r="A98" i="9" s="1"/>
  <c r="D22" i="9"/>
  <c r="D22" i="7"/>
  <c r="D22" i="5"/>
  <c r="D105" i="10"/>
  <c r="D105" i="8"/>
  <c r="D105" i="6"/>
  <c r="G98" i="16"/>
  <c r="D98" i="11"/>
  <c r="D98" i="7"/>
  <c r="D98" i="5"/>
  <c r="H133" i="16"/>
  <c r="G133" i="16" s="1"/>
  <c r="G22" i="17"/>
  <c r="D22" i="10"/>
  <c r="D22" i="8"/>
  <c r="D120" i="6"/>
  <c r="D22" i="6"/>
  <c r="D22" i="4"/>
  <c r="H119" i="17"/>
  <c r="G119" i="17" s="1"/>
  <c r="G120" i="17"/>
  <c r="D120" i="10"/>
  <c r="D120" i="8"/>
  <c r="D120" i="4"/>
  <c r="D34" i="9"/>
  <c r="F34" i="9" s="1"/>
  <c r="A34" i="9" s="1"/>
  <c r="H33" i="16"/>
  <c r="G33" i="16" s="1"/>
  <c r="G34" i="16"/>
  <c r="D34" i="11"/>
  <c r="D34" i="7"/>
  <c r="D34" i="5"/>
  <c r="H8" i="16"/>
  <c r="G8" i="16" s="1"/>
  <c r="D79" i="11"/>
  <c r="F79" i="11" s="1"/>
  <c r="A79" i="11" s="1"/>
  <c r="D79" i="9"/>
  <c r="D79" i="7"/>
  <c r="D79" i="5"/>
  <c r="H53" i="16"/>
  <c r="G53" i="16" s="1"/>
  <c r="H121" i="17"/>
  <c r="G121" i="17" s="1"/>
  <c r="H122" i="17"/>
  <c r="G122" i="17" s="1"/>
  <c r="D122" i="10"/>
  <c r="D122" i="8"/>
  <c r="D122" i="6"/>
  <c r="D51" i="4"/>
  <c r="D122" i="4"/>
  <c r="H35" i="16"/>
  <c r="G35" i="16" s="1"/>
  <c r="G36" i="16"/>
  <c r="D36" i="11"/>
  <c r="D26" i="9"/>
  <c r="D36" i="9"/>
  <c r="D36" i="7"/>
  <c r="D36" i="5"/>
  <c r="H25" i="16"/>
  <c r="G25" i="16" s="1"/>
  <c r="G26" i="16"/>
  <c r="D26" i="11"/>
  <c r="D26" i="7"/>
  <c r="D26" i="5"/>
  <c r="D51" i="10"/>
  <c r="D51" i="8"/>
  <c r="D51" i="6"/>
  <c r="H91" i="17"/>
  <c r="G91" i="17" s="1"/>
  <c r="D19" i="4"/>
  <c r="H18" i="17"/>
  <c r="G18" i="17" s="1"/>
  <c r="G19" i="17"/>
  <c r="D19" i="10"/>
  <c r="D19" i="8"/>
  <c r="D117" i="6"/>
  <c r="F117" i="6" s="1"/>
  <c r="A117" i="6" s="1"/>
  <c r="D19" i="6"/>
  <c r="H115" i="17"/>
  <c r="G115" i="17" s="1"/>
  <c r="G117" i="17"/>
  <c r="D117" i="10"/>
  <c r="D117" i="8"/>
  <c r="D117" i="4"/>
  <c r="H30" i="16"/>
  <c r="G30" i="16" s="1"/>
  <c r="G31" i="16"/>
  <c r="D31" i="11"/>
  <c r="D31" i="9"/>
  <c r="D31" i="7"/>
  <c r="D31" i="5"/>
  <c r="H78" i="16"/>
  <c r="G78" i="16" s="1"/>
  <c r="G102" i="16"/>
  <c r="H101" i="16"/>
  <c r="G101" i="16" s="1"/>
  <c r="G88" i="16"/>
  <c r="H87" i="16"/>
  <c r="G87" i="16" s="1"/>
  <c r="G66" i="17"/>
  <c r="D66" i="10"/>
  <c r="D66" i="8"/>
  <c r="D66" i="6"/>
  <c r="D66" i="4"/>
  <c r="G16" i="17"/>
  <c r="G15" i="17"/>
  <c r="G50" i="17"/>
  <c r="D50" i="10"/>
  <c r="D99" i="8"/>
  <c r="F99" i="8" s="1"/>
  <c r="A99" i="8" s="1"/>
  <c r="D50" i="8"/>
  <c r="D50" i="6"/>
  <c r="D50" i="4"/>
  <c r="G99" i="17"/>
  <c r="D99" i="10"/>
  <c r="D99" i="6"/>
  <c r="D99" i="4"/>
  <c r="G117" i="16"/>
  <c r="G71" i="17"/>
  <c r="G72" i="17"/>
  <c r="D72" i="10"/>
  <c r="D72" i="8"/>
  <c r="D72" i="6"/>
  <c r="D72" i="4"/>
  <c r="G36" i="17"/>
  <c r="G37" i="17"/>
  <c r="D37" i="10"/>
  <c r="D37" i="8"/>
  <c r="D37" i="6"/>
  <c r="D37" i="4"/>
  <c r="G29" i="16"/>
  <c r="D29" i="11"/>
  <c r="D29" i="9"/>
  <c r="D29" i="7"/>
  <c r="D29" i="5"/>
  <c r="G32" i="17"/>
  <c r="G33" i="17"/>
  <c r="D33" i="10"/>
  <c r="D33" i="8"/>
  <c r="D33" i="6"/>
  <c r="D33" i="4"/>
  <c r="G21" i="16"/>
  <c r="G20" i="16"/>
  <c r="D20" i="11"/>
  <c r="D20" i="9"/>
  <c r="D20" i="7"/>
  <c r="D20" i="5"/>
  <c r="G84" i="16"/>
  <c r="G65" i="16"/>
  <c r="D16" i="10"/>
  <c r="F16" i="10" s="1"/>
  <c r="A16" i="10" s="1"/>
  <c r="D63" i="10"/>
  <c r="D63" i="8"/>
  <c r="D63" i="6"/>
  <c r="D16" i="4"/>
  <c r="D63" i="4"/>
  <c r="G40" i="16"/>
  <c r="G70" i="16"/>
  <c r="D16" i="8"/>
  <c r="D98" i="6"/>
  <c r="F98" i="6" s="1"/>
  <c r="A98" i="6" s="1"/>
  <c r="D16" i="6"/>
  <c r="G94" i="16"/>
  <c r="G95" i="16"/>
  <c r="D95" i="11"/>
  <c r="D95" i="9"/>
  <c r="D95" i="7"/>
  <c r="D95" i="5"/>
  <c r="G57" i="16"/>
  <c r="G97" i="17"/>
  <c r="G98" i="17"/>
  <c r="D98" i="10"/>
  <c r="D98" i="8"/>
  <c r="D98" i="4"/>
  <c r="D102" i="11"/>
  <c r="D102" i="9"/>
  <c r="D102" i="7"/>
  <c r="D102" i="5"/>
  <c r="D88" i="11"/>
  <c r="D88" i="9"/>
  <c r="D88" i="7"/>
  <c r="D88" i="5"/>
  <c r="G112" i="16"/>
  <c r="G42" i="16"/>
  <c r="G55" i="16"/>
  <c r="G93" i="16"/>
  <c r="G62" i="16"/>
  <c r="D62" i="11"/>
  <c r="D62" i="9"/>
  <c r="D21" i="7"/>
  <c r="F21" i="7" s="1"/>
  <c r="A21" i="7" s="1"/>
  <c r="D62" i="7"/>
  <c r="D21" i="5"/>
  <c r="D62" i="5"/>
  <c r="G99" i="16"/>
  <c r="D21" i="11"/>
  <c r="D21" i="9"/>
  <c r="G69" i="16"/>
  <c r="G129" i="16"/>
  <c r="G7" i="17"/>
  <c r="D7" i="10"/>
  <c r="D7" i="8"/>
  <c r="D7" i="6"/>
  <c r="D7" i="4"/>
  <c r="G106" i="16"/>
  <c r="G109" i="16"/>
  <c r="G139" i="16"/>
  <c r="G124" i="16"/>
  <c r="G60" i="17"/>
  <c r="G73" i="16"/>
  <c r="G83" i="16"/>
  <c r="G100" i="16"/>
  <c r="G46" i="16"/>
  <c r="G43" i="17"/>
  <c r="D90" i="10"/>
  <c r="D90" i="8"/>
  <c r="D90" i="6"/>
  <c r="D23" i="4"/>
  <c r="D90" i="4"/>
  <c r="G125" i="16"/>
  <c r="G32" i="16"/>
  <c r="G39" i="16"/>
  <c r="G48" i="16"/>
  <c r="G77" i="16"/>
  <c r="G89" i="16"/>
  <c r="G130" i="16"/>
  <c r="G140" i="16"/>
  <c r="G85" i="16"/>
  <c r="G6" i="16"/>
  <c r="G7" i="16"/>
  <c r="G121" i="16"/>
  <c r="G41" i="16"/>
  <c r="G50" i="16"/>
  <c r="G107" i="16"/>
  <c r="G118" i="16"/>
  <c r="G132" i="16"/>
  <c r="G75" i="16"/>
  <c r="G143" i="16"/>
  <c r="G76" i="16"/>
  <c r="G128" i="16"/>
  <c r="G23" i="17"/>
  <c r="D23" i="10"/>
  <c r="D23" i="8"/>
  <c r="D23" i="6"/>
  <c r="G25" i="17"/>
  <c r="G96" i="17"/>
  <c r="G52" i="17"/>
  <c r="D48" i="11"/>
  <c r="D60" i="11"/>
  <c r="F60" i="11" s="1"/>
  <c r="A60" i="11" s="1"/>
  <c r="D30" i="11"/>
  <c r="F30" i="11" s="1"/>
  <c r="A30" i="11" s="1"/>
  <c r="D43" i="11"/>
  <c r="F43" i="11" s="1"/>
  <c r="A43" i="11" s="1"/>
  <c r="D56" i="11"/>
  <c r="F56" i="11" s="1"/>
  <c r="A56" i="11" s="1"/>
  <c r="D68" i="11"/>
  <c r="F68" i="11" s="1"/>
  <c r="A68" i="11" s="1"/>
  <c r="D53" i="11"/>
  <c r="D14" i="11"/>
  <c r="F14" i="11" s="1"/>
  <c r="A14" i="11" s="1"/>
  <c r="D134" i="11"/>
  <c r="F134" i="11" s="1"/>
  <c r="A134" i="11" s="1"/>
  <c r="D69" i="11"/>
  <c r="F69" i="11" s="1"/>
  <c r="A69" i="11" s="1"/>
  <c r="D25" i="11"/>
  <c r="F25" i="11" s="1"/>
  <c r="A25" i="11" s="1"/>
  <c r="D64" i="11"/>
  <c r="F64" i="11" s="1"/>
  <c r="A64" i="11" s="1"/>
  <c r="D50" i="11"/>
  <c r="F50" i="11" s="1"/>
  <c r="A50" i="11" s="1"/>
  <c r="D10" i="11"/>
  <c r="D39" i="11"/>
  <c r="F39" i="11" s="1"/>
  <c r="A39" i="11" s="1"/>
  <c r="D12" i="11"/>
  <c r="F12" i="11" s="1"/>
  <c r="A12" i="11" s="1"/>
  <c r="D40" i="11"/>
  <c r="D70" i="11"/>
  <c r="D78" i="11"/>
  <c r="D90" i="11"/>
  <c r="D106" i="11"/>
  <c r="F106" i="11" s="1"/>
  <c r="A106" i="11" s="1"/>
  <c r="D117" i="11"/>
  <c r="D131" i="11"/>
  <c r="F131" i="11" s="1"/>
  <c r="A131" i="11" s="1"/>
  <c r="D96" i="11"/>
  <c r="F96" i="11" s="1"/>
  <c r="A96" i="11" s="1"/>
  <c r="D47" i="11"/>
  <c r="F47" i="11" s="1"/>
  <c r="A47" i="11" s="1"/>
  <c r="D59" i="11"/>
  <c r="D71" i="11"/>
  <c r="D42" i="11"/>
  <c r="F42" i="11" s="1"/>
  <c r="A42" i="11" s="1"/>
  <c r="D72" i="11"/>
  <c r="D27" i="11"/>
  <c r="F27" i="11" s="1"/>
  <c r="A27" i="11" s="1"/>
  <c r="D55" i="11"/>
  <c r="D77" i="11"/>
  <c r="F77" i="11" s="1"/>
  <c r="A77" i="11" s="1"/>
  <c r="D81" i="11"/>
  <c r="F81" i="11" s="1"/>
  <c r="A81" i="11" s="1"/>
  <c r="D89" i="11"/>
  <c r="D94" i="11"/>
  <c r="F94" i="11" s="1"/>
  <c r="A94" i="11" s="1"/>
  <c r="D100" i="11"/>
  <c r="F100" i="11" s="1"/>
  <c r="A100" i="11" s="1"/>
  <c r="D109" i="11"/>
  <c r="F109" i="11" s="1"/>
  <c r="A109" i="11" s="1"/>
  <c r="D127" i="11"/>
  <c r="F127" i="11" s="1"/>
  <c r="A127" i="11" s="1"/>
  <c r="D130" i="11"/>
  <c r="F130" i="11" s="1"/>
  <c r="A130" i="11" s="1"/>
  <c r="D133" i="11"/>
  <c r="F133" i="11" s="1"/>
  <c r="A133" i="11" s="1"/>
  <c r="D138" i="11"/>
  <c r="D140" i="11"/>
  <c r="F140" i="11" s="1"/>
  <c r="A140" i="11" s="1"/>
  <c r="D143" i="11"/>
  <c r="F143" i="11" s="1"/>
  <c r="A143" i="11" s="1"/>
  <c r="D80" i="11"/>
  <c r="D83" i="11"/>
  <c r="F83" i="11" s="1"/>
  <c r="A83" i="11" s="1"/>
  <c r="D86" i="11"/>
  <c r="F86" i="11" s="1"/>
  <c r="A86" i="11" s="1"/>
  <c r="D93" i="11"/>
  <c r="F93" i="11" s="1"/>
  <c r="A93" i="11" s="1"/>
  <c r="D97" i="11"/>
  <c r="F97" i="11" s="1"/>
  <c r="A97" i="11" s="1"/>
  <c r="D108" i="11"/>
  <c r="F108" i="11" s="1"/>
  <c r="A108" i="11" s="1"/>
  <c r="D111" i="11"/>
  <c r="F111" i="11" s="1"/>
  <c r="A111" i="11" s="1"/>
  <c r="D114" i="11"/>
  <c r="F114" i="11" s="1"/>
  <c r="A114" i="11" s="1"/>
  <c r="D119" i="11"/>
  <c r="F119" i="11" s="1"/>
  <c r="A119" i="11" s="1"/>
  <c r="D122" i="11"/>
  <c r="F122" i="11" s="1"/>
  <c r="A122" i="11" s="1"/>
  <c r="D126" i="11"/>
  <c r="F126" i="11" s="1"/>
  <c r="A126" i="11" s="1"/>
  <c r="D135" i="11"/>
  <c r="F135" i="11" s="1"/>
  <c r="A135" i="11" s="1"/>
  <c r="D137" i="11"/>
  <c r="D142" i="11"/>
  <c r="D17" i="11"/>
  <c r="F17" i="11" s="1"/>
  <c r="A17" i="11" s="1"/>
  <c r="D38" i="11"/>
  <c r="F38" i="11" s="1"/>
  <c r="A38" i="11" s="1"/>
  <c r="D73" i="11"/>
  <c r="F73" i="11" s="1"/>
  <c r="A73" i="11" s="1"/>
  <c r="D85" i="11"/>
  <c r="F85" i="11" s="1"/>
  <c r="A85" i="11" s="1"/>
  <c r="D99" i="11"/>
  <c r="D113" i="11"/>
  <c r="F113" i="11" s="1"/>
  <c r="A113" i="11" s="1"/>
  <c r="D125" i="11"/>
  <c r="F125" i="11" s="1"/>
  <c r="A125" i="11" s="1"/>
  <c r="D136" i="11"/>
  <c r="DF1" i="19"/>
  <c r="D16" i="11"/>
  <c r="D35" i="11"/>
  <c r="D84" i="11"/>
  <c r="D123" i="11"/>
  <c r="D46" i="11"/>
  <c r="D67" i="11"/>
  <c r="D76" i="11"/>
  <c r="D104" i="11"/>
  <c r="D116" i="11"/>
  <c r="D129" i="11"/>
  <c r="D33" i="11"/>
  <c r="D52" i="11"/>
  <c r="D121" i="11"/>
  <c r="D4" i="11"/>
  <c r="D23" i="11"/>
  <c r="D41" i="11"/>
  <c r="D45" i="11"/>
  <c r="D57" i="11"/>
  <c r="D65" i="11"/>
  <c r="D74" i="11"/>
  <c r="D87" i="11"/>
  <c r="D101" i="11"/>
  <c r="D128" i="11"/>
  <c r="D139" i="11"/>
  <c r="D8" i="11"/>
  <c r="D49" i="11"/>
  <c r="D63" i="11"/>
  <c r="D92" i="11"/>
  <c r="D107" i="11"/>
  <c r="D118" i="11"/>
  <c r="D132" i="11"/>
  <c r="D141" i="11"/>
  <c r="D37" i="11"/>
  <c r="D54" i="11"/>
  <c r="D112" i="11"/>
  <c r="D124" i="11"/>
  <c r="D7" i="11"/>
  <c r="D6" i="11"/>
  <c r="D58" i="11"/>
  <c r="D66" i="11"/>
  <c r="D75" i="11"/>
  <c r="D103" i="11"/>
  <c r="D32" i="11"/>
  <c r="D82" i="11"/>
  <c r="D110" i="11"/>
  <c r="G45" i="16"/>
  <c r="G56" i="16"/>
  <c r="G72" i="16"/>
  <c r="G86" i="16"/>
  <c r="G126" i="16"/>
  <c r="G137" i="16"/>
  <c r="G16" i="16"/>
  <c r="G66" i="16"/>
  <c r="G74" i="16"/>
  <c r="G97" i="16"/>
  <c r="G138" i="16"/>
  <c r="G58" i="16"/>
  <c r="G68" i="16"/>
  <c r="G113" i="16"/>
  <c r="G127" i="16"/>
  <c r="G108" i="16"/>
  <c r="G59" i="16"/>
  <c r="G92" i="16"/>
  <c r="G135" i="16"/>
  <c r="G47" i="16"/>
  <c r="G54" i="16"/>
  <c r="G63" i="16"/>
  <c r="G122" i="16"/>
  <c r="G37" i="16"/>
  <c r="G71" i="16"/>
  <c r="G80" i="16"/>
  <c r="G141" i="16"/>
  <c r="G64" i="16"/>
  <c r="G116" i="16"/>
  <c r="G123" i="16"/>
  <c r="G131" i="16"/>
  <c r="G38" i="16"/>
  <c r="G81" i="16"/>
  <c r="G103" i="16"/>
  <c r="G111" i="16"/>
  <c r="G136" i="16"/>
  <c r="G142" i="16"/>
  <c r="G52" i="16"/>
  <c r="G67" i="16"/>
  <c r="G82" i="16"/>
  <c r="G96" i="16"/>
  <c r="G110" i="16"/>
  <c r="G134" i="16"/>
  <c r="G118" i="17"/>
  <c r="G113" i="17"/>
  <c r="D64" i="10"/>
  <c r="F64" i="10" s="1"/>
  <c r="A64" i="10" s="1"/>
  <c r="D9" i="10"/>
  <c r="F9" i="10" s="1"/>
  <c r="A9" i="10" s="1"/>
  <c r="D30" i="10"/>
  <c r="F30" i="10" s="1"/>
  <c r="A30" i="10" s="1"/>
  <c r="D14" i="10"/>
  <c r="F14" i="10" s="1"/>
  <c r="A14" i="10" s="1"/>
  <c r="D10" i="10"/>
  <c r="F10" i="10" s="1"/>
  <c r="A10" i="10" s="1"/>
  <c r="D100" i="10"/>
  <c r="D112" i="10"/>
  <c r="F112" i="10" s="1"/>
  <c r="A112" i="10" s="1"/>
  <c r="D15" i="10"/>
  <c r="D11" i="10"/>
  <c r="D17" i="10"/>
  <c r="F17" i="10" s="1"/>
  <c r="A17" i="10" s="1"/>
  <c r="D39" i="10"/>
  <c r="F39" i="10" s="1"/>
  <c r="A39" i="10" s="1"/>
  <c r="D8" i="10"/>
  <c r="F8" i="10" s="1"/>
  <c r="A8" i="10" s="1"/>
  <c r="D24" i="10"/>
  <c r="D18" i="10"/>
  <c r="F18" i="10" s="1"/>
  <c r="A18" i="10" s="1"/>
  <c r="G28" i="17"/>
  <c r="G59" i="17"/>
  <c r="G75" i="17"/>
  <c r="G24" i="17"/>
  <c r="G40" i="17"/>
  <c r="G68" i="17"/>
  <c r="G53" i="17"/>
  <c r="G8" i="17"/>
  <c r="G27" i="17"/>
  <c r="G62" i="17"/>
  <c r="G79" i="17"/>
  <c r="G112" i="17"/>
  <c r="G94" i="17"/>
  <c r="G100" i="17"/>
  <c r="G114" i="17"/>
  <c r="G6" i="17"/>
  <c r="G39" i="17"/>
  <c r="G84" i="17"/>
  <c r="G34" i="17"/>
  <c r="G95" i="17"/>
  <c r="DF1" i="18"/>
  <c r="D119" i="10"/>
  <c r="F119" i="10" s="1"/>
  <c r="A119" i="10" s="1"/>
  <c r="D61" i="10"/>
  <c r="F61" i="10" s="1"/>
  <c r="A61" i="10" s="1"/>
  <c r="D124" i="10"/>
  <c r="F124" i="10" s="1"/>
  <c r="A124" i="10" s="1"/>
  <c r="D35" i="10"/>
  <c r="F35" i="10" s="1"/>
  <c r="A35" i="10" s="1"/>
  <c r="D6" i="10"/>
  <c r="F6" i="10" s="1"/>
  <c r="A6" i="10" s="1"/>
  <c r="D26" i="10"/>
  <c r="F26" i="10" s="1"/>
  <c r="A26" i="10" s="1"/>
  <c r="D54" i="10"/>
  <c r="F54" i="10" s="1"/>
  <c r="A54" i="10" s="1"/>
  <c r="D71" i="10"/>
  <c r="F71" i="10" s="1"/>
  <c r="A71" i="10" s="1"/>
  <c r="D43" i="10"/>
  <c r="D4" i="10"/>
  <c r="D49" i="10"/>
  <c r="F49" i="10" s="1"/>
  <c r="A49" i="10" s="1"/>
  <c r="D12" i="10"/>
  <c r="F12" i="10" s="1"/>
  <c r="A12" i="10" s="1"/>
  <c r="G11" i="17"/>
  <c r="G48" i="17"/>
  <c r="G41" i="17"/>
  <c r="G85" i="17"/>
  <c r="G42" i="17"/>
  <c r="G49" i="17"/>
  <c r="G67" i="17"/>
  <c r="G86" i="17"/>
  <c r="G101" i="17"/>
  <c r="G76" i="17"/>
  <c r="G14" i="17"/>
  <c r="G26" i="17"/>
  <c r="G35" i="17"/>
  <c r="G44" i="17"/>
  <c r="G61" i="17"/>
  <c r="G54" i="17"/>
  <c r="G123" i="17"/>
  <c r="G70" i="17"/>
  <c r="G78" i="17"/>
  <c r="G106" i="17"/>
  <c r="G111" i="17"/>
  <c r="G17" i="17"/>
  <c r="G77" i="17"/>
  <c r="G9" i="17"/>
  <c r="G57" i="17"/>
  <c r="G92" i="17"/>
  <c r="G38" i="17"/>
  <c r="G10" i="17"/>
  <c r="G29" i="17"/>
  <c r="G58" i="17"/>
  <c r="G93" i="17"/>
  <c r="D48" i="8"/>
  <c r="D9" i="8"/>
  <c r="D7" i="5"/>
  <c r="D30" i="5"/>
  <c r="D32" i="5"/>
  <c r="D33" i="5"/>
  <c r="F33" i="5" s="1"/>
  <c r="A33" i="5" s="1"/>
  <c r="D45" i="5"/>
  <c r="F45" i="5" s="1"/>
  <c r="A45" i="5" s="1"/>
  <c r="D17" i="5"/>
  <c r="D82" i="5"/>
  <c r="D68" i="4"/>
  <c r="F68" i="4" s="1"/>
  <c r="A68" i="4" s="1"/>
  <c r="D8" i="4"/>
  <c r="D25" i="4"/>
  <c r="D24" i="4"/>
  <c r="D6" i="4"/>
  <c r="D20" i="4"/>
  <c r="D36" i="4"/>
  <c r="D14" i="4"/>
  <c r="D80" i="4"/>
  <c r="D11" i="4"/>
  <c r="D27" i="4"/>
  <c r="D83" i="5"/>
  <c r="D8" i="5"/>
  <c r="D47" i="5"/>
  <c r="D72" i="5"/>
  <c r="D48" i="5"/>
  <c r="D66" i="5"/>
  <c r="D101" i="5"/>
  <c r="F101" i="5" s="1"/>
  <c r="A101" i="5" s="1"/>
  <c r="D4" i="4"/>
  <c r="D119" i="4"/>
  <c r="D53" i="4"/>
  <c r="D67" i="4"/>
  <c r="F67" i="4" s="1"/>
  <c r="A67" i="4" s="1"/>
  <c r="D4" i="8"/>
  <c r="D101" i="8"/>
  <c r="D32" i="8"/>
  <c r="F32" i="8" s="1"/>
  <c r="A32" i="8" s="1"/>
  <c r="D26" i="8"/>
  <c r="D58" i="9"/>
  <c r="D77" i="4"/>
  <c r="D52" i="4"/>
  <c r="D32" i="4"/>
  <c r="D60" i="4"/>
  <c r="D28" i="4"/>
  <c r="D58" i="4"/>
  <c r="D44" i="4"/>
  <c r="D15" i="4"/>
  <c r="D40" i="4"/>
  <c r="D4" i="5"/>
  <c r="D6" i="5"/>
  <c r="D76" i="5"/>
  <c r="D139" i="5"/>
  <c r="D128" i="5"/>
  <c r="D37" i="5"/>
  <c r="D38" i="5"/>
  <c r="D39" i="5"/>
  <c r="D58" i="5"/>
  <c r="D34" i="10"/>
  <c r="D77" i="10"/>
  <c r="D95" i="10"/>
  <c r="D25" i="10"/>
  <c r="D41" i="10"/>
  <c r="D57" i="10"/>
  <c r="D69" i="10"/>
  <c r="D86" i="10"/>
  <c r="D111" i="10"/>
  <c r="D94" i="10"/>
  <c r="D115" i="10"/>
  <c r="D84" i="10"/>
  <c r="D123" i="10"/>
  <c r="D29" i="10"/>
  <c r="D45" i="10"/>
  <c r="D60" i="10"/>
  <c r="D92" i="10"/>
  <c r="D20" i="10"/>
  <c r="D36" i="10"/>
  <c r="D97" i="10"/>
  <c r="D27" i="10"/>
  <c r="D44" i="10"/>
  <c r="D73" i="10"/>
  <c r="D101" i="10"/>
  <c r="D113" i="10"/>
  <c r="D78" i="10"/>
  <c r="D96" i="10"/>
  <c r="D42" i="10"/>
  <c r="D58" i="10"/>
  <c r="D70" i="10"/>
  <c r="D87" i="10"/>
  <c r="D32" i="10"/>
  <c r="D48" i="10"/>
  <c r="D62" i="10"/>
  <c r="D76" i="10"/>
  <c r="D118" i="10"/>
  <c r="D40" i="10"/>
  <c r="D55" i="10"/>
  <c r="D68" i="10"/>
  <c r="D85" i="10"/>
  <c r="D109" i="10"/>
  <c r="D93" i="10"/>
  <c r="D106" i="10"/>
  <c r="D114" i="10"/>
  <c r="D38" i="10"/>
  <c r="D53" i="10"/>
  <c r="D67" i="10"/>
  <c r="D80" i="10"/>
  <c r="D121" i="10"/>
  <c r="D28" i="10"/>
  <c r="D59" i="10"/>
  <c r="D75" i="10"/>
  <c r="D91" i="10"/>
  <c r="D102" i="10"/>
  <c r="D52" i="10"/>
  <c r="D79" i="10"/>
  <c r="D107" i="10"/>
  <c r="G69" i="17"/>
  <c r="G49" i="16"/>
  <c r="D57" i="6"/>
  <c r="F57" i="6" s="1"/>
  <c r="A57" i="6" s="1"/>
  <c r="D43" i="6"/>
  <c r="F43" i="6" s="1"/>
  <c r="A43" i="6" s="1"/>
  <c r="D18" i="6"/>
  <c r="F18" i="6" s="1"/>
  <c r="A18" i="6" s="1"/>
  <c r="D49" i="6"/>
  <c r="D64" i="6"/>
  <c r="D35" i="6"/>
  <c r="F35" i="6" s="1"/>
  <c r="A35" i="6" s="1"/>
  <c r="D54" i="7"/>
  <c r="F54" i="7" s="1"/>
  <c r="A54" i="7" s="1"/>
  <c r="D52" i="7"/>
  <c r="D40" i="7"/>
  <c r="D27" i="7"/>
  <c r="D30" i="7"/>
  <c r="D33" i="7"/>
  <c r="F33" i="7" s="1"/>
  <c r="A33" i="7" s="1"/>
  <c r="D35" i="7"/>
  <c r="D37" i="7"/>
  <c r="D38" i="7"/>
  <c r="D39" i="7"/>
  <c r="D41" i="7"/>
  <c r="F41" i="7" s="1"/>
  <c r="A41" i="7" s="1"/>
  <c r="D25" i="7"/>
  <c r="F25" i="7" s="1"/>
  <c r="A25" i="7" s="1"/>
  <c r="D32" i="7"/>
  <c r="D83" i="7"/>
  <c r="F83" i="7" s="1"/>
  <c r="A83" i="7" s="1"/>
  <c r="D84" i="7"/>
  <c r="D42" i="7"/>
  <c r="D4" i="7"/>
  <c r="D7" i="7"/>
  <c r="F7" i="7" s="1"/>
  <c r="A7" i="7" s="1"/>
  <c r="D8" i="7"/>
  <c r="F8" i="7" s="1"/>
  <c r="A8" i="7" s="1"/>
  <c r="D10" i="7"/>
  <c r="F10" i="7" s="1"/>
  <c r="A10" i="7" s="1"/>
  <c r="D12" i="7"/>
  <c r="F12" i="7" s="1"/>
  <c r="A12" i="7" s="1"/>
  <c r="D14" i="7"/>
  <c r="D16" i="7"/>
  <c r="F16" i="7" s="1"/>
  <c r="A16" i="7" s="1"/>
  <c r="D17" i="7"/>
  <c r="F17" i="7" s="1"/>
  <c r="A17" i="7" s="1"/>
  <c r="D23" i="7"/>
  <c r="D47" i="7"/>
  <c r="F47" i="7" s="1"/>
  <c r="A47" i="7" s="1"/>
  <c r="D48" i="7"/>
  <c r="F48" i="7" s="1"/>
  <c r="A48" i="7" s="1"/>
  <c r="D49" i="7"/>
  <c r="D66" i="7"/>
  <c r="D111" i="7"/>
  <c r="F111" i="7" s="1"/>
  <c r="A111" i="7" s="1"/>
  <c r="D6" i="7"/>
  <c r="D94" i="6"/>
  <c r="D8" i="6"/>
  <c r="F8" i="6" s="1"/>
  <c r="A8" i="6" s="1"/>
  <c r="D9" i="6"/>
  <c r="D15" i="6"/>
  <c r="D25" i="6"/>
  <c r="F25" i="6" s="1"/>
  <c r="A25" i="6" s="1"/>
  <c r="D32" i="6"/>
  <c r="D41" i="6"/>
  <c r="D48" i="6"/>
  <c r="D54" i="6"/>
  <c r="D12" i="6"/>
  <c r="D30" i="6"/>
  <c r="D39" i="6"/>
  <c r="D20" i="6"/>
  <c r="D28" i="6"/>
  <c r="D36" i="6"/>
  <c r="D119" i="6"/>
  <c r="F119" i="6" s="1"/>
  <c r="A119" i="6" s="1"/>
  <c r="D71" i="6"/>
  <c r="D107" i="6"/>
  <c r="F107" i="6" s="1"/>
  <c r="A107" i="6" s="1"/>
  <c r="D61" i="6"/>
  <c r="D79" i="6"/>
  <c r="D60" i="7"/>
  <c r="D63" i="7"/>
  <c r="F63" i="7" s="1"/>
  <c r="A63" i="7" s="1"/>
  <c r="D77" i="7"/>
  <c r="F77" i="7" s="1"/>
  <c r="A77" i="7" s="1"/>
  <c r="D97" i="7"/>
  <c r="F97" i="7" s="1"/>
  <c r="A97" i="7" s="1"/>
  <c r="D122" i="7"/>
  <c r="F122" i="7" s="1"/>
  <c r="A122" i="7" s="1"/>
  <c r="D123" i="7"/>
  <c r="D45" i="7"/>
  <c r="F45" i="7" s="1"/>
  <c r="A45" i="7" s="1"/>
  <c r="D46" i="7"/>
  <c r="F46" i="7" s="1"/>
  <c r="A46" i="7" s="1"/>
  <c r="D74" i="7"/>
  <c r="F74" i="7" s="1"/>
  <c r="A74" i="7" s="1"/>
  <c r="D75" i="7"/>
  <c r="D80" i="7"/>
  <c r="D135" i="7"/>
  <c r="D68" i="7"/>
  <c r="F68" i="7" s="1"/>
  <c r="A68" i="7" s="1"/>
  <c r="D69" i="7"/>
  <c r="F69" i="7" s="1"/>
  <c r="A69" i="7" s="1"/>
  <c r="D115" i="6"/>
  <c r="D4" i="6"/>
  <c r="D11" i="6"/>
  <c r="D68" i="6"/>
  <c r="D73" i="6"/>
  <c r="D101" i="6"/>
  <c r="D113" i="6"/>
  <c r="D124" i="6"/>
  <c r="D118" i="6"/>
  <c r="D111" i="6"/>
  <c r="D102" i="6"/>
  <c r="D97" i="6"/>
  <c r="D91" i="6"/>
  <c r="D86" i="6"/>
  <c r="D76" i="6"/>
  <c r="D75" i="6"/>
  <c r="D121" i="6"/>
  <c r="D95" i="6"/>
  <c r="D92" i="6"/>
  <c r="D87" i="6"/>
  <c r="D80" i="6"/>
  <c r="D77" i="6"/>
  <c r="D123" i="6"/>
  <c r="D114" i="6"/>
  <c r="D112" i="6"/>
  <c r="D106" i="6"/>
  <c r="D100" i="6"/>
  <c r="D96" i="6"/>
  <c r="D93" i="6"/>
  <c r="D84" i="6"/>
  <c r="D78" i="6"/>
  <c r="D69" i="6"/>
  <c r="D62" i="6"/>
  <c r="D59" i="6"/>
  <c r="D70" i="6"/>
  <c r="D67" i="6"/>
  <c r="D60" i="6"/>
  <c r="D58" i="6"/>
  <c r="D53" i="6"/>
  <c r="D45" i="6"/>
  <c r="D42" i="6"/>
  <c r="D38" i="6"/>
  <c r="D34" i="6"/>
  <c r="D29" i="6"/>
  <c r="D26" i="6"/>
  <c r="D17" i="6"/>
  <c r="D6" i="6"/>
  <c r="D10" i="6"/>
  <c r="D14" i="6"/>
  <c r="D24" i="6"/>
  <c r="D27" i="6"/>
  <c r="D40" i="6"/>
  <c r="D44" i="6"/>
  <c r="D52" i="6"/>
  <c r="D55" i="6"/>
  <c r="D85" i="6"/>
  <c r="D109" i="6"/>
  <c r="D89" i="7"/>
  <c r="D104" i="7"/>
  <c r="D116" i="7"/>
  <c r="F116" i="7" s="1"/>
  <c r="A116" i="7" s="1"/>
  <c r="D129" i="7"/>
  <c r="F129" i="7" s="1"/>
  <c r="A129" i="7" s="1"/>
  <c r="D130" i="7"/>
  <c r="F130" i="7" s="1"/>
  <c r="A130" i="7" s="1"/>
  <c r="D140" i="7"/>
  <c r="F140" i="7" s="1"/>
  <c r="A140" i="7" s="1"/>
  <c r="D56" i="7"/>
  <c r="F56" i="7" s="1"/>
  <c r="A56" i="7" s="1"/>
  <c r="D57" i="7"/>
  <c r="F57" i="7" s="1"/>
  <c r="A57" i="7" s="1"/>
  <c r="D58" i="7"/>
  <c r="F58" i="7" s="1"/>
  <c r="A58" i="7" s="1"/>
  <c r="D59" i="7"/>
  <c r="D64" i="7"/>
  <c r="D65" i="7"/>
  <c r="F65" i="7" s="1"/>
  <c r="A65" i="7" s="1"/>
  <c r="D71" i="7"/>
  <c r="F71" i="7" s="1"/>
  <c r="A71" i="7" s="1"/>
  <c r="D73" i="7"/>
  <c r="F73" i="7" s="1"/>
  <c r="A73" i="7" s="1"/>
  <c r="D139" i="7"/>
  <c r="D134" i="7"/>
  <c r="D131" i="7"/>
  <c r="D128" i="7"/>
  <c r="D124" i="7"/>
  <c r="D117" i="7"/>
  <c r="D112" i="7"/>
  <c r="D110" i="7"/>
  <c r="D106" i="7"/>
  <c r="D101" i="7"/>
  <c r="D96" i="7"/>
  <c r="D90" i="7"/>
  <c r="D87" i="7"/>
  <c r="D82" i="7"/>
  <c r="D141" i="7"/>
  <c r="D136" i="7"/>
  <c r="D132" i="7"/>
  <c r="D125" i="7"/>
  <c r="D121" i="7"/>
  <c r="D118" i="7"/>
  <c r="D113" i="7"/>
  <c r="D107" i="7"/>
  <c r="D103" i="7"/>
  <c r="D99" i="7"/>
  <c r="D92" i="7"/>
  <c r="D85" i="7"/>
  <c r="D76" i="7"/>
  <c r="D72" i="7"/>
  <c r="D70" i="7"/>
  <c r="D67" i="7"/>
  <c r="D55" i="7"/>
  <c r="D53" i="7"/>
  <c r="D50" i="7"/>
  <c r="D43" i="7"/>
  <c r="D78" i="7"/>
  <c r="D81" i="7"/>
  <c r="D86" i="7"/>
  <c r="D93" i="7"/>
  <c r="D94" i="7"/>
  <c r="D100" i="7"/>
  <c r="D108" i="7"/>
  <c r="D109" i="7"/>
  <c r="D114" i="7"/>
  <c r="D119" i="7"/>
  <c r="D126" i="7"/>
  <c r="D127" i="7"/>
  <c r="D133" i="7"/>
  <c r="D137" i="7"/>
  <c r="D138" i="7"/>
  <c r="D142" i="7"/>
  <c r="D143" i="7"/>
  <c r="D49" i="8"/>
  <c r="D52" i="8"/>
  <c r="D59" i="8"/>
  <c r="D30" i="8"/>
  <c r="D64" i="8"/>
  <c r="D12" i="8"/>
  <c r="D14" i="8"/>
  <c r="D15" i="8"/>
  <c r="D61" i="8"/>
  <c r="F61" i="8" s="1"/>
  <c r="A61" i="8" s="1"/>
  <c r="D85" i="8"/>
  <c r="F85" i="8" s="1"/>
  <c r="A85" i="8" s="1"/>
  <c r="D113" i="8"/>
  <c r="D62" i="8"/>
  <c r="D10" i="8"/>
  <c r="D20" i="8"/>
  <c r="D54" i="8"/>
  <c r="D68" i="8"/>
  <c r="F68" i="8" s="1"/>
  <c r="A68" i="8" s="1"/>
  <c r="D115" i="8"/>
  <c r="F115" i="8" s="1"/>
  <c r="A115" i="8" s="1"/>
  <c r="D11" i="8"/>
  <c r="F11" i="8" s="1"/>
  <c r="A11" i="8" s="1"/>
  <c r="D17" i="8"/>
  <c r="F17" i="8" s="1"/>
  <c r="A17" i="8" s="1"/>
  <c r="D27" i="8"/>
  <c r="D28" i="8"/>
  <c r="D34" i="8"/>
  <c r="D38" i="8"/>
  <c r="D43" i="8"/>
  <c r="D57" i="8"/>
  <c r="F57" i="8" s="1"/>
  <c r="A57" i="8" s="1"/>
  <c r="D69" i="8"/>
  <c r="D71" i="8"/>
  <c r="F71" i="8" s="1"/>
  <c r="A71" i="8" s="1"/>
  <c r="D109" i="8"/>
  <c r="F109" i="8" s="1"/>
  <c r="A109" i="8" s="1"/>
  <c r="D119" i="8"/>
  <c r="F119" i="8" s="1"/>
  <c r="A119" i="8" s="1"/>
  <c r="D36" i="8"/>
  <c r="D55" i="8"/>
  <c r="D107" i="8"/>
  <c r="F107" i="8" s="1"/>
  <c r="A107" i="8" s="1"/>
  <c r="D6" i="8"/>
  <c r="D8" i="8"/>
  <c r="F8" i="8" s="1"/>
  <c r="A8" i="8" s="1"/>
  <c r="D18" i="8"/>
  <c r="D24" i="8"/>
  <c r="D25" i="8"/>
  <c r="D29" i="8"/>
  <c r="D35" i="8"/>
  <c r="D39" i="8"/>
  <c r="D40" i="8"/>
  <c r="D41" i="8"/>
  <c r="D44" i="8"/>
  <c r="D79" i="8"/>
  <c r="D94" i="8"/>
  <c r="D118" i="8"/>
  <c r="D111" i="8"/>
  <c r="D102" i="8"/>
  <c r="D97" i="8"/>
  <c r="D91" i="8"/>
  <c r="D86" i="8"/>
  <c r="D76" i="8"/>
  <c r="D75" i="8"/>
  <c r="D121" i="8"/>
  <c r="D95" i="8"/>
  <c r="D92" i="8"/>
  <c r="D87" i="8"/>
  <c r="D80" i="8"/>
  <c r="D77" i="8"/>
  <c r="D124" i="8"/>
  <c r="D123" i="8"/>
  <c r="D42" i="8"/>
  <c r="D45" i="8"/>
  <c r="D53" i="8"/>
  <c r="D58" i="8"/>
  <c r="D60" i="8"/>
  <c r="D67" i="8"/>
  <c r="D70" i="8"/>
  <c r="D73" i="8"/>
  <c r="D78" i="8"/>
  <c r="D84" i="8"/>
  <c r="D93" i="8"/>
  <c r="D96" i="8"/>
  <c r="D100" i="8"/>
  <c r="D106" i="8"/>
  <c r="D112" i="8"/>
  <c r="D114" i="8"/>
  <c r="D10" i="9"/>
  <c r="F10" i="9" s="1"/>
  <c r="A10" i="9" s="1"/>
  <c r="D12" i="9"/>
  <c r="F12" i="9" s="1"/>
  <c r="A12" i="9" s="1"/>
  <c r="D14" i="9"/>
  <c r="D48" i="9"/>
  <c r="D49" i="9"/>
  <c r="D55" i="9"/>
  <c r="D17" i="9"/>
  <c r="F17" i="9" s="1"/>
  <c r="A17" i="9" s="1"/>
  <c r="D27" i="9"/>
  <c r="D143" i="9"/>
  <c r="D140" i="9"/>
  <c r="D138" i="9"/>
  <c r="D133" i="9"/>
  <c r="D130" i="9"/>
  <c r="D127" i="9"/>
  <c r="D123" i="9"/>
  <c r="D109" i="9"/>
  <c r="D100" i="9"/>
  <c r="D94" i="9"/>
  <c r="D89" i="9"/>
  <c r="D84" i="9"/>
  <c r="D139" i="9"/>
  <c r="D134" i="9"/>
  <c r="D131" i="9"/>
  <c r="D128" i="9"/>
  <c r="D124" i="9"/>
  <c r="D117" i="9"/>
  <c r="D112" i="9"/>
  <c r="D110" i="9"/>
  <c r="D106" i="9"/>
  <c r="D101" i="9"/>
  <c r="D96" i="9"/>
  <c r="D90" i="9"/>
  <c r="D87" i="9"/>
  <c r="D82" i="9"/>
  <c r="D78" i="9"/>
  <c r="D141" i="9"/>
  <c r="D136" i="9"/>
  <c r="D132" i="9"/>
  <c r="D125" i="9"/>
  <c r="D121" i="9"/>
  <c r="D118" i="9"/>
  <c r="D113" i="9"/>
  <c r="D107" i="9"/>
  <c r="D103" i="9"/>
  <c r="D99" i="9"/>
  <c r="D92" i="9"/>
  <c r="D85" i="9"/>
  <c r="D142" i="9"/>
  <c r="D137" i="9"/>
  <c r="D135" i="9"/>
  <c r="D129" i="9"/>
  <c r="D126" i="9"/>
  <c r="D122" i="9"/>
  <c r="D119" i="9"/>
  <c r="D116" i="9"/>
  <c r="D114" i="9"/>
  <c r="D111" i="9"/>
  <c r="D108" i="9"/>
  <c r="D104" i="9"/>
  <c r="D97" i="9"/>
  <c r="D93" i="9"/>
  <c r="D86" i="9"/>
  <c r="D83" i="9"/>
  <c r="D81" i="9"/>
  <c r="D77" i="9"/>
  <c r="D71" i="9"/>
  <c r="D68" i="9"/>
  <c r="D64" i="9"/>
  <c r="D59" i="9"/>
  <c r="D56" i="9"/>
  <c r="D47" i="9"/>
  <c r="D45" i="9"/>
  <c r="D41" i="9"/>
  <c r="D37" i="9"/>
  <c r="D32" i="9"/>
  <c r="D23" i="9"/>
  <c r="D75" i="9"/>
  <c r="D40" i="9"/>
  <c r="D38" i="9"/>
  <c r="D35" i="9"/>
  <c r="D33" i="9"/>
  <c r="D30" i="9"/>
  <c r="D25" i="9"/>
  <c r="D4" i="9"/>
  <c r="D74" i="9"/>
  <c r="D73" i="9"/>
  <c r="D69" i="9"/>
  <c r="D66" i="9"/>
  <c r="D57" i="9"/>
  <c r="D53" i="9"/>
  <c r="D42" i="9"/>
  <c r="D80" i="9"/>
  <c r="D76" i="9"/>
  <c r="D72" i="9"/>
  <c r="D65" i="9"/>
  <c r="D54" i="9"/>
  <c r="D52" i="9"/>
  <c r="D50" i="9"/>
  <c r="D70" i="9"/>
  <c r="D63" i="9"/>
  <c r="D60" i="9"/>
  <c r="D46" i="9"/>
  <c r="D43" i="9"/>
  <c r="D8" i="9"/>
  <c r="D67" i="9"/>
  <c r="D16" i="9"/>
  <c r="D6" i="9"/>
  <c r="D7" i="9"/>
  <c r="D39" i="9"/>
  <c r="D73" i="4"/>
  <c r="D79" i="4"/>
  <c r="D109" i="4"/>
  <c r="F109" i="4" s="1"/>
  <c r="A109" i="4" s="1"/>
  <c r="D41" i="4"/>
  <c r="D48" i="4"/>
  <c r="D55" i="4"/>
  <c r="D70" i="4"/>
  <c r="D121" i="4"/>
  <c r="D40" i="5"/>
  <c r="D49" i="5"/>
  <c r="D52" i="5"/>
  <c r="D55" i="5"/>
  <c r="D67" i="5"/>
  <c r="F67" i="5" s="1"/>
  <c r="A67" i="5" s="1"/>
  <c r="D70" i="5"/>
  <c r="D77" i="5"/>
  <c r="D84" i="5"/>
  <c r="D86" i="5"/>
  <c r="D90" i="5"/>
  <c r="F90" i="5" s="1"/>
  <c r="A90" i="5" s="1"/>
  <c r="D106" i="5"/>
  <c r="D117" i="5"/>
  <c r="D131" i="5"/>
  <c r="D10" i="5"/>
  <c r="F10" i="5" s="1"/>
  <c r="A10" i="5" s="1"/>
  <c r="D14" i="5"/>
  <c r="D25" i="5"/>
  <c r="F25" i="5" s="1"/>
  <c r="A25" i="5" s="1"/>
  <c r="D41" i="5"/>
  <c r="D42" i="5"/>
  <c r="D46" i="5"/>
  <c r="D50" i="5"/>
  <c r="F50" i="5" s="1"/>
  <c r="A50" i="5" s="1"/>
  <c r="D53" i="5"/>
  <c r="D56" i="5"/>
  <c r="D59" i="5"/>
  <c r="D60" i="5"/>
  <c r="D68" i="5"/>
  <c r="D71" i="5"/>
  <c r="F71" i="5" s="1"/>
  <c r="A71" i="5" s="1"/>
  <c r="D74" i="5"/>
  <c r="D78" i="5"/>
  <c r="D80" i="5"/>
  <c r="D96" i="5"/>
  <c r="D110" i="5"/>
  <c r="F110" i="5" s="1"/>
  <c r="A110" i="5" s="1"/>
  <c r="D134" i="5"/>
  <c r="D12" i="5"/>
  <c r="F12" i="5" s="1"/>
  <c r="A12" i="5" s="1"/>
  <c r="D16" i="5"/>
  <c r="F16" i="5" s="1"/>
  <c r="A16" i="5" s="1"/>
  <c r="D23" i="5"/>
  <c r="D27" i="5"/>
  <c r="D35" i="5"/>
  <c r="D43" i="5"/>
  <c r="D54" i="5"/>
  <c r="F54" i="5" s="1"/>
  <c r="A54" i="5" s="1"/>
  <c r="D57" i="5"/>
  <c r="D63" i="5"/>
  <c r="D64" i="5"/>
  <c r="D65" i="5"/>
  <c r="F65" i="5" s="1"/>
  <c r="A65" i="5" s="1"/>
  <c r="D69" i="5"/>
  <c r="D73" i="5"/>
  <c r="D75" i="5"/>
  <c r="D81" i="5"/>
  <c r="F81" i="5" s="1"/>
  <c r="A81" i="5" s="1"/>
  <c r="D87" i="5"/>
  <c r="F87" i="5" s="1"/>
  <c r="A87" i="5" s="1"/>
  <c r="D112" i="5"/>
  <c r="D124" i="5"/>
  <c r="D141" i="5"/>
  <c r="D136" i="5"/>
  <c r="D132" i="5"/>
  <c r="D125" i="5"/>
  <c r="D121" i="5"/>
  <c r="D118" i="5"/>
  <c r="D113" i="5"/>
  <c r="D107" i="5"/>
  <c r="D103" i="5"/>
  <c r="D99" i="5"/>
  <c r="D92" i="5"/>
  <c r="D85" i="5"/>
  <c r="D142" i="5"/>
  <c r="D137" i="5"/>
  <c r="D135" i="5"/>
  <c r="D129" i="5"/>
  <c r="D126" i="5"/>
  <c r="D122" i="5"/>
  <c r="D119" i="5"/>
  <c r="D116" i="5"/>
  <c r="D114" i="5"/>
  <c r="D111" i="5"/>
  <c r="D108" i="5"/>
  <c r="D104" i="5"/>
  <c r="D97" i="5"/>
  <c r="D93" i="5"/>
  <c r="D143" i="5"/>
  <c r="D140" i="5"/>
  <c r="D138" i="5"/>
  <c r="D133" i="5"/>
  <c r="D130" i="5"/>
  <c r="D127" i="5"/>
  <c r="D123" i="5"/>
  <c r="D109" i="5"/>
  <c r="D100" i="5"/>
  <c r="D94" i="5"/>
  <c r="D89" i="5"/>
  <c r="D87" i="4"/>
  <c r="F87" i="4" s="1"/>
  <c r="A87" i="4" s="1"/>
  <c r="D113" i="4"/>
  <c r="D85" i="4"/>
  <c r="D95" i="4"/>
  <c r="D107" i="4"/>
  <c r="F107" i="4" s="1"/>
  <c r="A107" i="4" s="1"/>
  <c r="D92" i="4"/>
  <c r="D94" i="4"/>
  <c r="D101" i="4"/>
  <c r="D118" i="4"/>
  <c r="D111" i="4"/>
  <c r="D102" i="4"/>
  <c r="D97" i="4"/>
  <c r="D91" i="4"/>
  <c r="D86" i="4"/>
  <c r="D76" i="4"/>
  <c r="D75" i="4"/>
  <c r="D69" i="4"/>
  <c r="D62" i="4"/>
  <c r="D59" i="4"/>
  <c r="D57" i="4"/>
  <c r="D45" i="4"/>
  <c r="D42" i="4"/>
  <c r="D38" i="4"/>
  <c r="D34" i="4"/>
  <c r="D29" i="4"/>
  <c r="D26" i="4"/>
  <c r="D17" i="4"/>
  <c r="D9" i="4"/>
  <c r="D123" i="4"/>
  <c r="D114" i="4"/>
  <c r="D112" i="4"/>
  <c r="D106" i="4"/>
  <c r="D100" i="4"/>
  <c r="D96" i="4"/>
  <c r="D93" i="4"/>
  <c r="D84" i="4"/>
  <c r="D78" i="4"/>
  <c r="D71" i="4"/>
  <c r="D64" i="4"/>
  <c r="D61" i="4"/>
  <c r="D54" i="4"/>
  <c r="D49" i="4"/>
  <c r="D43" i="4"/>
  <c r="D39" i="4"/>
  <c r="D35" i="4"/>
  <c r="D30" i="4"/>
  <c r="D18" i="4"/>
  <c r="D12" i="4"/>
  <c r="D10" i="4"/>
  <c r="D115" i="4"/>
  <c r="E74" i="10" l="1"/>
  <c r="F74" i="8"/>
  <c r="A74" i="8" s="1"/>
  <c r="E74" i="8"/>
  <c r="E74" i="6"/>
  <c r="F74" i="6" s="1"/>
  <c r="A74" i="6" s="1"/>
  <c r="F74" i="4"/>
  <c r="A74" i="4" s="1"/>
  <c r="E74" i="4"/>
  <c r="D74" i="17"/>
  <c r="E31" i="10"/>
  <c r="F31" i="8"/>
  <c r="A31" i="8" s="1"/>
  <c r="E31" i="8"/>
  <c r="E31" i="6"/>
  <c r="F31" i="6" s="1"/>
  <c r="A31" i="6" s="1"/>
  <c r="E31" i="4"/>
  <c r="F31" i="4" s="1"/>
  <c r="A31" i="4" s="1"/>
  <c r="D31" i="17"/>
  <c r="E21" i="10"/>
  <c r="F21" i="8"/>
  <c r="A21" i="8" s="1"/>
  <c r="E21" i="8"/>
  <c r="E21" i="6"/>
  <c r="F21" i="6" s="1"/>
  <c r="A21" i="6" s="1"/>
  <c r="E21" i="4"/>
  <c r="F21" i="4" s="1"/>
  <c r="A21" i="4" s="1"/>
  <c r="D21" i="17"/>
  <c r="E56" i="10"/>
  <c r="F56" i="8"/>
  <c r="A56" i="8" s="1"/>
  <c r="E56" i="8"/>
  <c r="F56" i="6"/>
  <c r="A56" i="6" s="1"/>
  <c r="E56" i="6"/>
  <c r="F56" i="4"/>
  <c r="A56" i="4" s="1"/>
  <c r="E56" i="4"/>
  <c r="D56" i="17"/>
  <c r="E13" i="10"/>
  <c r="F13" i="8"/>
  <c r="A13" i="8" s="1"/>
  <c r="E13" i="8"/>
  <c r="F13" i="6"/>
  <c r="A13" i="6" s="1"/>
  <c r="E13" i="6"/>
  <c r="E13" i="4"/>
  <c r="F13" i="4" s="1"/>
  <c r="A13" i="4" s="1"/>
  <c r="D13" i="17"/>
  <c r="E65" i="10"/>
  <c r="F65" i="8"/>
  <c r="A65" i="8" s="1"/>
  <c r="E65" i="8"/>
  <c r="E65" i="6"/>
  <c r="E65" i="4"/>
  <c r="F65" i="4" s="1"/>
  <c r="A65" i="4" s="1"/>
  <c r="D65" i="17"/>
  <c r="E46" i="10"/>
  <c r="E46" i="8"/>
  <c r="F46" i="6"/>
  <c r="A46" i="6" s="1"/>
  <c r="E46" i="6"/>
  <c r="F46" i="4"/>
  <c r="A46" i="4" s="1"/>
  <c r="E46" i="4"/>
  <c r="D46" i="17"/>
  <c r="E15" i="11"/>
  <c r="F15" i="11" s="1"/>
  <c r="A15" i="11" s="1"/>
  <c r="F15" i="9"/>
  <c r="A15" i="9" s="1"/>
  <c r="E15" i="9"/>
  <c r="E15" i="7"/>
  <c r="E15" i="5"/>
  <c r="F15" i="5" s="1"/>
  <c r="A15" i="5" s="1"/>
  <c r="D15" i="16"/>
  <c r="E51" i="11"/>
  <c r="F51" i="11" s="1"/>
  <c r="A51" i="11" s="1"/>
  <c r="F51" i="9"/>
  <c r="A51" i="9" s="1"/>
  <c r="E51" i="9"/>
  <c r="E51" i="7"/>
  <c r="F51" i="7" s="1"/>
  <c r="A51" i="7" s="1"/>
  <c r="E51" i="5"/>
  <c r="F51" i="5" s="1"/>
  <c r="A51" i="5" s="1"/>
  <c r="D51" i="16"/>
  <c r="F19" i="11"/>
  <c r="A19" i="11" s="1"/>
  <c r="E19" i="11"/>
  <c r="E19" i="9"/>
  <c r="E19" i="7"/>
  <c r="F19" i="7" s="1"/>
  <c r="A19" i="7" s="1"/>
  <c r="E19" i="5"/>
  <c r="F19" i="5" s="1"/>
  <c r="A19" i="5" s="1"/>
  <c r="D19" i="16"/>
  <c r="F9" i="11"/>
  <c r="A9" i="11" s="1"/>
  <c r="E9" i="11"/>
  <c r="F9" i="9"/>
  <c r="A9" i="9" s="1"/>
  <c r="E9" i="9"/>
  <c r="E9" i="7"/>
  <c r="E9" i="5"/>
  <c r="F9" i="5" s="1"/>
  <c r="A9" i="5" s="1"/>
  <c r="D9" i="16"/>
  <c r="D24" i="16"/>
  <c r="F24" i="11"/>
  <c r="A24" i="11" s="1"/>
  <c r="E24" i="11"/>
  <c r="F24" i="9"/>
  <c r="A24" i="9" s="1"/>
  <c r="E24" i="9"/>
  <c r="E24" i="7"/>
  <c r="E24" i="5"/>
  <c r="F24" i="5" s="1"/>
  <c r="A24" i="5" s="1"/>
  <c r="D115" i="16"/>
  <c r="E89" i="10"/>
  <c r="F89" i="8"/>
  <c r="A89" i="8" s="1"/>
  <c r="E89" i="8"/>
  <c r="E89" i="6"/>
  <c r="E89" i="4"/>
  <c r="F89" i="4" s="1"/>
  <c r="A89" i="4" s="1"/>
  <c r="D89" i="17"/>
  <c r="D82" i="17"/>
  <c r="E82" i="10"/>
  <c r="F82" i="8"/>
  <c r="A82" i="8" s="1"/>
  <c r="E82" i="8"/>
  <c r="F82" i="6"/>
  <c r="A82" i="6" s="1"/>
  <c r="E82" i="6"/>
  <c r="F82" i="4"/>
  <c r="A82" i="4" s="1"/>
  <c r="E82" i="4"/>
  <c r="F115" i="11"/>
  <c r="A115" i="11" s="1"/>
  <c r="E115" i="11"/>
  <c r="F115" i="9"/>
  <c r="A115" i="9" s="1"/>
  <c r="E115" i="9"/>
  <c r="E115" i="7"/>
  <c r="E115" i="5"/>
  <c r="F115" i="5" s="1"/>
  <c r="A115" i="5" s="1"/>
  <c r="E110" i="10"/>
  <c r="F110" i="10" s="1"/>
  <c r="A110" i="10" s="1"/>
  <c r="F110" i="8"/>
  <c r="A110" i="8" s="1"/>
  <c r="E110" i="8"/>
  <c r="F110" i="6"/>
  <c r="A110" i="6" s="1"/>
  <c r="E110" i="6"/>
  <c r="E110" i="4"/>
  <c r="F110" i="4" s="1"/>
  <c r="A110" i="4" s="1"/>
  <c r="D110" i="17"/>
  <c r="D11" i="16"/>
  <c r="F11" i="11"/>
  <c r="A11" i="11" s="1"/>
  <c r="E11" i="11"/>
  <c r="F11" i="9"/>
  <c r="A11" i="9" s="1"/>
  <c r="E11" i="9"/>
  <c r="E11" i="7"/>
  <c r="E11" i="5"/>
  <c r="F11" i="5" s="1"/>
  <c r="A11" i="5" s="1"/>
  <c r="E103" i="10"/>
  <c r="F103" i="8"/>
  <c r="A103" i="8" s="1"/>
  <c r="E103" i="8"/>
  <c r="F103" i="6"/>
  <c r="A103" i="6" s="1"/>
  <c r="E103" i="6"/>
  <c r="F103" i="4"/>
  <c r="A103" i="4" s="1"/>
  <c r="E103" i="4"/>
  <c r="D103" i="17"/>
  <c r="E104" i="10"/>
  <c r="F104" i="8"/>
  <c r="A104" i="8" s="1"/>
  <c r="E104" i="8"/>
  <c r="F104" i="6"/>
  <c r="A104" i="6" s="1"/>
  <c r="E104" i="6"/>
  <c r="F104" i="4"/>
  <c r="A104" i="4" s="1"/>
  <c r="E104" i="4"/>
  <c r="D104" i="17"/>
  <c r="E47" i="10"/>
  <c r="F47" i="8"/>
  <c r="A47" i="8" s="1"/>
  <c r="E47" i="8"/>
  <c r="E47" i="6"/>
  <c r="F47" i="6" s="1"/>
  <c r="A47" i="6" s="1"/>
  <c r="E47" i="4"/>
  <c r="F47" i="4" s="1"/>
  <c r="A47" i="4" s="1"/>
  <c r="D47" i="17"/>
  <c r="F5" i="11"/>
  <c r="A5" i="11" s="1"/>
  <c r="E5" i="11"/>
  <c r="E5" i="9"/>
  <c r="F5" i="9"/>
  <c r="A5" i="9" s="1"/>
  <c r="E5" i="7"/>
  <c r="F5" i="7" s="1"/>
  <c r="A5" i="7" s="1"/>
  <c r="E5" i="5"/>
  <c r="F5" i="5" s="1"/>
  <c r="A5" i="5" s="1"/>
  <c r="D5" i="16"/>
  <c r="F13" i="11"/>
  <c r="A13" i="11" s="1"/>
  <c r="E13" i="11"/>
  <c r="F13" i="9"/>
  <c r="A13" i="9" s="1"/>
  <c r="E13" i="9"/>
  <c r="E13" i="7"/>
  <c r="F13" i="7" s="1"/>
  <c r="A13" i="7" s="1"/>
  <c r="E13" i="5"/>
  <c r="D13" i="16"/>
  <c r="F61" i="11"/>
  <c r="A61" i="11" s="1"/>
  <c r="E61" i="11"/>
  <c r="E61" i="9"/>
  <c r="F61" i="9"/>
  <c r="A61" i="9" s="1"/>
  <c r="E61" i="7"/>
  <c r="F61" i="7" s="1"/>
  <c r="A61" i="7" s="1"/>
  <c r="E61" i="5"/>
  <c r="D61" i="16"/>
  <c r="D5" i="17"/>
  <c r="E5" i="10"/>
  <c r="E5" i="8"/>
  <c r="F5" i="8" s="1"/>
  <c r="A5" i="8" s="1"/>
  <c r="F5" i="6"/>
  <c r="A5" i="6" s="1"/>
  <c r="E5" i="6"/>
  <c r="E5" i="4"/>
  <c r="F5" i="4" s="1"/>
  <c r="A5" i="4" s="1"/>
  <c r="F91" i="11"/>
  <c r="A91" i="11" s="1"/>
  <c r="E91" i="11"/>
  <c r="E91" i="9"/>
  <c r="F91" i="9" s="1"/>
  <c r="A91" i="9" s="1"/>
  <c r="E91" i="7"/>
  <c r="E91" i="5"/>
  <c r="F91" i="5" s="1"/>
  <c r="A91" i="5" s="1"/>
  <c r="D91" i="16"/>
  <c r="D88" i="17"/>
  <c r="E88" i="10"/>
  <c r="F88" i="10" s="1"/>
  <c r="A88" i="10" s="1"/>
  <c r="E88" i="8"/>
  <c r="F88" i="8" s="1"/>
  <c r="A88" i="8" s="1"/>
  <c r="F88" i="6"/>
  <c r="A88" i="6" s="1"/>
  <c r="E88" i="6"/>
  <c r="F88" i="4"/>
  <c r="A88" i="4" s="1"/>
  <c r="E88" i="4"/>
  <c r="E116" i="10"/>
  <c r="F116" i="8"/>
  <c r="A116" i="8" s="1"/>
  <c r="E116" i="8"/>
  <c r="E116" i="6"/>
  <c r="E116" i="4"/>
  <c r="F116" i="4" s="1"/>
  <c r="A116" i="4" s="1"/>
  <c r="D116" i="17"/>
  <c r="E44" i="11"/>
  <c r="F44" i="9"/>
  <c r="A44" i="9" s="1"/>
  <c r="E44" i="9"/>
  <c r="E44" i="7"/>
  <c r="E44" i="5"/>
  <c r="F44" i="5" s="1"/>
  <c r="A44" i="5" s="1"/>
  <c r="D44" i="16"/>
  <c r="E28" i="11"/>
  <c r="F28" i="11" s="1"/>
  <c r="A28" i="11" s="1"/>
  <c r="E28" i="9"/>
  <c r="F28" i="9" s="1"/>
  <c r="A28" i="9" s="1"/>
  <c r="E28" i="7"/>
  <c r="E28" i="5"/>
  <c r="F28" i="5" s="1"/>
  <c r="A28" i="5" s="1"/>
  <c r="D28" i="16"/>
  <c r="E83" i="10"/>
  <c r="E83" i="8"/>
  <c r="F83" i="6"/>
  <c r="A83" i="6" s="1"/>
  <c r="E83" i="6"/>
  <c r="E83" i="4"/>
  <c r="F83" i="4" s="1"/>
  <c r="A83" i="4" s="1"/>
  <c r="D83" i="17"/>
  <c r="E120" i="11"/>
  <c r="F120" i="11" s="1"/>
  <c r="A120" i="11" s="1"/>
  <c r="E120" i="9"/>
  <c r="F120" i="9" s="1"/>
  <c r="A120" i="9" s="1"/>
  <c r="E120" i="7"/>
  <c r="E120" i="5"/>
  <c r="F120" i="5" s="1"/>
  <c r="A120" i="5" s="1"/>
  <c r="D120" i="16"/>
  <c r="E81" i="10"/>
  <c r="F81" i="8"/>
  <c r="A81" i="8" s="1"/>
  <c r="E81" i="8"/>
  <c r="F81" i="6"/>
  <c r="A81" i="6" s="1"/>
  <c r="E81" i="6"/>
  <c r="F81" i="4"/>
  <c r="A81" i="4" s="1"/>
  <c r="E81" i="4"/>
  <c r="D81" i="17"/>
  <c r="E18" i="11"/>
  <c r="E18" i="9"/>
  <c r="E18" i="7"/>
  <c r="E18" i="5"/>
  <c r="F18" i="5" s="1"/>
  <c r="A18" i="5" s="1"/>
  <c r="D18" i="16"/>
  <c r="E108" i="10"/>
  <c r="F108" i="10"/>
  <c r="A108" i="10" s="1"/>
  <c r="E108" i="8"/>
  <c r="F108" i="8"/>
  <c r="A108" i="8" s="1"/>
  <c r="E108" i="6"/>
  <c r="F108" i="6" s="1"/>
  <c r="A108" i="6" s="1"/>
  <c r="E108" i="4"/>
  <c r="F108" i="4" s="1"/>
  <c r="A108" i="4" s="1"/>
  <c r="D108" i="17"/>
  <c r="E105" i="11"/>
  <c r="F105" i="11" s="1"/>
  <c r="A105" i="11" s="1"/>
  <c r="F105" i="9"/>
  <c r="A105" i="9" s="1"/>
  <c r="E105" i="9"/>
  <c r="E105" i="7"/>
  <c r="F105" i="7" s="1"/>
  <c r="A105" i="7" s="1"/>
  <c r="E105" i="5"/>
  <c r="F105" i="5" s="1"/>
  <c r="A105" i="5" s="1"/>
  <c r="D105" i="16"/>
  <c r="E22" i="11"/>
  <c r="F22" i="11" s="1"/>
  <c r="A22" i="11" s="1"/>
  <c r="E22" i="9"/>
  <c r="F22" i="9"/>
  <c r="A22" i="9" s="1"/>
  <c r="F22" i="7"/>
  <c r="A22" i="7" s="1"/>
  <c r="E22" i="7"/>
  <c r="E22" i="5"/>
  <c r="F22" i="5" s="1"/>
  <c r="A22" i="5" s="1"/>
  <c r="D22" i="16"/>
  <c r="F105" i="10"/>
  <c r="A105" i="10" s="1"/>
  <c r="E105" i="10"/>
  <c r="F105" i="8"/>
  <c r="A105" i="8" s="1"/>
  <c r="E105" i="8"/>
  <c r="F105" i="6"/>
  <c r="A105" i="6" s="1"/>
  <c r="E105" i="6"/>
  <c r="E105" i="4"/>
  <c r="F105" i="4" s="1"/>
  <c r="A105" i="4" s="1"/>
  <c r="D105" i="17"/>
  <c r="E98" i="11"/>
  <c r="F98" i="11" s="1"/>
  <c r="A98" i="11" s="1"/>
  <c r="E98" i="9"/>
  <c r="E98" i="7"/>
  <c r="F98" i="7" s="1"/>
  <c r="A98" i="7" s="1"/>
  <c r="E98" i="5"/>
  <c r="F98" i="5" s="1"/>
  <c r="A98" i="5" s="1"/>
  <c r="D98" i="16"/>
  <c r="E22" i="10"/>
  <c r="F22" i="10"/>
  <c r="A22" i="10" s="1"/>
  <c r="F22" i="8"/>
  <c r="A22" i="8" s="1"/>
  <c r="E22" i="8"/>
  <c r="E22" i="6"/>
  <c r="F22" i="6" s="1"/>
  <c r="A22" i="6" s="1"/>
  <c r="E22" i="4"/>
  <c r="F22" i="4" s="1"/>
  <c r="A22" i="4" s="1"/>
  <c r="D22" i="17"/>
  <c r="E120" i="10"/>
  <c r="F120" i="10" s="1"/>
  <c r="A120" i="10" s="1"/>
  <c r="E120" i="8"/>
  <c r="F120" i="8" s="1"/>
  <c r="A120" i="8" s="1"/>
  <c r="E120" i="6"/>
  <c r="F120" i="6" s="1"/>
  <c r="A120" i="6" s="1"/>
  <c r="E120" i="4"/>
  <c r="F120" i="4" s="1"/>
  <c r="A120" i="4" s="1"/>
  <c r="D120" i="17"/>
  <c r="F34" i="11"/>
  <c r="A34" i="11" s="1"/>
  <c r="E34" i="11"/>
  <c r="E34" i="9"/>
  <c r="E34" i="7"/>
  <c r="F34" i="7" s="1"/>
  <c r="A34" i="7" s="1"/>
  <c r="E34" i="5"/>
  <c r="F34" i="5" s="1"/>
  <c r="A34" i="5" s="1"/>
  <c r="D34" i="16"/>
  <c r="D79" i="16"/>
  <c r="F79" i="16" s="1"/>
  <c r="A79" i="16" s="1"/>
  <c r="E79" i="11"/>
  <c r="E79" i="9"/>
  <c r="F79" i="9" s="1"/>
  <c r="A79" i="9" s="1"/>
  <c r="E79" i="7"/>
  <c r="F79" i="7" s="1"/>
  <c r="A79" i="7" s="1"/>
  <c r="E79" i="5"/>
  <c r="F79" i="5" s="1"/>
  <c r="A79" i="5" s="1"/>
  <c r="F122" i="10"/>
  <c r="A122" i="10" s="1"/>
  <c r="E122" i="10"/>
  <c r="F122" i="8"/>
  <c r="A122" i="8" s="1"/>
  <c r="E122" i="8"/>
  <c r="F122" i="6"/>
  <c r="A122" i="6" s="1"/>
  <c r="E122" i="6"/>
  <c r="F122" i="4"/>
  <c r="A122" i="4" s="1"/>
  <c r="E122" i="4"/>
  <c r="D122" i="17"/>
  <c r="E36" i="11"/>
  <c r="F36" i="11" s="1"/>
  <c r="A36" i="11" s="1"/>
  <c r="E36" i="9"/>
  <c r="F36" i="9" s="1"/>
  <c r="A36" i="9" s="1"/>
  <c r="F36" i="7"/>
  <c r="A36" i="7" s="1"/>
  <c r="E36" i="7"/>
  <c r="E36" i="5"/>
  <c r="F36" i="5" s="1"/>
  <c r="A36" i="5" s="1"/>
  <c r="D36" i="16"/>
  <c r="F26" i="11"/>
  <c r="A26" i="11" s="1"/>
  <c r="E26" i="11"/>
  <c r="E26" i="9"/>
  <c r="F26" i="9" s="1"/>
  <c r="A26" i="9" s="1"/>
  <c r="E26" i="7"/>
  <c r="F26" i="7" s="1"/>
  <c r="A26" i="7" s="1"/>
  <c r="E26" i="5"/>
  <c r="F26" i="5" s="1"/>
  <c r="A26" i="5" s="1"/>
  <c r="D26" i="16"/>
  <c r="F51" i="10"/>
  <c r="A51" i="10" s="1"/>
  <c r="E51" i="10"/>
  <c r="E51" i="8"/>
  <c r="F51" i="8" s="1"/>
  <c r="A51" i="8" s="1"/>
  <c r="E51" i="6"/>
  <c r="F51" i="6" s="1"/>
  <c r="A51" i="6" s="1"/>
  <c r="E51" i="4"/>
  <c r="F51" i="4" s="1"/>
  <c r="A51" i="4" s="1"/>
  <c r="D51" i="17"/>
  <c r="E19" i="10"/>
  <c r="F19" i="10" s="1"/>
  <c r="A19" i="10" s="1"/>
  <c r="E19" i="8"/>
  <c r="F19" i="8" s="1"/>
  <c r="A19" i="8" s="1"/>
  <c r="E19" i="6"/>
  <c r="F19" i="6" s="1"/>
  <c r="A19" i="6" s="1"/>
  <c r="E19" i="4"/>
  <c r="F19" i="4" s="1"/>
  <c r="A19" i="4" s="1"/>
  <c r="D19" i="17"/>
  <c r="F117" i="10"/>
  <c r="A117" i="10" s="1"/>
  <c r="E117" i="10"/>
  <c r="E117" i="8"/>
  <c r="F117" i="8" s="1"/>
  <c r="A117" i="8" s="1"/>
  <c r="E117" i="6"/>
  <c r="E117" i="4"/>
  <c r="F117" i="4" s="1"/>
  <c r="A117" i="4" s="1"/>
  <c r="D117" i="17"/>
  <c r="E31" i="11"/>
  <c r="F31" i="11" s="1"/>
  <c r="A31" i="11" s="1"/>
  <c r="E31" i="9"/>
  <c r="F31" i="9" s="1"/>
  <c r="A31" i="9" s="1"/>
  <c r="E31" i="7"/>
  <c r="F31" i="7" s="1"/>
  <c r="A31" i="7" s="1"/>
  <c r="E31" i="5"/>
  <c r="F31" i="5" s="1"/>
  <c r="A31" i="5" s="1"/>
  <c r="D31" i="16"/>
  <c r="F66" i="10"/>
  <c r="A66" i="10" s="1"/>
  <c r="E66" i="10"/>
  <c r="F66" i="8"/>
  <c r="A66" i="8" s="1"/>
  <c r="E66" i="8"/>
  <c r="F66" i="6"/>
  <c r="A66" i="6" s="1"/>
  <c r="E66" i="6"/>
  <c r="E66" i="4"/>
  <c r="F66" i="4" s="1"/>
  <c r="A66" i="4" s="1"/>
  <c r="D66" i="17"/>
  <c r="E50" i="10"/>
  <c r="F50" i="10" s="1"/>
  <c r="A50" i="10" s="1"/>
  <c r="F50" i="8"/>
  <c r="A50" i="8" s="1"/>
  <c r="E50" i="8"/>
  <c r="E50" i="6"/>
  <c r="F50" i="6" s="1"/>
  <c r="A50" i="6" s="1"/>
  <c r="E50" i="4"/>
  <c r="F50" i="4" s="1"/>
  <c r="A50" i="4" s="1"/>
  <c r="D50" i="17"/>
  <c r="F99" i="10"/>
  <c r="A99" i="10" s="1"/>
  <c r="E99" i="10"/>
  <c r="E99" i="8"/>
  <c r="E99" i="6"/>
  <c r="F99" i="6" s="1"/>
  <c r="A99" i="6" s="1"/>
  <c r="E99" i="4"/>
  <c r="F99" i="4" s="1"/>
  <c r="A99" i="4" s="1"/>
  <c r="D99" i="17"/>
  <c r="F72" i="10"/>
  <c r="A72" i="10" s="1"/>
  <c r="E72" i="10"/>
  <c r="F72" i="8"/>
  <c r="A72" i="8" s="1"/>
  <c r="E72" i="8"/>
  <c r="E72" i="6"/>
  <c r="F72" i="6" s="1"/>
  <c r="A72" i="6" s="1"/>
  <c r="E72" i="4"/>
  <c r="F72" i="4" s="1"/>
  <c r="A72" i="4" s="1"/>
  <c r="D72" i="17"/>
  <c r="F37" i="10"/>
  <c r="A37" i="10" s="1"/>
  <c r="E37" i="10"/>
  <c r="F37" i="8"/>
  <c r="A37" i="8" s="1"/>
  <c r="E37" i="8"/>
  <c r="F37" i="6"/>
  <c r="A37" i="6" s="1"/>
  <c r="E37" i="6"/>
  <c r="E37" i="4"/>
  <c r="F37" i="4" s="1"/>
  <c r="A37" i="4" s="1"/>
  <c r="D37" i="17"/>
  <c r="F29" i="11"/>
  <c r="A29" i="11" s="1"/>
  <c r="E29" i="11"/>
  <c r="F29" i="9"/>
  <c r="A29" i="9" s="1"/>
  <c r="E29" i="9"/>
  <c r="E29" i="7"/>
  <c r="F29" i="7" s="1"/>
  <c r="A29" i="7" s="1"/>
  <c r="E29" i="5"/>
  <c r="F29" i="5" s="1"/>
  <c r="A29" i="5" s="1"/>
  <c r="D29" i="16"/>
  <c r="D33" i="17"/>
  <c r="F33" i="10"/>
  <c r="A33" i="10" s="1"/>
  <c r="E33" i="10"/>
  <c r="F33" i="8"/>
  <c r="A33" i="8" s="1"/>
  <c r="E33" i="8"/>
  <c r="F33" i="6"/>
  <c r="A33" i="6" s="1"/>
  <c r="E33" i="6"/>
  <c r="E33" i="4"/>
  <c r="F33" i="4" s="1"/>
  <c r="A33" i="4" s="1"/>
  <c r="E20" i="11"/>
  <c r="F20" i="11" s="1"/>
  <c r="A20" i="11" s="1"/>
  <c r="F20" i="9"/>
  <c r="A20" i="9" s="1"/>
  <c r="E20" i="9"/>
  <c r="E20" i="7"/>
  <c r="F20" i="7" s="1"/>
  <c r="A20" i="7" s="1"/>
  <c r="E20" i="5"/>
  <c r="F20" i="5" s="1"/>
  <c r="A20" i="5" s="1"/>
  <c r="D20" i="16"/>
  <c r="F63" i="10"/>
  <c r="A63" i="10" s="1"/>
  <c r="E63" i="10"/>
  <c r="F63" i="8"/>
  <c r="A63" i="8" s="1"/>
  <c r="E63" i="8"/>
  <c r="F63" i="6"/>
  <c r="A63" i="6" s="1"/>
  <c r="E63" i="6"/>
  <c r="E63" i="4"/>
  <c r="F63" i="4" s="1"/>
  <c r="A63" i="4" s="1"/>
  <c r="D63" i="17"/>
  <c r="E16" i="10"/>
  <c r="F16" i="8"/>
  <c r="A16" i="8" s="1"/>
  <c r="E16" i="8"/>
  <c r="F16" i="6"/>
  <c r="A16" i="6" s="1"/>
  <c r="E16" i="6"/>
  <c r="E16" i="4"/>
  <c r="F16" i="4" s="1"/>
  <c r="A16" i="4" s="1"/>
  <c r="D16" i="17"/>
  <c r="E95" i="11"/>
  <c r="F95" i="11" s="1"/>
  <c r="A95" i="11" s="1"/>
  <c r="E95" i="9"/>
  <c r="F95" i="9" s="1"/>
  <c r="A95" i="9" s="1"/>
  <c r="E95" i="7"/>
  <c r="F95" i="7" s="1"/>
  <c r="A95" i="7" s="1"/>
  <c r="E95" i="5"/>
  <c r="F95" i="5" s="1"/>
  <c r="A95" i="5" s="1"/>
  <c r="D95" i="16"/>
  <c r="F98" i="10"/>
  <c r="A98" i="10" s="1"/>
  <c r="E98" i="10"/>
  <c r="F98" i="8"/>
  <c r="A98" i="8" s="1"/>
  <c r="E98" i="8"/>
  <c r="E98" i="6"/>
  <c r="E98" i="4"/>
  <c r="F98" i="4" s="1"/>
  <c r="A98" i="4" s="1"/>
  <c r="D98" i="17"/>
  <c r="F102" i="11"/>
  <c r="A102" i="11" s="1"/>
  <c r="E102" i="11"/>
  <c r="E102" i="9"/>
  <c r="F102" i="9" s="1"/>
  <c r="A102" i="9" s="1"/>
  <c r="F102" i="7"/>
  <c r="A102" i="7" s="1"/>
  <c r="E102" i="7"/>
  <c r="E102" i="5"/>
  <c r="F102" i="5" s="1"/>
  <c r="A102" i="5" s="1"/>
  <c r="D102" i="16"/>
  <c r="F88" i="11"/>
  <c r="A88" i="11" s="1"/>
  <c r="E88" i="11"/>
  <c r="F88" i="9"/>
  <c r="A88" i="9" s="1"/>
  <c r="E88" i="9"/>
  <c r="F88" i="7"/>
  <c r="A88" i="7" s="1"/>
  <c r="E88" i="7"/>
  <c r="E88" i="5"/>
  <c r="F88" i="5" s="1"/>
  <c r="A88" i="5" s="1"/>
  <c r="D88" i="16"/>
  <c r="D62" i="16"/>
  <c r="E62" i="11"/>
  <c r="F62" i="11" s="1"/>
  <c r="A62" i="11" s="1"/>
  <c r="F62" i="9"/>
  <c r="A62" i="9" s="1"/>
  <c r="E62" i="9"/>
  <c r="E62" i="7"/>
  <c r="F62" i="7" s="1"/>
  <c r="A62" i="7" s="1"/>
  <c r="E62" i="5"/>
  <c r="F62" i="5" s="1"/>
  <c r="A62" i="5" s="1"/>
  <c r="E21" i="11"/>
  <c r="F21" i="11" s="1"/>
  <c r="A21" i="11" s="1"/>
  <c r="F21" i="9"/>
  <c r="A21" i="9" s="1"/>
  <c r="E21" i="9"/>
  <c r="E21" i="7"/>
  <c r="E21" i="5"/>
  <c r="F21" i="5" s="1"/>
  <c r="A21" i="5" s="1"/>
  <c r="D21" i="16"/>
  <c r="E7" i="10"/>
  <c r="F7" i="10" s="1"/>
  <c r="A7" i="10" s="1"/>
  <c r="F7" i="8"/>
  <c r="A7" i="8" s="1"/>
  <c r="E7" i="8"/>
  <c r="F7" i="6"/>
  <c r="A7" i="6" s="1"/>
  <c r="E7" i="6"/>
  <c r="E7" i="4"/>
  <c r="F7" i="4" s="1"/>
  <c r="A7" i="4" s="1"/>
  <c r="D7" i="17"/>
  <c r="F90" i="10"/>
  <c r="A90" i="10" s="1"/>
  <c r="E90" i="10"/>
  <c r="F90" i="8"/>
  <c r="A90" i="8" s="1"/>
  <c r="E90" i="8"/>
  <c r="F90" i="6"/>
  <c r="A90" i="6" s="1"/>
  <c r="E90" i="6"/>
  <c r="E90" i="4"/>
  <c r="F90" i="4" s="1"/>
  <c r="A90" i="4" s="1"/>
  <c r="D90" i="17"/>
  <c r="E23" i="10"/>
  <c r="F23" i="10" s="1"/>
  <c r="A23" i="10" s="1"/>
  <c r="E23" i="8"/>
  <c r="F23" i="8" s="1"/>
  <c r="A23" i="8" s="1"/>
  <c r="E23" i="6"/>
  <c r="F23" i="6" s="1"/>
  <c r="A23" i="6" s="1"/>
  <c r="E23" i="4"/>
  <c r="F23" i="4" s="1"/>
  <c r="A23" i="4" s="1"/>
  <c r="D23" i="17"/>
  <c r="E12" i="11"/>
  <c r="E40" i="11"/>
  <c r="F40" i="11" s="1"/>
  <c r="A40" i="11" s="1"/>
  <c r="D142" i="16"/>
  <c r="E37" i="11"/>
  <c r="F37" i="11" s="1"/>
  <c r="A37" i="11" s="1"/>
  <c r="F33" i="11"/>
  <c r="A33" i="11" s="1"/>
  <c r="E33" i="11"/>
  <c r="F84" i="11"/>
  <c r="A84" i="11" s="1"/>
  <c r="E84" i="11"/>
  <c r="E39" i="11"/>
  <c r="E119" i="11"/>
  <c r="E135" i="11"/>
  <c r="E27" i="11"/>
  <c r="E47" i="11"/>
  <c r="E70" i="11"/>
  <c r="F70" i="11" s="1"/>
  <c r="A70" i="11" s="1"/>
  <c r="E77" i="11"/>
  <c r="F103" i="11"/>
  <c r="A103" i="11" s="1"/>
  <c r="E103" i="11"/>
  <c r="F101" i="11"/>
  <c r="A101" i="11" s="1"/>
  <c r="E101" i="11"/>
  <c r="E64" i="11"/>
  <c r="E43" i="11"/>
  <c r="F141" i="11"/>
  <c r="A141" i="11" s="1"/>
  <c r="E141" i="11"/>
  <c r="F87" i="11"/>
  <c r="A87" i="11" s="1"/>
  <c r="E87" i="11"/>
  <c r="F129" i="11"/>
  <c r="A129" i="11" s="1"/>
  <c r="E129" i="11"/>
  <c r="E35" i="11"/>
  <c r="F35" i="11" s="1"/>
  <c r="A35" i="11" s="1"/>
  <c r="E10" i="11"/>
  <c r="F10" i="11" s="1"/>
  <c r="A10" i="11" s="1"/>
  <c r="E108" i="11"/>
  <c r="E30" i="11"/>
  <c r="E122" i="11"/>
  <c r="E96" i="11"/>
  <c r="F75" i="11"/>
  <c r="A75" i="11" s="1"/>
  <c r="E75" i="11"/>
  <c r="F132" i="11"/>
  <c r="A132" i="11" s="1"/>
  <c r="E132" i="11"/>
  <c r="F74" i="11"/>
  <c r="A74" i="11" s="1"/>
  <c r="E74" i="11"/>
  <c r="F116" i="11"/>
  <c r="A116" i="11" s="1"/>
  <c r="E116" i="11"/>
  <c r="E16" i="11"/>
  <c r="F16" i="11" s="1"/>
  <c r="A16" i="11" s="1"/>
  <c r="E138" i="11"/>
  <c r="F138" i="11" s="1"/>
  <c r="A138" i="11" s="1"/>
  <c r="F66" i="11"/>
  <c r="A66" i="11" s="1"/>
  <c r="E66" i="11"/>
  <c r="F118" i="11"/>
  <c r="A118" i="11" s="1"/>
  <c r="E118" i="11"/>
  <c r="F65" i="11"/>
  <c r="A65" i="11" s="1"/>
  <c r="E65" i="11"/>
  <c r="E104" i="11"/>
  <c r="F104" i="11" s="1"/>
  <c r="A104" i="11" s="1"/>
  <c r="E136" i="11"/>
  <c r="F136" i="11" s="1"/>
  <c r="A136" i="11" s="1"/>
  <c r="E143" i="11"/>
  <c r="E25" i="11"/>
  <c r="E93" i="11"/>
  <c r="E111" i="11"/>
  <c r="E17" i="11"/>
  <c r="F58" i="11"/>
  <c r="A58" i="11" s="1"/>
  <c r="E58" i="11"/>
  <c r="F107" i="11"/>
  <c r="A107" i="11" s="1"/>
  <c r="E107" i="11"/>
  <c r="F57" i="11"/>
  <c r="A57" i="11" s="1"/>
  <c r="E57" i="11"/>
  <c r="E127" i="11"/>
  <c r="F92" i="11"/>
  <c r="A92" i="11" s="1"/>
  <c r="E92" i="11"/>
  <c r="F45" i="11"/>
  <c r="A45" i="11" s="1"/>
  <c r="E45" i="11"/>
  <c r="E76" i="11"/>
  <c r="F76" i="11" s="1"/>
  <c r="A76" i="11" s="1"/>
  <c r="E125" i="11"/>
  <c r="E133" i="11"/>
  <c r="E69" i="11"/>
  <c r="E80" i="11"/>
  <c r="F80" i="11" s="1"/>
  <c r="A80" i="11" s="1"/>
  <c r="E60" i="11"/>
  <c r="E97" i="11"/>
  <c r="E131" i="11"/>
  <c r="E137" i="11"/>
  <c r="F137" i="11" s="1"/>
  <c r="A137" i="11" s="1"/>
  <c r="E140" i="11"/>
  <c r="F41" i="11"/>
  <c r="A41" i="11" s="1"/>
  <c r="E41" i="11"/>
  <c r="F67" i="11"/>
  <c r="A67" i="11" s="1"/>
  <c r="E67" i="11"/>
  <c r="F6" i="11"/>
  <c r="A6" i="11" s="1"/>
  <c r="E6" i="11"/>
  <c r="F23" i="11"/>
  <c r="A23" i="11" s="1"/>
  <c r="E23" i="11"/>
  <c r="E113" i="11"/>
  <c r="E134" i="11"/>
  <c r="E53" i="11"/>
  <c r="F53" i="11" s="1"/>
  <c r="A53" i="11" s="1"/>
  <c r="E48" i="11"/>
  <c r="F48" i="11" s="1"/>
  <c r="A48" i="11" s="1"/>
  <c r="E83" i="11"/>
  <c r="E117" i="11"/>
  <c r="F117" i="11" s="1"/>
  <c r="A117" i="11" s="1"/>
  <c r="E126" i="11"/>
  <c r="E130" i="11"/>
  <c r="F110" i="11"/>
  <c r="A110" i="11" s="1"/>
  <c r="E110" i="11"/>
  <c r="F7" i="11"/>
  <c r="A7" i="11" s="1"/>
  <c r="E7" i="11"/>
  <c r="F63" i="11"/>
  <c r="A63" i="11" s="1"/>
  <c r="E63" i="11"/>
  <c r="E4" i="11"/>
  <c r="F4" i="11" s="1"/>
  <c r="A4" i="11" s="1"/>
  <c r="E46" i="11"/>
  <c r="F46" i="11" s="1"/>
  <c r="A46" i="11" s="1"/>
  <c r="E100" i="11"/>
  <c r="F82" i="11"/>
  <c r="A82" i="11" s="1"/>
  <c r="E82" i="11"/>
  <c r="E49" i="11"/>
  <c r="F49" i="11" s="1"/>
  <c r="A49" i="11" s="1"/>
  <c r="E99" i="11"/>
  <c r="F99" i="11" s="1"/>
  <c r="A99" i="11" s="1"/>
  <c r="E109" i="11"/>
  <c r="E38" i="11"/>
  <c r="E14" i="11"/>
  <c r="E72" i="11"/>
  <c r="F72" i="11" s="1"/>
  <c r="A72" i="11" s="1"/>
  <c r="E106" i="11"/>
  <c r="E114" i="11"/>
  <c r="F124" i="11"/>
  <c r="A124" i="11" s="1"/>
  <c r="E124" i="11"/>
  <c r="F121" i="11"/>
  <c r="A121" i="11" s="1"/>
  <c r="E121" i="11"/>
  <c r="F32" i="11"/>
  <c r="A32" i="11" s="1"/>
  <c r="E32" i="11"/>
  <c r="F112" i="11"/>
  <c r="A112" i="11" s="1"/>
  <c r="E112" i="11"/>
  <c r="E8" i="11"/>
  <c r="F8" i="11" s="1"/>
  <c r="A8" i="11" s="1"/>
  <c r="E85" i="11"/>
  <c r="E94" i="11"/>
  <c r="E142" i="11"/>
  <c r="F142" i="11" s="1"/>
  <c r="A142" i="11" s="1"/>
  <c r="E68" i="11"/>
  <c r="E73" i="11"/>
  <c r="E55" i="11"/>
  <c r="F55" i="11" s="1"/>
  <c r="A55" i="11" s="1"/>
  <c r="E71" i="11"/>
  <c r="F71" i="11" s="1"/>
  <c r="A71" i="11" s="1"/>
  <c r="E90" i="11"/>
  <c r="F90" i="11" s="1"/>
  <c r="A90" i="11" s="1"/>
  <c r="F123" i="11"/>
  <c r="A123" i="11" s="1"/>
  <c r="E123" i="11"/>
  <c r="F139" i="11"/>
  <c r="A139" i="11" s="1"/>
  <c r="E139" i="11"/>
  <c r="E50" i="11"/>
  <c r="E81" i="11"/>
  <c r="E42" i="11"/>
  <c r="E59" i="11"/>
  <c r="F59" i="11" s="1"/>
  <c r="A59" i="11" s="1"/>
  <c r="E78" i="11"/>
  <c r="F78" i="11" s="1"/>
  <c r="A78" i="11" s="1"/>
  <c r="E86" i="11"/>
  <c r="E89" i="11"/>
  <c r="F89" i="11" s="1"/>
  <c r="A89" i="11" s="1"/>
  <c r="F54" i="11"/>
  <c r="A54" i="11" s="1"/>
  <c r="E54" i="11"/>
  <c r="E128" i="11"/>
  <c r="F128" i="11" s="1"/>
  <c r="A128" i="11" s="1"/>
  <c r="E52" i="11"/>
  <c r="F52" i="11" s="1"/>
  <c r="A52" i="11" s="1"/>
  <c r="E56" i="11"/>
  <c r="D14" i="16"/>
  <c r="D124" i="16"/>
  <c r="D80" i="16"/>
  <c r="D30" i="16"/>
  <c r="D75" i="17"/>
  <c r="D36" i="17"/>
  <c r="E124" i="10"/>
  <c r="E43" i="10"/>
  <c r="F43" i="10" s="1"/>
  <c r="A43" i="10" s="1"/>
  <c r="D85" i="17"/>
  <c r="D49" i="17"/>
  <c r="D14" i="17"/>
  <c r="D8" i="17"/>
  <c r="D26" i="17"/>
  <c r="D25" i="17"/>
  <c r="D43" i="17"/>
  <c r="F43" i="17" s="1"/>
  <c r="A43" i="17" s="1"/>
  <c r="D52" i="17"/>
  <c r="D80" i="17"/>
  <c r="D112" i="17"/>
  <c r="D92" i="17"/>
  <c r="D41" i="17"/>
  <c r="D11" i="17"/>
  <c r="D40" i="17"/>
  <c r="D39" i="17"/>
  <c r="D35" i="17"/>
  <c r="D79" i="17"/>
  <c r="D71" i="17"/>
  <c r="D30" i="17"/>
  <c r="F30" i="17" s="1"/>
  <c r="A30" i="17" s="1"/>
  <c r="D53" i="17"/>
  <c r="D10" i="17"/>
  <c r="D67" i="17"/>
  <c r="D123" i="17"/>
  <c r="F123" i="17" s="1"/>
  <c r="A123" i="17" s="1"/>
  <c r="D59" i="17"/>
  <c r="D29" i="17"/>
  <c r="D55" i="17"/>
  <c r="D73" i="17"/>
  <c r="D6" i="17"/>
  <c r="D78" i="17"/>
  <c r="D44" i="17"/>
  <c r="D61" i="17"/>
  <c r="F61" i="17" s="1"/>
  <c r="A61" i="17" s="1"/>
  <c r="D107" i="17"/>
  <c r="D84" i="17"/>
  <c r="D69" i="17"/>
  <c r="D42" i="17"/>
  <c r="D113" i="17"/>
  <c r="F113" i="17" s="1"/>
  <c r="A113" i="17" s="1"/>
  <c r="D4" i="17"/>
  <c r="D87" i="17"/>
  <c r="D68" i="17"/>
  <c r="D45" i="17"/>
  <c r="D109" i="17"/>
  <c r="D106" i="17"/>
  <c r="D34" i="17"/>
  <c r="D94" i="17"/>
  <c r="D24" i="17"/>
  <c r="D95" i="17"/>
  <c r="D20" i="17"/>
  <c r="D17" i="17"/>
  <c r="F17" i="17" s="1"/>
  <c r="A17" i="17" s="1"/>
  <c r="D27" i="17"/>
  <c r="D93" i="17"/>
  <c r="D86" i="17"/>
  <c r="D18" i="17"/>
  <c r="D91" i="17"/>
  <c r="D12" i="17"/>
  <c r="D9" i="17"/>
  <c r="D101" i="17"/>
  <c r="D100" i="17"/>
  <c r="D97" i="17"/>
  <c r="D15" i="17"/>
  <c r="D54" i="17"/>
  <c r="D115" i="17"/>
  <c r="D58" i="17"/>
  <c r="D114" i="17"/>
  <c r="D121" i="17"/>
  <c r="D111" i="17"/>
  <c r="D119" i="17"/>
  <c r="D60" i="17"/>
  <c r="D57" i="17"/>
  <c r="D38" i="17"/>
  <c r="D70" i="17"/>
  <c r="D77" i="17"/>
  <c r="D62" i="17"/>
  <c r="D28" i="17"/>
  <c r="D102" i="17"/>
  <c r="F102" i="17" s="1"/>
  <c r="A102" i="17" s="1"/>
  <c r="D64" i="17"/>
  <c r="D118" i="17"/>
  <c r="D48" i="17"/>
  <c r="D32" i="17"/>
  <c r="D96" i="17"/>
  <c r="D76" i="17"/>
  <c r="D136" i="16"/>
  <c r="D64" i="16"/>
  <c r="D68" i="16"/>
  <c r="E59" i="5"/>
  <c r="F59" i="5" s="1"/>
  <c r="A59" i="5" s="1"/>
  <c r="E106" i="10"/>
  <c r="F106" i="10" s="1"/>
  <c r="A106" i="10" s="1"/>
  <c r="F114" i="10"/>
  <c r="A114" i="10" s="1"/>
  <c r="E114" i="10"/>
  <c r="F48" i="10"/>
  <c r="A48" i="10" s="1"/>
  <c r="E48" i="10"/>
  <c r="E54" i="10"/>
  <c r="F25" i="10"/>
  <c r="A25" i="10" s="1"/>
  <c r="E25" i="10"/>
  <c r="F32" i="10"/>
  <c r="A32" i="10" s="1"/>
  <c r="E32" i="10"/>
  <c r="F45" i="10"/>
  <c r="A45" i="10" s="1"/>
  <c r="E45" i="10"/>
  <c r="E93" i="10"/>
  <c r="F93" i="10" s="1"/>
  <c r="A93" i="10" s="1"/>
  <c r="E26" i="10"/>
  <c r="E39" i="10"/>
  <c r="E14" i="10"/>
  <c r="E79" i="10"/>
  <c r="F79" i="10" s="1"/>
  <c r="A79" i="10" s="1"/>
  <c r="E61" i="10"/>
  <c r="F109" i="10"/>
  <c r="A109" i="10" s="1"/>
  <c r="E109" i="10"/>
  <c r="F34" i="10"/>
  <c r="A34" i="10" s="1"/>
  <c r="E34" i="10"/>
  <c r="F80" i="10"/>
  <c r="A80" i="10" s="1"/>
  <c r="E80" i="10"/>
  <c r="F53" i="10"/>
  <c r="A53" i="10" s="1"/>
  <c r="E53" i="10"/>
  <c r="E6" i="10"/>
  <c r="F94" i="10"/>
  <c r="A94" i="10" s="1"/>
  <c r="E94" i="10"/>
  <c r="F115" i="10"/>
  <c r="A115" i="10" s="1"/>
  <c r="E115" i="10"/>
  <c r="E102" i="10"/>
  <c r="F102" i="10"/>
  <c r="A102" i="10" s="1"/>
  <c r="F85" i="10"/>
  <c r="A85" i="10" s="1"/>
  <c r="E85" i="10"/>
  <c r="F87" i="10"/>
  <c r="A87" i="10" s="1"/>
  <c r="E87" i="10"/>
  <c r="E96" i="10"/>
  <c r="F96" i="10" s="1"/>
  <c r="A96" i="10" s="1"/>
  <c r="E10" i="10"/>
  <c r="F97" i="10"/>
  <c r="A97" i="10" s="1"/>
  <c r="E97" i="10"/>
  <c r="E91" i="10"/>
  <c r="F91" i="10"/>
  <c r="A91" i="10" s="1"/>
  <c r="F38" i="10"/>
  <c r="A38" i="10" s="1"/>
  <c r="E38" i="10"/>
  <c r="F68" i="10"/>
  <c r="A68" i="10" s="1"/>
  <c r="E68" i="10"/>
  <c r="E70" i="10"/>
  <c r="F70" i="10" s="1"/>
  <c r="A70" i="10" s="1"/>
  <c r="F78" i="10"/>
  <c r="A78" i="10" s="1"/>
  <c r="E78" i="10"/>
  <c r="F36" i="10"/>
  <c r="A36" i="10" s="1"/>
  <c r="E36" i="10"/>
  <c r="E9" i="10"/>
  <c r="E75" i="10"/>
  <c r="F75" i="10"/>
  <c r="A75" i="10" s="1"/>
  <c r="E30" i="10"/>
  <c r="E55" i="10"/>
  <c r="F55" i="10" s="1"/>
  <c r="A55" i="10" s="1"/>
  <c r="E64" i="10"/>
  <c r="E11" i="10"/>
  <c r="F11" i="10" s="1"/>
  <c r="A11" i="10" s="1"/>
  <c r="E20" i="10"/>
  <c r="F20" i="10" s="1"/>
  <c r="A20" i="10" s="1"/>
  <c r="E4" i="10"/>
  <c r="F4" i="10" s="1"/>
  <c r="A4" i="10" s="1"/>
  <c r="F29" i="10"/>
  <c r="A29" i="10" s="1"/>
  <c r="E29" i="10"/>
  <c r="E59" i="10"/>
  <c r="F59" i="10"/>
  <c r="A59" i="10" s="1"/>
  <c r="E12" i="10"/>
  <c r="F40" i="10"/>
  <c r="A40" i="10" s="1"/>
  <c r="E40" i="10"/>
  <c r="E58" i="10"/>
  <c r="F58" i="10" s="1"/>
  <c r="A58" i="10" s="1"/>
  <c r="E113" i="10"/>
  <c r="F113" i="10" s="1"/>
  <c r="A113" i="10" s="1"/>
  <c r="E8" i="10"/>
  <c r="E112" i="10"/>
  <c r="E17" i="10"/>
  <c r="E15" i="10"/>
  <c r="F15" i="10" s="1"/>
  <c r="A15" i="10" s="1"/>
  <c r="E49" i="10"/>
  <c r="E101" i="10"/>
  <c r="F101" i="10" s="1"/>
  <c r="A101" i="10" s="1"/>
  <c r="E111" i="10"/>
  <c r="F111" i="10" s="1"/>
  <c r="A111" i="10" s="1"/>
  <c r="F42" i="10"/>
  <c r="A42" i="10" s="1"/>
  <c r="E42" i="10"/>
  <c r="E100" i="10"/>
  <c r="F100" i="10" s="1"/>
  <c r="A100" i="10" s="1"/>
  <c r="E24" i="10"/>
  <c r="F24" i="10" s="1"/>
  <c r="A24" i="10" s="1"/>
  <c r="F67" i="10"/>
  <c r="A67" i="10" s="1"/>
  <c r="E67" i="10"/>
  <c r="E28" i="10"/>
  <c r="F28" i="10" s="1"/>
  <c r="A28" i="10" s="1"/>
  <c r="E35" i="10"/>
  <c r="F73" i="10"/>
  <c r="A73" i="10" s="1"/>
  <c r="E73" i="10"/>
  <c r="F123" i="10"/>
  <c r="A123" i="10" s="1"/>
  <c r="E123" i="10"/>
  <c r="F86" i="10"/>
  <c r="A86" i="10" s="1"/>
  <c r="E86" i="10"/>
  <c r="E95" i="10"/>
  <c r="F95" i="10" s="1"/>
  <c r="A95" i="10" s="1"/>
  <c r="E119" i="10"/>
  <c r="F118" i="10"/>
  <c r="A118" i="10" s="1"/>
  <c r="E118" i="10"/>
  <c r="E18" i="10"/>
  <c r="F92" i="10"/>
  <c r="A92" i="10" s="1"/>
  <c r="E92" i="10"/>
  <c r="F69" i="10"/>
  <c r="A69" i="10" s="1"/>
  <c r="E69" i="10"/>
  <c r="E52" i="10"/>
  <c r="F52" i="10" s="1"/>
  <c r="A52" i="10" s="1"/>
  <c r="F121" i="10"/>
  <c r="A121" i="10" s="1"/>
  <c r="E121" i="10"/>
  <c r="F76" i="10"/>
  <c r="A76" i="10" s="1"/>
  <c r="E76" i="10"/>
  <c r="F44" i="10"/>
  <c r="A44" i="10" s="1"/>
  <c r="E44" i="10"/>
  <c r="F57" i="10"/>
  <c r="A57" i="10" s="1"/>
  <c r="E57" i="10"/>
  <c r="E77" i="10"/>
  <c r="F77" i="10" s="1"/>
  <c r="A77" i="10" s="1"/>
  <c r="E107" i="10"/>
  <c r="F107" i="10"/>
  <c r="A107" i="10" s="1"/>
  <c r="F62" i="10"/>
  <c r="A62" i="10" s="1"/>
  <c r="E62" i="10"/>
  <c r="F27" i="10"/>
  <c r="A27" i="10" s="1"/>
  <c r="E27" i="10"/>
  <c r="F60" i="10"/>
  <c r="A60" i="10" s="1"/>
  <c r="E60" i="10"/>
  <c r="F84" i="10"/>
  <c r="A84" i="10" s="1"/>
  <c r="E84" i="10"/>
  <c r="F41" i="10"/>
  <c r="A41" i="10" s="1"/>
  <c r="E41" i="10"/>
  <c r="E71" i="10"/>
  <c r="D84" i="16"/>
  <c r="D45" i="16"/>
  <c r="D27" i="16"/>
  <c r="D17" i="16"/>
  <c r="D16" i="16"/>
  <c r="D138" i="16"/>
  <c r="D74" i="16"/>
  <c r="F74" i="16" s="1"/>
  <c r="A74" i="16" s="1"/>
  <c r="D85" i="16"/>
  <c r="D71" i="16"/>
  <c r="D83" i="16"/>
  <c r="D92" i="16"/>
  <c r="F92" i="16" s="1"/>
  <c r="A92" i="16" s="1"/>
  <c r="D141" i="16"/>
  <c r="D128" i="16"/>
  <c r="D123" i="16"/>
  <c r="F123" i="16" s="1"/>
  <c r="A123" i="16" s="1"/>
  <c r="D81" i="16"/>
  <c r="D75" i="16"/>
  <c r="D32" i="16"/>
  <c r="D86" i="16"/>
  <c r="D78" i="16"/>
  <c r="D131" i="16"/>
  <c r="D8" i="16"/>
  <c r="D140" i="16"/>
  <c r="D134" i="16"/>
  <c r="D89" i="16"/>
  <c r="D41" i="16"/>
  <c r="D111" i="16"/>
  <c r="D103" i="16"/>
  <c r="D12" i="16"/>
  <c r="F12" i="16" s="1"/>
  <c r="A12" i="16" s="1"/>
  <c r="D54" i="16"/>
  <c r="D77" i="16"/>
  <c r="D82" i="16"/>
  <c r="D114" i="16"/>
  <c r="D107" i="16"/>
  <c r="D87" i="16"/>
  <c r="D139" i="16"/>
  <c r="D7" i="16"/>
  <c r="D35" i="16"/>
  <c r="D60" i="16"/>
  <c r="D37" i="16"/>
  <c r="D42" i="16"/>
  <c r="D116" i="16"/>
  <c r="D90" i="16"/>
  <c r="D6" i="16"/>
  <c r="D143" i="16"/>
  <c r="D109" i="16"/>
  <c r="D57" i="16"/>
  <c r="D46" i="16"/>
  <c r="D119" i="16"/>
  <c r="D113" i="16"/>
  <c r="D96" i="16"/>
  <c r="D73" i="16"/>
  <c r="F73" i="16" s="1"/>
  <c r="A73" i="16" s="1"/>
  <c r="D66" i="16"/>
  <c r="D122" i="16"/>
  <c r="D48" i="16"/>
  <c r="D130" i="16"/>
  <c r="D40" i="16"/>
  <c r="D33" i="16"/>
  <c r="D97" i="16"/>
  <c r="D49" i="16"/>
  <c r="D43" i="16"/>
  <c r="D52" i="16"/>
  <c r="D126" i="16"/>
  <c r="D118" i="16"/>
  <c r="D101" i="16"/>
  <c r="F101" i="16" s="1"/>
  <c r="A101" i="16" s="1"/>
  <c r="D72" i="16"/>
  <c r="F72" i="16" s="1"/>
  <c r="A72" i="16" s="1"/>
  <c r="D56" i="16"/>
  <c r="D25" i="16"/>
  <c r="D108" i="16"/>
  <c r="D100" i="16"/>
  <c r="D129" i="16"/>
  <c r="D121" i="16"/>
  <c r="D106" i="16"/>
  <c r="D59" i="16"/>
  <c r="D38" i="16"/>
  <c r="D50" i="16"/>
  <c r="D104" i="16"/>
  <c r="D58" i="16"/>
  <c r="D125" i="16"/>
  <c r="D110" i="16"/>
  <c r="D4" i="16"/>
  <c r="F4" i="16" s="1"/>
  <c r="A4" i="16" s="1"/>
  <c r="D47" i="16"/>
  <c r="D94" i="16"/>
  <c r="D53" i="16"/>
  <c r="D63" i="16"/>
  <c r="D135" i="16"/>
  <c r="D112" i="16"/>
  <c r="F112" i="16" s="1"/>
  <c r="A112" i="16" s="1"/>
  <c r="D23" i="16"/>
  <c r="D76" i="16"/>
  <c r="F76" i="16" s="1"/>
  <c r="A76" i="16" s="1"/>
  <c r="D127" i="16"/>
  <c r="D55" i="16"/>
  <c r="D67" i="16"/>
  <c r="D137" i="16"/>
  <c r="D132" i="16"/>
  <c r="D133" i="16"/>
  <c r="D65" i="16"/>
  <c r="D69" i="16"/>
  <c r="D99" i="16"/>
  <c r="D93" i="16"/>
  <c r="D10" i="16"/>
  <c r="D70" i="16"/>
  <c r="D117" i="16"/>
  <c r="D39" i="16"/>
  <c r="E8" i="6"/>
  <c r="E55" i="6"/>
  <c r="F55" i="6" s="1"/>
  <c r="A55" i="6" s="1"/>
  <c r="E40" i="6"/>
  <c r="F40" i="6" s="1"/>
  <c r="A40" i="6" s="1"/>
  <c r="E24" i="6"/>
  <c r="F24" i="6" s="1"/>
  <c r="A24" i="6" s="1"/>
  <c r="E6" i="6"/>
  <c r="F6" i="6" s="1"/>
  <c r="A6" i="6" s="1"/>
  <c r="F38" i="6"/>
  <c r="A38" i="6" s="1"/>
  <c r="E38" i="6"/>
  <c r="F53" i="6"/>
  <c r="A53" i="6" s="1"/>
  <c r="E53" i="6"/>
  <c r="E67" i="6"/>
  <c r="F67" i="6" s="1"/>
  <c r="A67" i="6" s="1"/>
  <c r="E59" i="6"/>
  <c r="F59" i="6" s="1"/>
  <c r="A59" i="6" s="1"/>
  <c r="E93" i="6"/>
  <c r="F93" i="6" s="1"/>
  <c r="A93" i="6" s="1"/>
  <c r="E106" i="6"/>
  <c r="F106" i="6" s="1"/>
  <c r="A106" i="6" s="1"/>
  <c r="F114" i="6"/>
  <c r="A114" i="6" s="1"/>
  <c r="E114" i="6"/>
  <c r="E80" i="6"/>
  <c r="F80" i="6" s="1"/>
  <c r="A80" i="6" s="1"/>
  <c r="E121" i="6"/>
  <c r="F121" i="6" s="1"/>
  <c r="A121" i="6" s="1"/>
  <c r="E86" i="6"/>
  <c r="F86" i="6" s="1"/>
  <c r="A86" i="6" s="1"/>
  <c r="F111" i="6"/>
  <c r="A111" i="6" s="1"/>
  <c r="E111" i="6"/>
  <c r="E71" i="6"/>
  <c r="F71" i="6" s="1"/>
  <c r="A71" i="6" s="1"/>
  <c r="E43" i="6"/>
  <c r="E113" i="6"/>
  <c r="F113" i="6" s="1"/>
  <c r="A113" i="6" s="1"/>
  <c r="E36" i="6"/>
  <c r="F36" i="6" s="1"/>
  <c r="A36" i="6" s="1"/>
  <c r="F115" i="6"/>
  <c r="A115" i="6" s="1"/>
  <c r="E115" i="6"/>
  <c r="E25" i="6"/>
  <c r="E109" i="6"/>
  <c r="F109" i="6" s="1"/>
  <c r="A109" i="6" s="1"/>
  <c r="E52" i="6"/>
  <c r="F52" i="6" s="1"/>
  <c r="A52" i="6" s="1"/>
  <c r="E26" i="6"/>
  <c r="F26" i="6" s="1"/>
  <c r="A26" i="6" s="1"/>
  <c r="F42" i="6"/>
  <c r="A42" i="6" s="1"/>
  <c r="E42" i="6"/>
  <c r="E58" i="6"/>
  <c r="F58" i="6" s="1"/>
  <c r="A58" i="6" s="1"/>
  <c r="E70" i="6"/>
  <c r="F70" i="6" s="1"/>
  <c r="A70" i="6" s="1"/>
  <c r="E62" i="6"/>
  <c r="F62" i="6" s="1"/>
  <c r="A62" i="6" s="1"/>
  <c r="E78" i="6"/>
  <c r="F78" i="6" s="1"/>
  <c r="A78" i="6" s="1"/>
  <c r="F96" i="6"/>
  <c r="A96" i="6" s="1"/>
  <c r="E96" i="6"/>
  <c r="E87" i="6"/>
  <c r="F87" i="6"/>
  <c r="A87" i="6" s="1"/>
  <c r="F91" i="6"/>
  <c r="A91" i="6" s="1"/>
  <c r="E91" i="6"/>
  <c r="E73" i="6"/>
  <c r="F73" i="6" s="1"/>
  <c r="A73" i="6" s="1"/>
  <c r="E48" i="6"/>
  <c r="F48" i="6" s="1"/>
  <c r="A48" i="6" s="1"/>
  <c r="F14" i="6"/>
  <c r="A14" i="6" s="1"/>
  <c r="E14" i="6"/>
  <c r="E29" i="6"/>
  <c r="F29" i="6" s="1"/>
  <c r="A29" i="6" s="1"/>
  <c r="E45" i="6"/>
  <c r="F45" i="6" s="1"/>
  <c r="A45" i="6" s="1"/>
  <c r="E60" i="6"/>
  <c r="F60" i="6" s="1"/>
  <c r="A60" i="6" s="1"/>
  <c r="F84" i="6"/>
  <c r="A84" i="6" s="1"/>
  <c r="E84" i="6"/>
  <c r="E123" i="6"/>
  <c r="F123" i="6" s="1"/>
  <c r="A123" i="6" s="1"/>
  <c r="E92" i="6"/>
  <c r="F92" i="6" s="1"/>
  <c r="A92" i="6" s="1"/>
  <c r="F76" i="6"/>
  <c r="A76" i="6" s="1"/>
  <c r="E76" i="6"/>
  <c r="F118" i="6"/>
  <c r="A118" i="6" s="1"/>
  <c r="E118" i="6"/>
  <c r="E64" i="6"/>
  <c r="F64" i="6" s="1"/>
  <c r="A64" i="6" s="1"/>
  <c r="E54" i="6"/>
  <c r="F54" i="6" s="1"/>
  <c r="A54" i="6" s="1"/>
  <c r="E30" i="6"/>
  <c r="F30" i="6" s="1"/>
  <c r="A30" i="6" s="1"/>
  <c r="E94" i="6"/>
  <c r="F94" i="6" s="1"/>
  <c r="A94" i="6" s="1"/>
  <c r="F68" i="6"/>
  <c r="A68" i="6" s="1"/>
  <c r="E68" i="6"/>
  <c r="E57" i="6"/>
  <c r="E32" i="6"/>
  <c r="F32" i="6" s="1"/>
  <c r="A32" i="6" s="1"/>
  <c r="E35" i="6"/>
  <c r="E20" i="6"/>
  <c r="F20" i="6" s="1"/>
  <c r="A20" i="6" s="1"/>
  <c r="E9" i="6"/>
  <c r="F9" i="6" s="1"/>
  <c r="A9" i="6" s="1"/>
  <c r="E119" i="6"/>
  <c r="E75" i="6"/>
  <c r="F75" i="6" s="1"/>
  <c r="A75" i="6" s="1"/>
  <c r="F102" i="6"/>
  <c r="A102" i="6" s="1"/>
  <c r="E102" i="6"/>
  <c r="E39" i="6"/>
  <c r="F39" i="6" s="1"/>
  <c r="A39" i="6" s="1"/>
  <c r="E101" i="6"/>
  <c r="F101" i="6" s="1"/>
  <c r="A101" i="6" s="1"/>
  <c r="E11" i="6"/>
  <c r="F11" i="6" s="1"/>
  <c r="A11" i="6" s="1"/>
  <c r="E49" i="6"/>
  <c r="F49" i="6" s="1"/>
  <c r="A49" i="6" s="1"/>
  <c r="E15" i="6"/>
  <c r="F15" i="6" s="1"/>
  <c r="A15" i="6" s="1"/>
  <c r="E12" i="6"/>
  <c r="F12" i="6" s="1"/>
  <c r="A12" i="6" s="1"/>
  <c r="E85" i="6"/>
  <c r="F85" i="6" s="1"/>
  <c r="A85" i="6" s="1"/>
  <c r="E44" i="6"/>
  <c r="F44" i="6" s="1"/>
  <c r="A44" i="6" s="1"/>
  <c r="E27" i="6"/>
  <c r="F27" i="6" s="1"/>
  <c r="A27" i="6" s="1"/>
  <c r="E10" i="6"/>
  <c r="F10" i="6" s="1"/>
  <c r="A10" i="6" s="1"/>
  <c r="F17" i="6"/>
  <c r="A17" i="6" s="1"/>
  <c r="E17" i="6"/>
  <c r="F34" i="6"/>
  <c r="A34" i="6" s="1"/>
  <c r="E34" i="6"/>
  <c r="F69" i="6"/>
  <c r="A69" i="6" s="1"/>
  <c r="E69" i="6"/>
  <c r="E100" i="6"/>
  <c r="F100" i="6" s="1"/>
  <c r="A100" i="6" s="1"/>
  <c r="F112" i="6"/>
  <c r="A112" i="6" s="1"/>
  <c r="E112" i="6"/>
  <c r="E77" i="6"/>
  <c r="F77" i="6" s="1"/>
  <c r="A77" i="6" s="1"/>
  <c r="E95" i="6"/>
  <c r="F95" i="6" s="1"/>
  <c r="A95" i="6" s="1"/>
  <c r="F97" i="6"/>
  <c r="A97" i="6" s="1"/>
  <c r="E97" i="6"/>
  <c r="F124" i="6"/>
  <c r="A124" i="6" s="1"/>
  <c r="E124" i="6"/>
  <c r="E41" i="6"/>
  <c r="F41" i="6" s="1"/>
  <c r="A41" i="6" s="1"/>
  <c r="E28" i="6"/>
  <c r="F28" i="6" s="1"/>
  <c r="A28" i="6" s="1"/>
  <c r="E4" i="6"/>
  <c r="F4" i="6" s="1"/>
  <c r="A4" i="6" s="1"/>
  <c r="E61" i="6"/>
  <c r="F61" i="6" s="1"/>
  <c r="A61" i="6" s="1"/>
  <c r="E79" i="6"/>
  <c r="F79" i="6" s="1"/>
  <c r="A79" i="6" s="1"/>
  <c r="E107" i="6"/>
  <c r="E18" i="6"/>
  <c r="E39" i="7"/>
  <c r="F39" i="7" s="1"/>
  <c r="A39" i="7" s="1"/>
  <c r="F126" i="7"/>
  <c r="A126" i="7" s="1"/>
  <c r="E126" i="7"/>
  <c r="F55" i="7"/>
  <c r="A55" i="7" s="1"/>
  <c r="E55" i="7"/>
  <c r="E85" i="7"/>
  <c r="F85" i="7" s="1"/>
  <c r="A85" i="7" s="1"/>
  <c r="E113" i="7"/>
  <c r="F113" i="7"/>
  <c r="A113" i="7" s="1"/>
  <c r="E136" i="7"/>
  <c r="F136" i="7" s="1"/>
  <c r="A136" i="7" s="1"/>
  <c r="E130" i="7"/>
  <c r="E89" i="7"/>
  <c r="F89" i="7" s="1"/>
  <c r="A89" i="7" s="1"/>
  <c r="E69" i="7"/>
  <c r="E46" i="7"/>
  <c r="E75" i="7"/>
  <c r="F75" i="7" s="1"/>
  <c r="A75" i="7" s="1"/>
  <c r="E59" i="7"/>
  <c r="F59" i="7" s="1"/>
  <c r="A59" i="7" s="1"/>
  <c r="E35" i="7"/>
  <c r="F35" i="7" s="1"/>
  <c r="A35" i="7" s="1"/>
  <c r="E33" i="7"/>
  <c r="E87" i="7"/>
  <c r="F87" i="7" s="1"/>
  <c r="A87" i="7" s="1"/>
  <c r="F128" i="7"/>
  <c r="A128" i="7" s="1"/>
  <c r="E128" i="7"/>
  <c r="E80" i="7"/>
  <c r="F80" i="7" s="1"/>
  <c r="A80" i="7" s="1"/>
  <c r="E122" i="7"/>
  <c r="E97" i="7"/>
  <c r="E60" i="7"/>
  <c r="F60" i="7" s="1"/>
  <c r="A60" i="7" s="1"/>
  <c r="E30" i="7"/>
  <c r="F30" i="7" s="1"/>
  <c r="A30" i="7" s="1"/>
  <c r="E12" i="7"/>
  <c r="E142" i="7"/>
  <c r="F142" i="7" s="1"/>
  <c r="A142" i="7" s="1"/>
  <c r="F119" i="7"/>
  <c r="A119" i="7" s="1"/>
  <c r="E119" i="7"/>
  <c r="F108" i="7"/>
  <c r="A108" i="7" s="1"/>
  <c r="E108" i="7"/>
  <c r="E93" i="7"/>
  <c r="F93" i="7" s="1"/>
  <c r="A93" i="7" s="1"/>
  <c r="E78" i="7"/>
  <c r="F78" i="7" s="1"/>
  <c r="A78" i="7" s="1"/>
  <c r="F50" i="7"/>
  <c r="A50" i="7" s="1"/>
  <c r="E50" i="7"/>
  <c r="E67" i="7"/>
  <c r="F67" i="7"/>
  <c r="A67" i="7" s="1"/>
  <c r="E92" i="7"/>
  <c r="F92" i="7"/>
  <c r="A92" i="7" s="1"/>
  <c r="E107" i="7"/>
  <c r="F107" i="7" s="1"/>
  <c r="A107" i="7" s="1"/>
  <c r="E118" i="7"/>
  <c r="F118" i="7"/>
  <c r="A118" i="7" s="1"/>
  <c r="E132" i="7"/>
  <c r="F132" i="7"/>
  <c r="A132" i="7" s="1"/>
  <c r="E141" i="7"/>
  <c r="F141" i="7" s="1"/>
  <c r="A141" i="7" s="1"/>
  <c r="E90" i="7"/>
  <c r="F90" i="7" s="1"/>
  <c r="A90" i="7" s="1"/>
  <c r="E106" i="7"/>
  <c r="F106" i="7" s="1"/>
  <c r="A106" i="7" s="1"/>
  <c r="E117" i="7"/>
  <c r="F117" i="7" s="1"/>
  <c r="A117" i="7" s="1"/>
  <c r="E131" i="7"/>
  <c r="F131" i="7" s="1"/>
  <c r="A131" i="7" s="1"/>
  <c r="E129" i="7"/>
  <c r="E116" i="7"/>
  <c r="E104" i="7"/>
  <c r="F104" i="7" s="1"/>
  <c r="A104" i="7" s="1"/>
  <c r="E27" i="7"/>
  <c r="F27" i="7" s="1"/>
  <c r="A27" i="7" s="1"/>
  <c r="E73" i="7"/>
  <c r="E54" i="7"/>
  <c r="E42" i="7"/>
  <c r="F42" i="7" s="1"/>
  <c r="A42" i="7" s="1"/>
  <c r="E41" i="7"/>
  <c r="E14" i="7"/>
  <c r="F14" i="7" s="1"/>
  <c r="A14" i="7" s="1"/>
  <c r="E45" i="7"/>
  <c r="E6" i="7"/>
  <c r="F6" i="7" s="1"/>
  <c r="A6" i="7" s="1"/>
  <c r="E10" i="7"/>
  <c r="E49" i="7"/>
  <c r="F49" i="7" s="1"/>
  <c r="A49" i="7" s="1"/>
  <c r="E137" i="7"/>
  <c r="F137" i="7" s="1"/>
  <c r="A137" i="7" s="1"/>
  <c r="F114" i="7"/>
  <c r="A114" i="7" s="1"/>
  <c r="E114" i="7"/>
  <c r="E86" i="7"/>
  <c r="F86" i="7" s="1"/>
  <c r="A86" i="7" s="1"/>
  <c r="F43" i="7"/>
  <c r="A43" i="7" s="1"/>
  <c r="E43" i="7"/>
  <c r="E72" i="7"/>
  <c r="F72" i="7" s="1"/>
  <c r="A72" i="7" s="1"/>
  <c r="E99" i="7"/>
  <c r="F99" i="7" s="1"/>
  <c r="A99" i="7" s="1"/>
  <c r="E125" i="7"/>
  <c r="F125" i="7"/>
  <c r="A125" i="7" s="1"/>
  <c r="F112" i="7"/>
  <c r="A112" i="7" s="1"/>
  <c r="E112" i="7"/>
  <c r="F124" i="7"/>
  <c r="A124" i="7" s="1"/>
  <c r="E124" i="7"/>
  <c r="E140" i="7"/>
  <c r="E57" i="7"/>
  <c r="E65" i="7"/>
  <c r="E8" i="7"/>
  <c r="E52" i="7"/>
  <c r="F52" i="7" s="1"/>
  <c r="A52" i="7" s="1"/>
  <c r="E63" i="7"/>
  <c r="E17" i="7"/>
  <c r="E40" i="7"/>
  <c r="F40" i="7" s="1"/>
  <c r="A40" i="7" s="1"/>
  <c r="E143" i="7"/>
  <c r="F143" i="7" s="1"/>
  <c r="A143" i="7" s="1"/>
  <c r="F133" i="7"/>
  <c r="A133" i="7" s="1"/>
  <c r="E133" i="7"/>
  <c r="E109" i="7"/>
  <c r="F109" i="7" s="1"/>
  <c r="A109" i="7" s="1"/>
  <c r="F94" i="7"/>
  <c r="A94" i="7" s="1"/>
  <c r="E94" i="7"/>
  <c r="F81" i="7"/>
  <c r="A81" i="7" s="1"/>
  <c r="E81" i="7"/>
  <c r="E76" i="7"/>
  <c r="F76" i="7" s="1"/>
  <c r="A76" i="7" s="1"/>
  <c r="E103" i="7"/>
  <c r="F103" i="7"/>
  <c r="A103" i="7" s="1"/>
  <c r="F101" i="7"/>
  <c r="A101" i="7" s="1"/>
  <c r="E101" i="7"/>
  <c r="F139" i="7"/>
  <c r="A139" i="7" s="1"/>
  <c r="E139" i="7"/>
  <c r="E74" i="7"/>
  <c r="E47" i="7"/>
  <c r="E7" i="7"/>
  <c r="E135" i="7"/>
  <c r="F135" i="7" s="1"/>
  <c r="A135" i="7" s="1"/>
  <c r="E111" i="7"/>
  <c r="E64" i="7"/>
  <c r="F64" i="7" s="1"/>
  <c r="A64" i="7" s="1"/>
  <c r="E83" i="7"/>
  <c r="E138" i="7"/>
  <c r="F138" i="7" s="1"/>
  <c r="A138" i="7" s="1"/>
  <c r="F127" i="7"/>
  <c r="A127" i="7" s="1"/>
  <c r="E127" i="7"/>
  <c r="F100" i="7"/>
  <c r="A100" i="7" s="1"/>
  <c r="E100" i="7"/>
  <c r="E4" i="7"/>
  <c r="F4" i="7" s="1"/>
  <c r="A4" i="7" s="1"/>
  <c r="E66" i="7"/>
  <c r="F66" i="7" s="1"/>
  <c r="A66" i="7" s="1"/>
  <c r="E32" i="7"/>
  <c r="F32" i="7" s="1"/>
  <c r="A32" i="7" s="1"/>
  <c r="E25" i="7"/>
  <c r="E23" i="7"/>
  <c r="F23" i="7" s="1"/>
  <c r="A23" i="7" s="1"/>
  <c r="E16" i="7"/>
  <c r="E53" i="7"/>
  <c r="F53" i="7" s="1"/>
  <c r="A53" i="7" s="1"/>
  <c r="E70" i="7"/>
  <c r="F70" i="7" s="1"/>
  <c r="A70" i="7" s="1"/>
  <c r="E121" i="7"/>
  <c r="F121" i="7" s="1"/>
  <c r="A121" i="7" s="1"/>
  <c r="E82" i="7"/>
  <c r="F82" i="7" s="1"/>
  <c r="A82" i="7" s="1"/>
  <c r="F96" i="7"/>
  <c r="A96" i="7" s="1"/>
  <c r="E96" i="7"/>
  <c r="F110" i="7"/>
  <c r="A110" i="7" s="1"/>
  <c r="E110" i="7"/>
  <c r="E134" i="7"/>
  <c r="F134" i="7" s="1"/>
  <c r="A134" i="7" s="1"/>
  <c r="E71" i="7"/>
  <c r="E58" i="7"/>
  <c r="E68" i="7"/>
  <c r="E38" i="7"/>
  <c r="F38" i="7" s="1"/>
  <c r="A38" i="7" s="1"/>
  <c r="E123" i="7"/>
  <c r="F123" i="7" s="1"/>
  <c r="A123" i="7" s="1"/>
  <c r="E77" i="7"/>
  <c r="E56" i="7"/>
  <c r="E37" i="7"/>
  <c r="F37" i="7" s="1"/>
  <c r="A37" i="7" s="1"/>
  <c r="E84" i="7"/>
  <c r="F84" i="7" s="1"/>
  <c r="A84" i="7" s="1"/>
  <c r="E48" i="7"/>
  <c r="E71" i="8"/>
  <c r="F84" i="8"/>
  <c r="A84" i="8" s="1"/>
  <c r="E84" i="8"/>
  <c r="E60" i="8"/>
  <c r="F60" i="8" s="1"/>
  <c r="A60" i="8" s="1"/>
  <c r="E95" i="8"/>
  <c r="F95" i="8"/>
  <c r="A95" i="8" s="1"/>
  <c r="F97" i="8"/>
  <c r="A97" i="8" s="1"/>
  <c r="E97" i="8"/>
  <c r="E45" i="8"/>
  <c r="F45" i="8" s="1"/>
  <c r="A45" i="8" s="1"/>
  <c r="E6" i="8"/>
  <c r="F6" i="8" s="1"/>
  <c r="A6" i="8" s="1"/>
  <c r="E69" i="8"/>
  <c r="F69" i="8" s="1"/>
  <c r="A69" i="8" s="1"/>
  <c r="E30" i="8"/>
  <c r="F30" i="8" s="1"/>
  <c r="A30" i="8" s="1"/>
  <c r="E49" i="8"/>
  <c r="F49" i="8" s="1"/>
  <c r="A49" i="8" s="1"/>
  <c r="E14" i="8"/>
  <c r="F14" i="8" s="1"/>
  <c r="A14" i="8" s="1"/>
  <c r="E109" i="8"/>
  <c r="E27" i="8"/>
  <c r="F27" i="8" s="1"/>
  <c r="A27" i="8" s="1"/>
  <c r="E29" i="8"/>
  <c r="F29" i="8" s="1"/>
  <c r="A29" i="8" s="1"/>
  <c r="E12" i="8"/>
  <c r="F12" i="8" s="1"/>
  <c r="A12" i="8" s="1"/>
  <c r="E43" i="8"/>
  <c r="F43" i="8" s="1"/>
  <c r="A43" i="8" s="1"/>
  <c r="E77" i="8"/>
  <c r="F77" i="8" s="1"/>
  <c r="A77" i="8" s="1"/>
  <c r="E119" i="8"/>
  <c r="E78" i="8"/>
  <c r="F78" i="8" s="1"/>
  <c r="A78" i="8" s="1"/>
  <c r="E42" i="8"/>
  <c r="F42" i="8"/>
  <c r="A42" i="8" s="1"/>
  <c r="E9" i="8"/>
  <c r="F9" i="8" s="1"/>
  <c r="A9" i="8" s="1"/>
  <c r="E26" i="8"/>
  <c r="F26" i="8" s="1"/>
  <c r="A26" i="8" s="1"/>
  <c r="E11" i="8"/>
  <c r="E20" i="8"/>
  <c r="F20" i="8" s="1"/>
  <c r="A20" i="8" s="1"/>
  <c r="E121" i="8"/>
  <c r="F121" i="8" s="1"/>
  <c r="A121" i="8" s="1"/>
  <c r="E115" i="8"/>
  <c r="E40" i="8"/>
  <c r="F40" i="8" s="1"/>
  <c r="A40" i="8" s="1"/>
  <c r="E107" i="8"/>
  <c r="E10" i="8"/>
  <c r="F10" i="8" s="1"/>
  <c r="A10" i="8" s="1"/>
  <c r="E39" i="8"/>
  <c r="F39" i="8" s="1"/>
  <c r="A39" i="8" s="1"/>
  <c r="E32" i="8"/>
  <c r="F114" i="8"/>
  <c r="A114" i="8" s="1"/>
  <c r="E114" i="8"/>
  <c r="E106" i="8"/>
  <c r="F106" i="8" s="1"/>
  <c r="A106" i="8" s="1"/>
  <c r="E93" i="8"/>
  <c r="F93" i="8" s="1"/>
  <c r="A93" i="8" s="1"/>
  <c r="E67" i="8"/>
  <c r="F67" i="8"/>
  <c r="A67" i="8" s="1"/>
  <c r="E53" i="8"/>
  <c r="F53" i="8"/>
  <c r="A53" i="8" s="1"/>
  <c r="F123" i="8"/>
  <c r="A123" i="8" s="1"/>
  <c r="E123" i="8"/>
  <c r="E87" i="8"/>
  <c r="F87" i="8"/>
  <c r="A87" i="8" s="1"/>
  <c r="E75" i="8"/>
  <c r="F75" i="8" s="1"/>
  <c r="A75" i="8" s="1"/>
  <c r="F91" i="8"/>
  <c r="A91" i="8" s="1"/>
  <c r="E91" i="8"/>
  <c r="F102" i="8"/>
  <c r="A102" i="8" s="1"/>
  <c r="E102" i="8"/>
  <c r="E62" i="8"/>
  <c r="F62" i="8" s="1"/>
  <c r="A62" i="8" s="1"/>
  <c r="E48" i="8"/>
  <c r="F48" i="8" s="1"/>
  <c r="A48" i="8" s="1"/>
  <c r="E38" i="8"/>
  <c r="F38" i="8" s="1"/>
  <c r="A38" i="8" s="1"/>
  <c r="E52" i="8"/>
  <c r="F52" i="8" s="1"/>
  <c r="A52" i="8" s="1"/>
  <c r="E101" i="8"/>
  <c r="F101" i="8" s="1"/>
  <c r="A101" i="8" s="1"/>
  <c r="E8" i="8"/>
  <c r="E113" i="8"/>
  <c r="F113" i="8" s="1"/>
  <c r="A113" i="8" s="1"/>
  <c r="E85" i="8"/>
  <c r="E44" i="8"/>
  <c r="F44" i="8" s="1"/>
  <c r="A44" i="8" s="1"/>
  <c r="E96" i="8"/>
  <c r="F96" i="8" s="1"/>
  <c r="A96" i="8" s="1"/>
  <c r="E70" i="8"/>
  <c r="F70" i="8" s="1"/>
  <c r="A70" i="8" s="1"/>
  <c r="E58" i="8"/>
  <c r="F58" i="8" s="1"/>
  <c r="A58" i="8" s="1"/>
  <c r="E80" i="8"/>
  <c r="F80" i="8"/>
  <c r="A80" i="8" s="1"/>
  <c r="F86" i="8"/>
  <c r="A86" i="8" s="1"/>
  <c r="E86" i="8"/>
  <c r="F111" i="8"/>
  <c r="A111" i="8" s="1"/>
  <c r="E111" i="8"/>
  <c r="E68" i="8"/>
  <c r="E55" i="8"/>
  <c r="F55" i="8" s="1"/>
  <c r="A55" i="8" s="1"/>
  <c r="E24" i="8"/>
  <c r="F24" i="8" s="1"/>
  <c r="A24" i="8" s="1"/>
  <c r="E57" i="8"/>
  <c r="E28" i="8"/>
  <c r="F28" i="8" s="1"/>
  <c r="A28" i="8" s="1"/>
  <c r="E54" i="8"/>
  <c r="F54" i="8" s="1"/>
  <c r="A54" i="8" s="1"/>
  <c r="F112" i="8"/>
  <c r="A112" i="8" s="1"/>
  <c r="E112" i="8"/>
  <c r="E100" i="8"/>
  <c r="F100" i="8" s="1"/>
  <c r="A100" i="8" s="1"/>
  <c r="E73" i="8"/>
  <c r="F73" i="8" s="1"/>
  <c r="A73" i="8" s="1"/>
  <c r="F124" i="8"/>
  <c r="A124" i="8" s="1"/>
  <c r="E124" i="8"/>
  <c r="E92" i="8"/>
  <c r="F92" i="8" s="1"/>
  <c r="A92" i="8" s="1"/>
  <c r="F76" i="8"/>
  <c r="A76" i="8" s="1"/>
  <c r="E76" i="8"/>
  <c r="F118" i="8"/>
  <c r="A118" i="8" s="1"/>
  <c r="E118" i="8"/>
  <c r="E94" i="8"/>
  <c r="F94" i="8" s="1"/>
  <c r="A94" i="8" s="1"/>
  <c r="E61" i="8"/>
  <c r="E35" i="8"/>
  <c r="F35" i="8" s="1"/>
  <c r="A35" i="8" s="1"/>
  <c r="E18" i="8"/>
  <c r="F18" i="8" s="1"/>
  <c r="A18" i="8" s="1"/>
  <c r="E79" i="8"/>
  <c r="F79" i="8" s="1"/>
  <c r="A79" i="8" s="1"/>
  <c r="E59" i="8"/>
  <c r="F59" i="8" s="1"/>
  <c r="A59" i="8" s="1"/>
  <c r="E34" i="8"/>
  <c r="F34" i="8" s="1"/>
  <c r="A34" i="8" s="1"/>
  <c r="E17" i="8"/>
  <c r="E4" i="8"/>
  <c r="F4" i="8" s="1"/>
  <c r="A4" i="8" s="1"/>
  <c r="E41" i="8"/>
  <c r="F41" i="8" s="1"/>
  <c r="A41" i="8" s="1"/>
  <c r="E64" i="8"/>
  <c r="F64" i="8" s="1"/>
  <c r="A64" i="8" s="1"/>
  <c r="E36" i="8"/>
  <c r="F36" i="8" s="1"/>
  <c r="A36" i="8" s="1"/>
  <c r="E25" i="8"/>
  <c r="F25" i="8" s="1"/>
  <c r="A25" i="8" s="1"/>
  <c r="E15" i="8"/>
  <c r="F15" i="8" s="1"/>
  <c r="A15" i="8" s="1"/>
  <c r="F39" i="9"/>
  <c r="A39" i="9" s="1"/>
  <c r="E39" i="9"/>
  <c r="E67" i="9"/>
  <c r="F67" i="9"/>
  <c r="A67" i="9" s="1"/>
  <c r="E43" i="9"/>
  <c r="F43" i="9"/>
  <c r="A43" i="9" s="1"/>
  <c r="E70" i="9"/>
  <c r="F70" i="9" s="1"/>
  <c r="A70" i="9" s="1"/>
  <c r="E54" i="9"/>
  <c r="F54" i="9"/>
  <c r="A54" i="9" s="1"/>
  <c r="F80" i="9"/>
  <c r="A80" i="9" s="1"/>
  <c r="E80" i="9"/>
  <c r="F42" i="9"/>
  <c r="A42" i="9" s="1"/>
  <c r="E42" i="9"/>
  <c r="E57" i="9"/>
  <c r="F57" i="9"/>
  <c r="A57" i="9" s="1"/>
  <c r="E74" i="9"/>
  <c r="F74" i="9"/>
  <c r="A74" i="9" s="1"/>
  <c r="F30" i="9"/>
  <c r="A30" i="9" s="1"/>
  <c r="E30" i="9"/>
  <c r="F40" i="9"/>
  <c r="A40" i="9" s="1"/>
  <c r="E40" i="9"/>
  <c r="E23" i="9"/>
  <c r="F23" i="9" s="1"/>
  <c r="A23" i="9" s="1"/>
  <c r="F41" i="9"/>
  <c r="A41" i="9" s="1"/>
  <c r="E41" i="9"/>
  <c r="E64" i="9"/>
  <c r="F64" i="9" s="1"/>
  <c r="A64" i="9" s="1"/>
  <c r="F81" i="9"/>
  <c r="A81" i="9" s="1"/>
  <c r="E81" i="9"/>
  <c r="F93" i="9"/>
  <c r="A93" i="9" s="1"/>
  <c r="E93" i="9"/>
  <c r="F108" i="9"/>
  <c r="A108" i="9" s="1"/>
  <c r="E108" i="9"/>
  <c r="F119" i="9"/>
  <c r="A119" i="9" s="1"/>
  <c r="E119" i="9"/>
  <c r="E142" i="9"/>
  <c r="F142" i="9" s="1"/>
  <c r="A142" i="9" s="1"/>
  <c r="F103" i="9"/>
  <c r="A103" i="9" s="1"/>
  <c r="E103" i="9"/>
  <c r="E112" i="9"/>
  <c r="F112" i="9"/>
  <c r="A112" i="9" s="1"/>
  <c r="E124" i="9"/>
  <c r="F124" i="9"/>
  <c r="A124" i="9" s="1"/>
  <c r="E84" i="9"/>
  <c r="F84" i="9" s="1"/>
  <c r="A84" i="9" s="1"/>
  <c r="F123" i="9"/>
  <c r="A123" i="9" s="1"/>
  <c r="E123" i="9"/>
  <c r="E58" i="9"/>
  <c r="F58" i="9" s="1"/>
  <c r="A58" i="9" s="1"/>
  <c r="E14" i="9"/>
  <c r="F14" i="9" s="1"/>
  <c r="A14" i="9" s="1"/>
  <c r="E49" i="9"/>
  <c r="F49" i="9" s="1"/>
  <c r="A49" i="9" s="1"/>
  <c r="E10" i="9"/>
  <c r="F7" i="9"/>
  <c r="A7" i="9" s="1"/>
  <c r="E7" i="9"/>
  <c r="E46" i="9"/>
  <c r="F46" i="9" s="1"/>
  <c r="A46" i="9" s="1"/>
  <c r="E65" i="9"/>
  <c r="F65" i="9"/>
  <c r="A65" i="9" s="1"/>
  <c r="E66" i="9"/>
  <c r="F66" i="9" s="1"/>
  <c r="A66" i="9" s="1"/>
  <c r="E4" i="9"/>
  <c r="F4" i="9"/>
  <c r="A4" i="9" s="1"/>
  <c r="E33" i="9"/>
  <c r="F33" i="9"/>
  <c r="A33" i="9" s="1"/>
  <c r="F68" i="9"/>
  <c r="A68" i="9" s="1"/>
  <c r="E68" i="9"/>
  <c r="F83" i="9"/>
  <c r="A83" i="9" s="1"/>
  <c r="E83" i="9"/>
  <c r="F97" i="9"/>
  <c r="A97" i="9" s="1"/>
  <c r="E97" i="9"/>
  <c r="F111" i="9"/>
  <c r="A111" i="9" s="1"/>
  <c r="E111" i="9"/>
  <c r="E122" i="9"/>
  <c r="F122" i="9" s="1"/>
  <c r="A122" i="9" s="1"/>
  <c r="F135" i="9"/>
  <c r="A135" i="9" s="1"/>
  <c r="E135" i="9"/>
  <c r="F92" i="9"/>
  <c r="A92" i="9" s="1"/>
  <c r="E92" i="9"/>
  <c r="E107" i="9"/>
  <c r="F107" i="9" s="1"/>
  <c r="A107" i="9" s="1"/>
  <c r="F118" i="9"/>
  <c r="A118" i="9" s="1"/>
  <c r="E118" i="9"/>
  <c r="F132" i="9"/>
  <c r="A132" i="9" s="1"/>
  <c r="E132" i="9"/>
  <c r="F141" i="9"/>
  <c r="A141" i="9" s="1"/>
  <c r="E141" i="9"/>
  <c r="E87" i="9"/>
  <c r="F87" i="9"/>
  <c r="A87" i="9" s="1"/>
  <c r="E101" i="9"/>
  <c r="F101" i="9"/>
  <c r="A101" i="9" s="1"/>
  <c r="E128" i="9"/>
  <c r="F128" i="9"/>
  <c r="A128" i="9" s="1"/>
  <c r="E139" i="9"/>
  <c r="F139" i="9" s="1"/>
  <c r="A139" i="9" s="1"/>
  <c r="F100" i="9"/>
  <c r="A100" i="9" s="1"/>
  <c r="E100" i="9"/>
  <c r="E127" i="9"/>
  <c r="F127" i="9" s="1"/>
  <c r="A127" i="9" s="1"/>
  <c r="E138" i="9"/>
  <c r="F138" i="9" s="1"/>
  <c r="A138" i="9" s="1"/>
  <c r="E6" i="9"/>
  <c r="F6" i="9" s="1"/>
  <c r="A6" i="9" s="1"/>
  <c r="E60" i="9"/>
  <c r="F60" i="9" s="1"/>
  <c r="A60" i="9" s="1"/>
  <c r="E50" i="9"/>
  <c r="F50" i="9"/>
  <c r="A50" i="9" s="1"/>
  <c r="E72" i="9"/>
  <c r="F72" i="9" s="1"/>
  <c r="A72" i="9" s="1"/>
  <c r="E53" i="9"/>
  <c r="F53" i="9" s="1"/>
  <c r="A53" i="9" s="1"/>
  <c r="E69" i="9"/>
  <c r="F69" i="9"/>
  <c r="A69" i="9" s="1"/>
  <c r="E25" i="9"/>
  <c r="F25" i="9"/>
  <c r="A25" i="9" s="1"/>
  <c r="E35" i="9"/>
  <c r="F35" i="9"/>
  <c r="A35" i="9" s="1"/>
  <c r="E32" i="9"/>
  <c r="F32" i="9" s="1"/>
  <c r="A32" i="9" s="1"/>
  <c r="F45" i="9"/>
  <c r="A45" i="9" s="1"/>
  <c r="E45" i="9"/>
  <c r="F56" i="9"/>
  <c r="A56" i="9" s="1"/>
  <c r="E56" i="9"/>
  <c r="E71" i="9"/>
  <c r="F71" i="9"/>
  <c r="A71" i="9" s="1"/>
  <c r="E86" i="9"/>
  <c r="F86" i="9" s="1"/>
  <c r="A86" i="9" s="1"/>
  <c r="F114" i="9"/>
  <c r="A114" i="9" s="1"/>
  <c r="E114" i="9"/>
  <c r="F126" i="9"/>
  <c r="A126" i="9" s="1"/>
  <c r="E126" i="9"/>
  <c r="E137" i="9"/>
  <c r="F137" i="9" s="1"/>
  <c r="A137" i="9" s="1"/>
  <c r="F121" i="9"/>
  <c r="A121" i="9" s="1"/>
  <c r="E121" i="9"/>
  <c r="F78" i="9"/>
  <c r="A78" i="9" s="1"/>
  <c r="E78" i="9"/>
  <c r="E90" i="9"/>
  <c r="F90" i="9"/>
  <c r="A90" i="9" s="1"/>
  <c r="E106" i="9"/>
  <c r="F106" i="9"/>
  <c r="A106" i="9" s="1"/>
  <c r="E117" i="9"/>
  <c r="F117" i="9"/>
  <c r="A117" i="9" s="1"/>
  <c r="E131" i="9"/>
  <c r="F131" i="9"/>
  <c r="A131" i="9" s="1"/>
  <c r="F89" i="9"/>
  <c r="A89" i="9" s="1"/>
  <c r="E89" i="9"/>
  <c r="F130" i="9"/>
  <c r="A130" i="9" s="1"/>
  <c r="E130" i="9"/>
  <c r="F140" i="9"/>
  <c r="A140" i="9" s="1"/>
  <c r="E140" i="9"/>
  <c r="E12" i="9"/>
  <c r="E16" i="9"/>
  <c r="F16" i="9"/>
  <c r="A16" i="9" s="1"/>
  <c r="E8" i="9"/>
  <c r="F8" i="9"/>
  <c r="A8" i="9" s="1"/>
  <c r="F63" i="9"/>
  <c r="A63" i="9" s="1"/>
  <c r="E63" i="9"/>
  <c r="F52" i="9"/>
  <c r="A52" i="9" s="1"/>
  <c r="E52" i="9"/>
  <c r="E76" i="9"/>
  <c r="F76" i="9" s="1"/>
  <c r="A76" i="9" s="1"/>
  <c r="F73" i="9"/>
  <c r="A73" i="9" s="1"/>
  <c r="E73" i="9"/>
  <c r="E38" i="9"/>
  <c r="F38" i="9"/>
  <c r="A38" i="9" s="1"/>
  <c r="F75" i="9"/>
  <c r="A75" i="9" s="1"/>
  <c r="E75" i="9"/>
  <c r="E37" i="9"/>
  <c r="F37" i="9" s="1"/>
  <c r="A37" i="9" s="1"/>
  <c r="E47" i="9"/>
  <c r="F47" i="9"/>
  <c r="A47" i="9" s="1"/>
  <c r="E59" i="9"/>
  <c r="F59" i="9" s="1"/>
  <c r="A59" i="9" s="1"/>
  <c r="F77" i="9"/>
  <c r="A77" i="9" s="1"/>
  <c r="E77" i="9"/>
  <c r="E104" i="9"/>
  <c r="F104" i="9" s="1"/>
  <c r="A104" i="9" s="1"/>
  <c r="F116" i="9"/>
  <c r="A116" i="9" s="1"/>
  <c r="E116" i="9"/>
  <c r="F129" i="9"/>
  <c r="A129" i="9" s="1"/>
  <c r="E129" i="9"/>
  <c r="E85" i="9"/>
  <c r="F85" i="9" s="1"/>
  <c r="A85" i="9" s="1"/>
  <c r="F99" i="9"/>
  <c r="A99" i="9" s="1"/>
  <c r="E99" i="9"/>
  <c r="F113" i="9"/>
  <c r="A113" i="9" s="1"/>
  <c r="E113" i="9"/>
  <c r="F125" i="9"/>
  <c r="A125" i="9" s="1"/>
  <c r="E125" i="9"/>
  <c r="F136" i="9"/>
  <c r="A136" i="9" s="1"/>
  <c r="E136" i="9"/>
  <c r="E82" i="9"/>
  <c r="F82" i="9" s="1"/>
  <c r="A82" i="9" s="1"/>
  <c r="E96" i="9"/>
  <c r="F96" i="9"/>
  <c r="A96" i="9" s="1"/>
  <c r="E110" i="9"/>
  <c r="F110" i="9"/>
  <c r="A110" i="9" s="1"/>
  <c r="E134" i="9"/>
  <c r="F134" i="9"/>
  <c r="A134" i="9" s="1"/>
  <c r="F94" i="9"/>
  <c r="A94" i="9" s="1"/>
  <c r="E94" i="9"/>
  <c r="F109" i="9"/>
  <c r="A109" i="9" s="1"/>
  <c r="E109" i="9"/>
  <c r="F133" i="9"/>
  <c r="A133" i="9" s="1"/>
  <c r="E133" i="9"/>
  <c r="F143" i="9"/>
  <c r="A143" i="9" s="1"/>
  <c r="E143" i="9"/>
  <c r="E17" i="9"/>
  <c r="E27" i="9"/>
  <c r="F27" i="9" s="1"/>
  <c r="A27" i="9" s="1"/>
  <c r="E55" i="9"/>
  <c r="F55" i="9" s="1"/>
  <c r="A55" i="9" s="1"/>
  <c r="E48" i="9"/>
  <c r="F48" i="9" s="1"/>
  <c r="A48" i="9" s="1"/>
  <c r="E76" i="5"/>
  <c r="F76" i="5" s="1"/>
  <c r="A76" i="5" s="1"/>
  <c r="E112" i="5"/>
  <c r="F112" i="5" s="1"/>
  <c r="A112" i="5" s="1"/>
  <c r="E14" i="5"/>
  <c r="F14" i="5" s="1"/>
  <c r="A14" i="5" s="1"/>
  <c r="F94" i="5"/>
  <c r="A94" i="5" s="1"/>
  <c r="E94" i="5"/>
  <c r="E109" i="5"/>
  <c r="F109" i="5" s="1"/>
  <c r="A109" i="5" s="1"/>
  <c r="E133" i="5"/>
  <c r="F133" i="5" s="1"/>
  <c r="A133" i="5" s="1"/>
  <c r="E143" i="5"/>
  <c r="F143" i="5" s="1"/>
  <c r="A143" i="5" s="1"/>
  <c r="E114" i="5"/>
  <c r="F114" i="5"/>
  <c r="A114" i="5" s="1"/>
  <c r="E126" i="5"/>
  <c r="F126" i="5" s="1"/>
  <c r="A126" i="5" s="1"/>
  <c r="E137" i="5"/>
  <c r="F137" i="5"/>
  <c r="A137" i="5" s="1"/>
  <c r="E67" i="5"/>
  <c r="E55" i="5"/>
  <c r="F55" i="5" s="1"/>
  <c r="A55" i="5" s="1"/>
  <c r="E65" i="5"/>
  <c r="E60" i="5"/>
  <c r="F60" i="5" s="1"/>
  <c r="A60" i="5" s="1"/>
  <c r="E41" i="5"/>
  <c r="F41" i="5" s="1"/>
  <c r="A41" i="5" s="1"/>
  <c r="E66" i="5"/>
  <c r="F66" i="5" s="1"/>
  <c r="A66" i="5" s="1"/>
  <c r="E78" i="5"/>
  <c r="F78" i="5" s="1"/>
  <c r="A78" i="5" s="1"/>
  <c r="E47" i="5"/>
  <c r="F47" i="5" s="1"/>
  <c r="A47" i="5" s="1"/>
  <c r="E32" i="5"/>
  <c r="F32" i="5" s="1"/>
  <c r="A32" i="5" s="1"/>
  <c r="E4" i="5"/>
  <c r="F4" i="5" s="1"/>
  <c r="A4" i="5" s="1"/>
  <c r="E16" i="5"/>
  <c r="E25" i="5"/>
  <c r="E52" i="5"/>
  <c r="F52" i="5" s="1"/>
  <c r="A52" i="5" s="1"/>
  <c r="E87" i="5"/>
  <c r="E17" i="5"/>
  <c r="F17" i="5" s="1"/>
  <c r="A17" i="5" s="1"/>
  <c r="E27" i="5"/>
  <c r="F27" i="5" s="1"/>
  <c r="A27" i="5" s="1"/>
  <c r="E70" i="5"/>
  <c r="F70" i="5" s="1"/>
  <c r="A70" i="5" s="1"/>
  <c r="E77" i="5"/>
  <c r="F77" i="5" s="1"/>
  <c r="A77" i="5" s="1"/>
  <c r="E106" i="5"/>
  <c r="F106" i="5" s="1"/>
  <c r="A106" i="5" s="1"/>
  <c r="E131" i="5"/>
  <c r="F131" i="5" s="1"/>
  <c r="A131" i="5" s="1"/>
  <c r="E80" i="5"/>
  <c r="F80" i="5" s="1"/>
  <c r="A80" i="5" s="1"/>
  <c r="E63" i="5"/>
  <c r="F63" i="5" s="1"/>
  <c r="A63" i="5" s="1"/>
  <c r="E43" i="5"/>
  <c r="F43" i="5" s="1"/>
  <c r="A43" i="5" s="1"/>
  <c r="E49" i="5"/>
  <c r="F49" i="5" s="1"/>
  <c r="A49" i="5" s="1"/>
  <c r="E40" i="5"/>
  <c r="F40" i="5" s="1"/>
  <c r="A40" i="5" s="1"/>
  <c r="E71" i="5"/>
  <c r="E35" i="5"/>
  <c r="F35" i="5" s="1"/>
  <c r="A35" i="5" s="1"/>
  <c r="E45" i="5"/>
  <c r="E72" i="5"/>
  <c r="F72" i="5" s="1"/>
  <c r="A72" i="5" s="1"/>
  <c r="E124" i="5"/>
  <c r="F124" i="5" s="1"/>
  <c r="A124" i="5" s="1"/>
  <c r="E83" i="5"/>
  <c r="F83" i="5" s="1"/>
  <c r="A83" i="5" s="1"/>
  <c r="E50" i="5"/>
  <c r="E38" i="5"/>
  <c r="F38" i="5" s="1"/>
  <c r="A38" i="5" s="1"/>
  <c r="E84" i="5"/>
  <c r="F84" i="5" s="1"/>
  <c r="A84" i="5" s="1"/>
  <c r="F121" i="5"/>
  <c r="A121" i="5" s="1"/>
  <c r="E121" i="5"/>
  <c r="E86" i="5"/>
  <c r="F86" i="5" s="1"/>
  <c r="A86" i="5" s="1"/>
  <c r="E117" i="5"/>
  <c r="F117" i="5" s="1"/>
  <c r="A117" i="5" s="1"/>
  <c r="E8" i="5"/>
  <c r="F8" i="5" s="1"/>
  <c r="A8" i="5" s="1"/>
  <c r="E54" i="5"/>
  <c r="E42" i="5"/>
  <c r="F42" i="5" s="1"/>
  <c r="A42" i="5" s="1"/>
  <c r="E74" i="5"/>
  <c r="F74" i="5" s="1"/>
  <c r="A74" i="5" s="1"/>
  <c r="E39" i="5"/>
  <c r="F39" i="5" s="1"/>
  <c r="A39" i="5" s="1"/>
  <c r="E58" i="5"/>
  <c r="F58" i="5" s="1"/>
  <c r="A58" i="5" s="1"/>
  <c r="E10" i="5"/>
  <c r="E82" i="5"/>
  <c r="F82" i="5" s="1"/>
  <c r="A82" i="5" s="1"/>
  <c r="E90" i="5"/>
  <c r="E37" i="5"/>
  <c r="F37" i="5" s="1"/>
  <c r="A37" i="5" s="1"/>
  <c r="E56" i="5"/>
  <c r="F56" i="5" s="1"/>
  <c r="A56" i="5" s="1"/>
  <c r="E7" i="5"/>
  <c r="F7" i="5" s="1"/>
  <c r="A7" i="5" s="1"/>
  <c r="E64" i="5"/>
  <c r="F64" i="5" s="1"/>
  <c r="A64" i="5" s="1"/>
  <c r="E75" i="5"/>
  <c r="F75" i="5" s="1"/>
  <c r="A75" i="5" s="1"/>
  <c r="F123" i="5"/>
  <c r="A123" i="5" s="1"/>
  <c r="E123" i="5"/>
  <c r="E104" i="5"/>
  <c r="F104" i="5" s="1"/>
  <c r="A104" i="5" s="1"/>
  <c r="E116" i="5"/>
  <c r="F116" i="5"/>
  <c r="A116" i="5" s="1"/>
  <c r="E129" i="5"/>
  <c r="F129" i="5" s="1"/>
  <c r="A129" i="5" s="1"/>
  <c r="E85" i="5"/>
  <c r="F85" i="5" s="1"/>
  <c r="A85" i="5" s="1"/>
  <c r="E99" i="5"/>
  <c r="F99" i="5" s="1"/>
  <c r="A99" i="5" s="1"/>
  <c r="E113" i="5"/>
  <c r="F113" i="5" s="1"/>
  <c r="A113" i="5" s="1"/>
  <c r="E125" i="5"/>
  <c r="F125" i="5" s="1"/>
  <c r="A125" i="5" s="1"/>
  <c r="E136" i="5"/>
  <c r="F136" i="5" s="1"/>
  <c r="A136" i="5" s="1"/>
  <c r="E100" i="5"/>
  <c r="F100" i="5" s="1"/>
  <c r="A100" i="5" s="1"/>
  <c r="E127" i="5"/>
  <c r="F127" i="5" s="1"/>
  <c r="A127" i="5" s="1"/>
  <c r="E138" i="5"/>
  <c r="F138" i="5" s="1"/>
  <c r="A138" i="5" s="1"/>
  <c r="E93" i="5"/>
  <c r="F93" i="5" s="1"/>
  <c r="A93" i="5" s="1"/>
  <c r="E108" i="5"/>
  <c r="F108" i="5" s="1"/>
  <c r="A108" i="5" s="1"/>
  <c r="E119" i="5"/>
  <c r="F119" i="5" s="1"/>
  <c r="A119" i="5" s="1"/>
  <c r="E142" i="5"/>
  <c r="F142" i="5" s="1"/>
  <c r="A142" i="5" s="1"/>
  <c r="E103" i="5"/>
  <c r="F103" i="5" s="1"/>
  <c r="A103" i="5" s="1"/>
  <c r="E89" i="5"/>
  <c r="F89" i="5" s="1"/>
  <c r="A89" i="5" s="1"/>
  <c r="E130" i="5"/>
  <c r="F130" i="5" s="1"/>
  <c r="A130" i="5" s="1"/>
  <c r="F140" i="5"/>
  <c r="A140" i="5" s="1"/>
  <c r="E140" i="5"/>
  <c r="E97" i="5"/>
  <c r="F97" i="5" s="1"/>
  <c r="A97" i="5" s="1"/>
  <c r="E111" i="5"/>
  <c r="F111" i="5" s="1"/>
  <c r="A111" i="5" s="1"/>
  <c r="E122" i="5"/>
  <c r="F122" i="5" s="1"/>
  <c r="A122" i="5" s="1"/>
  <c r="E135" i="5"/>
  <c r="F135" i="5" s="1"/>
  <c r="A135" i="5" s="1"/>
  <c r="E92" i="5"/>
  <c r="F92" i="5" s="1"/>
  <c r="A92" i="5" s="1"/>
  <c r="E107" i="5"/>
  <c r="F107" i="5" s="1"/>
  <c r="A107" i="5" s="1"/>
  <c r="F118" i="5"/>
  <c r="A118" i="5" s="1"/>
  <c r="E118" i="5"/>
  <c r="F132" i="5"/>
  <c r="A132" i="5" s="1"/>
  <c r="E132" i="5"/>
  <c r="E141" i="5"/>
  <c r="F141" i="5" s="1"/>
  <c r="A141" i="5" s="1"/>
  <c r="E139" i="5"/>
  <c r="F139" i="5" s="1"/>
  <c r="A139" i="5" s="1"/>
  <c r="E134" i="5"/>
  <c r="F134" i="5" s="1"/>
  <c r="A134" i="5" s="1"/>
  <c r="E128" i="5"/>
  <c r="F128" i="5" s="1"/>
  <c r="A128" i="5" s="1"/>
  <c r="E110" i="5"/>
  <c r="E101" i="5"/>
  <c r="E96" i="5"/>
  <c r="F96" i="5" s="1"/>
  <c r="A96" i="5" s="1"/>
  <c r="E73" i="5"/>
  <c r="F73" i="5" s="1"/>
  <c r="A73" i="5" s="1"/>
  <c r="E53" i="5"/>
  <c r="F53" i="5" s="1"/>
  <c r="A53" i="5" s="1"/>
  <c r="E33" i="5"/>
  <c r="E23" i="5"/>
  <c r="F23" i="5" s="1"/>
  <c r="A23" i="5" s="1"/>
  <c r="E12" i="5"/>
  <c r="E81" i="5"/>
  <c r="E68" i="5"/>
  <c r="F68" i="5" s="1"/>
  <c r="A68" i="5" s="1"/>
  <c r="E46" i="5"/>
  <c r="F46" i="5" s="1"/>
  <c r="A46" i="5" s="1"/>
  <c r="E30" i="5"/>
  <c r="F30" i="5" s="1"/>
  <c r="A30" i="5" s="1"/>
  <c r="E6" i="5"/>
  <c r="F6" i="5" s="1"/>
  <c r="A6" i="5" s="1"/>
  <c r="E48" i="5"/>
  <c r="F48" i="5" s="1"/>
  <c r="A48" i="5" s="1"/>
  <c r="E57" i="5"/>
  <c r="F57" i="5" s="1"/>
  <c r="A57" i="5" s="1"/>
  <c r="E69" i="5"/>
  <c r="F69" i="5" s="1"/>
  <c r="A69" i="5" s="1"/>
  <c r="E8" i="4"/>
  <c r="F8" i="4" s="1"/>
  <c r="A8" i="4" s="1"/>
  <c r="E35" i="4"/>
  <c r="F35" i="4" s="1"/>
  <c r="A35" i="4" s="1"/>
  <c r="E45" i="4"/>
  <c r="F45" i="4" s="1"/>
  <c r="A45" i="4" s="1"/>
  <c r="E102" i="4"/>
  <c r="F102" i="4" s="1"/>
  <c r="A102" i="4" s="1"/>
  <c r="E115" i="4"/>
  <c r="F115" i="4" s="1"/>
  <c r="A115" i="4" s="1"/>
  <c r="E123" i="4"/>
  <c r="F123" i="4" s="1"/>
  <c r="A123" i="4" s="1"/>
  <c r="E62" i="4"/>
  <c r="F62" i="4" s="1"/>
  <c r="A62" i="4" s="1"/>
  <c r="E92" i="4"/>
  <c r="F92" i="4" s="1"/>
  <c r="A92" i="4" s="1"/>
  <c r="E68" i="4"/>
  <c r="E11" i="4"/>
  <c r="F11" i="4" s="1"/>
  <c r="A11" i="4" s="1"/>
  <c r="E101" i="4"/>
  <c r="F101" i="4" s="1"/>
  <c r="A101" i="4" s="1"/>
  <c r="E70" i="4"/>
  <c r="F70" i="4" s="1"/>
  <c r="A70" i="4" s="1"/>
  <c r="E58" i="4"/>
  <c r="F58" i="4" s="1"/>
  <c r="A58" i="4" s="1"/>
  <c r="E80" i="4"/>
  <c r="F80" i="4" s="1"/>
  <c r="A80" i="4" s="1"/>
  <c r="E43" i="4"/>
  <c r="F43" i="4"/>
  <c r="A43" i="4" s="1"/>
  <c r="E71" i="4"/>
  <c r="F71" i="4" s="1"/>
  <c r="A71" i="4" s="1"/>
  <c r="E100" i="4"/>
  <c r="F100" i="4" s="1"/>
  <c r="A100" i="4" s="1"/>
  <c r="E79" i="4"/>
  <c r="F79" i="4" s="1"/>
  <c r="A79" i="4" s="1"/>
  <c r="E52" i="4"/>
  <c r="F52" i="4" s="1"/>
  <c r="A52" i="4" s="1"/>
  <c r="E20" i="4"/>
  <c r="F20" i="4" s="1"/>
  <c r="A20" i="4" s="1"/>
  <c r="E36" i="4"/>
  <c r="F36" i="4" s="1"/>
  <c r="A36" i="4" s="1"/>
  <c r="E119" i="4"/>
  <c r="F119" i="4" s="1"/>
  <c r="A119" i="4" s="1"/>
  <c r="E107" i="4"/>
  <c r="E18" i="4"/>
  <c r="F18" i="4" s="1"/>
  <c r="A18" i="4" s="1"/>
  <c r="E49" i="4"/>
  <c r="F49" i="4" s="1"/>
  <c r="A49" i="4" s="1"/>
  <c r="E64" i="4"/>
  <c r="F64" i="4" s="1"/>
  <c r="A64" i="4" s="1"/>
  <c r="E78" i="4"/>
  <c r="F78" i="4" s="1"/>
  <c r="A78" i="4" s="1"/>
  <c r="F96" i="4"/>
  <c r="A96" i="4" s="1"/>
  <c r="E96" i="4"/>
  <c r="E29" i="4"/>
  <c r="F29" i="4" s="1"/>
  <c r="A29" i="4" s="1"/>
  <c r="E59" i="4"/>
  <c r="F59" i="4" s="1"/>
  <c r="A59" i="4" s="1"/>
  <c r="E75" i="4"/>
  <c r="F75" i="4" s="1"/>
  <c r="A75" i="4" s="1"/>
  <c r="E91" i="4"/>
  <c r="F91" i="4" s="1"/>
  <c r="A91" i="4" s="1"/>
  <c r="E109" i="4"/>
  <c r="E95" i="4"/>
  <c r="F95" i="4" s="1"/>
  <c r="A95" i="4" s="1"/>
  <c r="E121" i="4"/>
  <c r="F121" i="4" s="1"/>
  <c r="A121" i="4" s="1"/>
  <c r="E15" i="4"/>
  <c r="F15" i="4" s="1"/>
  <c r="A15" i="4" s="1"/>
  <c r="E113" i="4"/>
  <c r="F113" i="4" s="1"/>
  <c r="A113" i="4" s="1"/>
  <c r="E41" i="4"/>
  <c r="F41" i="4" s="1"/>
  <c r="A41" i="4" s="1"/>
  <c r="E39" i="4"/>
  <c r="F39" i="4" s="1"/>
  <c r="A39" i="4" s="1"/>
  <c r="E54" i="4"/>
  <c r="F54" i="4" s="1"/>
  <c r="A54" i="4" s="1"/>
  <c r="E84" i="4"/>
  <c r="F84" i="4" s="1"/>
  <c r="A84" i="4" s="1"/>
  <c r="E17" i="4"/>
  <c r="F17" i="4" s="1"/>
  <c r="A17" i="4" s="1"/>
  <c r="E34" i="4"/>
  <c r="F34" i="4" s="1"/>
  <c r="A34" i="4" s="1"/>
  <c r="E76" i="4"/>
  <c r="F76" i="4" s="1"/>
  <c r="A76" i="4" s="1"/>
  <c r="E118" i="4"/>
  <c r="F118" i="4"/>
  <c r="A118" i="4" s="1"/>
  <c r="E44" i="4"/>
  <c r="F44" i="4" s="1"/>
  <c r="A44" i="4" s="1"/>
  <c r="E27" i="4"/>
  <c r="F27" i="4" s="1"/>
  <c r="A27" i="4" s="1"/>
  <c r="E77" i="4"/>
  <c r="F77" i="4" s="1"/>
  <c r="A77" i="4" s="1"/>
  <c r="E53" i="4"/>
  <c r="F53" i="4" s="1"/>
  <c r="A53" i="4" s="1"/>
  <c r="E10" i="4"/>
  <c r="F10" i="4" s="1"/>
  <c r="A10" i="4" s="1"/>
  <c r="E112" i="4"/>
  <c r="F112" i="4" s="1"/>
  <c r="A112" i="4" s="1"/>
  <c r="E38" i="4"/>
  <c r="F38" i="4" s="1"/>
  <c r="A38" i="4" s="1"/>
  <c r="E97" i="4"/>
  <c r="F97" i="4" s="1"/>
  <c r="A97" i="4" s="1"/>
  <c r="E85" i="4"/>
  <c r="F85" i="4" s="1"/>
  <c r="A85" i="4" s="1"/>
  <c r="E60" i="4"/>
  <c r="F60" i="4" s="1"/>
  <c r="A60" i="4" s="1"/>
  <c r="E94" i="4"/>
  <c r="F94" i="4" s="1"/>
  <c r="A94" i="4" s="1"/>
  <c r="E48" i="4"/>
  <c r="F48" i="4" s="1"/>
  <c r="A48" i="4" s="1"/>
  <c r="E6" i="4"/>
  <c r="F6" i="4" s="1"/>
  <c r="A6" i="4" s="1"/>
  <c r="E28" i="4"/>
  <c r="F28" i="4" s="1"/>
  <c r="A28" i="4" s="1"/>
  <c r="E55" i="4"/>
  <c r="F55" i="4" s="1"/>
  <c r="A55" i="4" s="1"/>
  <c r="E12" i="4"/>
  <c r="F12" i="4" s="1"/>
  <c r="A12" i="4" s="1"/>
  <c r="E30" i="4"/>
  <c r="F30" i="4" s="1"/>
  <c r="A30" i="4" s="1"/>
  <c r="E61" i="4"/>
  <c r="F61" i="4" s="1"/>
  <c r="A61" i="4" s="1"/>
  <c r="E93" i="4"/>
  <c r="F93" i="4" s="1"/>
  <c r="A93" i="4" s="1"/>
  <c r="E106" i="4"/>
  <c r="F106" i="4" s="1"/>
  <c r="A106" i="4" s="1"/>
  <c r="E114" i="4"/>
  <c r="F114" i="4" s="1"/>
  <c r="A114" i="4" s="1"/>
  <c r="E9" i="4"/>
  <c r="F9" i="4" s="1"/>
  <c r="A9" i="4" s="1"/>
  <c r="E26" i="4"/>
  <c r="F26" i="4" s="1"/>
  <c r="A26" i="4" s="1"/>
  <c r="F42" i="4"/>
  <c r="A42" i="4" s="1"/>
  <c r="E42" i="4"/>
  <c r="E57" i="4"/>
  <c r="F57" i="4" s="1"/>
  <c r="A57" i="4" s="1"/>
  <c r="E69" i="4"/>
  <c r="F69" i="4" s="1"/>
  <c r="A69" i="4" s="1"/>
  <c r="E86" i="4"/>
  <c r="F86" i="4" s="1"/>
  <c r="A86" i="4" s="1"/>
  <c r="E111" i="4"/>
  <c r="F111" i="4"/>
  <c r="A111" i="4" s="1"/>
  <c r="E40" i="4"/>
  <c r="F40" i="4" s="1"/>
  <c r="A40" i="4" s="1"/>
  <c r="E24" i="4"/>
  <c r="F24" i="4" s="1"/>
  <c r="A24" i="4" s="1"/>
  <c r="E14" i="4"/>
  <c r="F14" i="4" s="1"/>
  <c r="A14" i="4" s="1"/>
  <c r="E73" i="4"/>
  <c r="F73" i="4" s="1"/>
  <c r="A73" i="4" s="1"/>
  <c r="E67" i="4"/>
  <c r="E32" i="4"/>
  <c r="F32" i="4" s="1"/>
  <c r="A32" i="4" s="1"/>
  <c r="E4" i="4"/>
  <c r="F4" i="4" s="1"/>
  <c r="A4" i="4" s="1"/>
  <c r="E87" i="4"/>
  <c r="E25" i="4"/>
  <c r="F25" i="4" s="1"/>
  <c r="A25" i="4" s="1"/>
  <c r="E74" i="17" l="1"/>
  <c r="F74" i="17" s="1"/>
  <c r="A74" i="17" s="1"/>
  <c r="E31" i="17"/>
  <c r="F31" i="17" s="1"/>
  <c r="A31" i="17" s="1"/>
  <c r="E21" i="17"/>
  <c r="F21" i="17" s="1"/>
  <c r="A21" i="17" s="1"/>
  <c r="E56" i="17"/>
  <c r="F56" i="17" s="1"/>
  <c r="A56" i="17" s="1"/>
  <c r="E13" i="17"/>
  <c r="F13" i="17" s="1"/>
  <c r="A13" i="17" s="1"/>
  <c r="E65" i="17"/>
  <c r="F65" i="17" s="1"/>
  <c r="A65" i="17" s="1"/>
  <c r="E46" i="17"/>
  <c r="F46" i="17" s="1"/>
  <c r="A46" i="17" s="1"/>
  <c r="E15" i="16"/>
  <c r="F15" i="16" s="1"/>
  <c r="A15" i="16" s="1"/>
  <c r="E51" i="16"/>
  <c r="F51" i="16" s="1"/>
  <c r="A51" i="16" s="1"/>
  <c r="F19" i="16"/>
  <c r="A19" i="16" s="1"/>
  <c r="E19" i="16"/>
  <c r="E9" i="16"/>
  <c r="F9" i="16" s="1"/>
  <c r="A9" i="16" s="1"/>
  <c r="E24" i="16"/>
  <c r="F24" i="16" s="1"/>
  <c r="A24" i="16" s="1"/>
  <c r="E89" i="17"/>
  <c r="F89" i="17" s="1"/>
  <c r="A89" i="17" s="1"/>
  <c r="E82" i="17"/>
  <c r="F82" i="17" s="1"/>
  <c r="A82" i="17" s="1"/>
  <c r="E115" i="16"/>
  <c r="F115" i="16" s="1"/>
  <c r="A115" i="16" s="1"/>
  <c r="E110" i="17"/>
  <c r="F110" i="17" s="1"/>
  <c r="A110" i="17" s="1"/>
  <c r="E11" i="16"/>
  <c r="F11" i="16" s="1"/>
  <c r="A11" i="16" s="1"/>
  <c r="F103" i="17"/>
  <c r="A103" i="17" s="1"/>
  <c r="E103" i="17"/>
  <c r="F104" i="17"/>
  <c r="A104" i="17" s="1"/>
  <c r="E104" i="17"/>
  <c r="F47" i="17"/>
  <c r="A47" i="17" s="1"/>
  <c r="E47" i="17"/>
  <c r="F5" i="16"/>
  <c r="A5" i="16" s="1"/>
  <c r="E5" i="16"/>
  <c r="F13" i="16"/>
  <c r="A13" i="16" s="1"/>
  <c r="E13" i="16"/>
  <c r="E61" i="16"/>
  <c r="F61" i="16" s="1"/>
  <c r="A61" i="16" s="1"/>
  <c r="E5" i="17"/>
  <c r="F5" i="17" s="1"/>
  <c r="A5" i="17" s="1"/>
  <c r="E91" i="16"/>
  <c r="F91" i="16" s="1"/>
  <c r="A91" i="16" s="1"/>
  <c r="E88" i="17"/>
  <c r="F88" i="17" s="1"/>
  <c r="A88" i="17" s="1"/>
  <c r="F116" i="17"/>
  <c r="A116" i="17" s="1"/>
  <c r="E116" i="17"/>
  <c r="E44" i="16"/>
  <c r="F44" i="16" s="1"/>
  <c r="A44" i="16" s="1"/>
  <c r="E28" i="16"/>
  <c r="F28" i="16" s="1"/>
  <c r="A28" i="16" s="1"/>
  <c r="F83" i="17"/>
  <c r="A83" i="17" s="1"/>
  <c r="E83" i="17"/>
  <c r="F120" i="16"/>
  <c r="A120" i="16" s="1"/>
  <c r="E120" i="16"/>
  <c r="F81" i="17"/>
  <c r="A81" i="17" s="1"/>
  <c r="E81" i="17"/>
  <c r="F18" i="16"/>
  <c r="A18" i="16" s="1"/>
  <c r="E18" i="16"/>
  <c r="E108" i="17"/>
  <c r="F108" i="17" s="1"/>
  <c r="A108" i="17" s="1"/>
  <c r="E105" i="16"/>
  <c r="F105" i="16" s="1"/>
  <c r="A105" i="16" s="1"/>
  <c r="E22" i="16"/>
  <c r="F22" i="16" s="1"/>
  <c r="A22" i="16" s="1"/>
  <c r="E105" i="17"/>
  <c r="F105" i="17" s="1"/>
  <c r="A105" i="17" s="1"/>
  <c r="E98" i="16"/>
  <c r="F98" i="16" s="1"/>
  <c r="A98" i="16" s="1"/>
  <c r="E22" i="17"/>
  <c r="F22" i="17" s="1"/>
  <c r="A22" i="17" s="1"/>
  <c r="E120" i="17"/>
  <c r="F120" i="17" s="1"/>
  <c r="A120" i="17" s="1"/>
  <c r="E34" i="16"/>
  <c r="F34" i="16" s="1"/>
  <c r="A34" i="16" s="1"/>
  <c r="E79" i="16"/>
  <c r="E122" i="17"/>
  <c r="F122" i="17" s="1"/>
  <c r="A122" i="17" s="1"/>
  <c r="F36" i="16"/>
  <c r="A36" i="16" s="1"/>
  <c r="E36" i="16"/>
  <c r="E26" i="16"/>
  <c r="F26" i="16" s="1"/>
  <c r="A26" i="16" s="1"/>
  <c r="F51" i="17"/>
  <c r="A51" i="17" s="1"/>
  <c r="E51" i="17"/>
  <c r="E19" i="17"/>
  <c r="F19" i="17" s="1"/>
  <c r="A19" i="17" s="1"/>
  <c r="E117" i="17"/>
  <c r="F117" i="17" s="1"/>
  <c r="A117" i="17" s="1"/>
  <c r="E31" i="16"/>
  <c r="F31" i="16" s="1"/>
  <c r="A31" i="16" s="1"/>
  <c r="E66" i="17"/>
  <c r="F66" i="17" s="1"/>
  <c r="A66" i="17" s="1"/>
  <c r="E50" i="17"/>
  <c r="F50" i="17" s="1"/>
  <c r="A50" i="17" s="1"/>
  <c r="E99" i="17"/>
  <c r="F99" i="17" s="1"/>
  <c r="A99" i="17" s="1"/>
  <c r="E72" i="17"/>
  <c r="F72" i="17" s="1"/>
  <c r="A72" i="17" s="1"/>
  <c r="E37" i="17"/>
  <c r="F37" i="17" s="1"/>
  <c r="A37" i="17" s="1"/>
  <c r="E29" i="16"/>
  <c r="F29" i="16" s="1"/>
  <c r="A29" i="16" s="1"/>
  <c r="E33" i="17"/>
  <c r="F33" i="17" s="1"/>
  <c r="A33" i="17" s="1"/>
  <c r="E20" i="16"/>
  <c r="F20" i="16" s="1"/>
  <c r="A20" i="16" s="1"/>
  <c r="F63" i="17"/>
  <c r="A63" i="17" s="1"/>
  <c r="E63" i="17"/>
  <c r="E16" i="17"/>
  <c r="F16" i="17" s="1"/>
  <c r="A16" i="17" s="1"/>
  <c r="E95" i="16"/>
  <c r="F95" i="16" s="1"/>
  <c r="A95" i="16" s="1"/>
  <c r="F98" i="17"/>
  <c r="A98" i="17" s="1"/>
  <c r="E98" i="17"/>
  <c r="E102" i="16"/>
  <c r="F102" i="16" s="1"/>
  <c r="A102" i="16" s="1"/>
  <c r="E88" i="16"/>
  <c r="F88" i="16" s="1"/>
  <c r="A88" i="16" s="1"/>
  <c r="E62" i="16"/>
  <c r="F62" i="16" s="1"/>
  <c r="A62" i="16" s="1"/>
  <c r="E21" i="16"/>
  <c r="F21" i="16" s="1"/>
  <c r="A21" i="16" s="1"/>
  <c r="F7" i="17"/>
  <c r="A7" i="17" s="1"/>
  <c r="E7" i="17"/>
  <c r="E90" i="17"/>
  <c r="F90" i="17" s="1"/>
  <c r="A90" i="17" s="1"/>
  <c r="E23" i="17"/>
  <c r="F23" i="17" s="1"/>
  <c r="A23" i="17" s="1"/>
  <c r="W99" i="13"/>
  <c r="V94" i="13"/>
  <c r="X88" i="13"/>
  <c r="W83" i="13"/>
  <c r="V78" i="13"/>
  <c r="X72" i="13"/>
  <c r="W67" i="13"/>
  <c r="V62" i="13"/>
  <c r="X56" i="13"/>
  <c r="W51" i="13"/>
  <c r="V46" i="13"/>
  <c r="W35" i="13"/>
  <c r="X24" i="13"/>
  <c r="V14" i="13"/>
  <c r="V24" i="13"/>
  <c r="V99" i="13"/>
  <c r="X93" i="13"/>
  <c r="W88" i="13"/>
  <c r="V83" i="13"/>
  <c r="X77" i="13"/>
  <c r="W72" i="13"/>
  <c r="V67" i="13"/>
  <c r="X61" i="13"/>
  <c r="W56" i="13"/>
  <c r="V51" i="13"/>
  <c r="X45" i="13"/>
  <c r="W40" i="13"/>
  <c r="V35" i="13"/>
  <c r="X29" i="13"/>
  <c r="W24" i="13"/>
  <c r="V19" i="13"/>
  <c r="X13" i="13"/>
  <c r="W8" i="13"/>
  <c r="X82" i="13"/>
  <c r="X98" i="13"/>
  <c r="W93" i="13"/>
  <c r="V88" i="13"/>
  <c r="W77" i="13"/>
  <c r="V72" i="13"/>
  <c r="W29" i="13"/>
  <c r="X103" i="13"/>
  <c r="W98" i="13"/>
  <c r="V93" i="13"/>
  <c r="X87" i="13"/>
  <c r="W82" i="13"/>
  <c r="V77" i="13"/>
  <c r="X71" i="13"/>
  <c r="W66" i="13"/>
  <c r="V61" i="13"/>
  <c r="X55" i="13"/>
  <c r="W50" i="13"/>
  <c r="V45" i="13"/>
  <c r="X39" i="13"/>
  <c r="W34" i="13"/>
  <c r="V29" i="13"/>
  <c r="X23" i="13"/>
  <c r="W18" i="13"/>
  <c r="V13" i="13"/>
  <c r="X7" i="13"/>
  <c r="X33" i="13"/>
  <c r="V23" i="13"/>
  <c r="V7" i="13"/>
  <c r="V12" i="13"/>
  <c r="W103" i="13"/>
  <c r="V98" i="13"/>
  <c r="X92" i="13"/>
  <c r="W87" i="13"/>
  <c r="V82" i="13"/>
  <c r="X76" i="13"/>
  <c r="W71" i="13"/>
  <c r="V66" i="13"/>
  <c r="X60" i="13"/>
  <c r="W55" i="13"/>
  <c r="V50" i="13"/>
  <c r="X44" i="13"/>
  <c r="W39" i="13"/>
  <c r="V34" i="13"/>
  <c r="X28" i="13"/>
  <c r="W23" i="13"/>
  <c r="V18" i="13"/>
  <c r="X12" i="13"/>
  <c r="W7" i="13"/>
  <c r="V39" i="13"/>
  <c r="X17" i="13"/>
  <c r="W17" i="13"/>
  <c r="V103" i="13"/>
  <c r="X97" i="13"/>
  <c r="W92" i="13"/>
  <c r="V87" i="13"/>
  <c r="X81" i="13"/>
  <c r="W76" i="13"/>
  <c r="V71" i="13"/>
  <c r="X65" i="13"/>
  <c r="W60" i="13"/>
  <c r="V55" i="13"/>
  <c r="X49" i="13"/>
  <c r="W44" i="13"/>
  <c r="W28" i="13"/>
  <c r="W12" i="13"/>
  <c r="X6" i="13"/>
  <c r="X102" i="13"/>
  <c r="W97" i="13"/>
  <c r="V92" i="13"/>
  <c r="X86" i="13"/>
  <c r="W81" i="13"/>
  <c r="V76" i="13"/>
  <c r="X70" i="13"/>
  <c r="W65" i="13"/>
  <c r="V60" i="13"/>
  <c r="X54" i="13"/>
  <c r="W49" i="13"/>
  <c r="V44" i="13"/>
  <c r="X38" i="13"/>
  <c r="W33" i="13"/>
  <c r="V28" i="13"/>
  <c r="X22" i="13"/>
  <c r="W102" i="13"/>
  <c r="V97" i="13"/>
  <c r="X91" i="13"/>
  <c r="W86" i="13"/>
  <c r="V81" i="13"/>
  <c r="X75" i="13"/>
  <c r="W70" i="13"/>
  <c r="V65" i="13"/>
  <c r="X59" i="13"/>
  <c r="W54" i="13"/>
  <c r="V49" i="13"/>
  <c r="X43" i="13"/>
  <c r="W38" i="13"/>
  <c r="V33" i="13"/>
  <c r="X27" i="13"/>
  <c r="W22" i="13"/>
  <c r="V17" i="13"/>
  <c r="X11" i="13"/>
  <c r="W6" i="13"/>
  <c r="V102" i="13"/>
  <c r="X96" i="13"/>
  <c r="W91" i="13"/>
  <c r="V86" i="13"/>
  <c r="X80" i="13"/>
  <c r="W75" i="13"/>
  <c r="V70" i="13"/>
  <c r="X64" i="13"/>
  <c r="W59" i="13"/>
  <c r="V54" i="13"/>
  <c r="X48" i="13"/>
  <c r="W43" i="13"/>
  <c r="V38" i="13"/>
  <c r="X32" i="13"/>
  <c r="W27" i="13"/>
  <c r="V22" i="13"/>
  <c r="X16" i="13"/>
  <c r="W11" i="13"/>
  <c r="V6" i="13"/>
  <c r="X101" i="13"/>
  <c r="W96" i="13"/>
  <c r="V91" i="13"/>
  <c r="X85" i="13"/>
  <c r="W80" i="13"/>
  <c r="V75" i="13"/>
  <c r="X69" i="13"/>
  <c r="W64" i="13"/>
  <c r="V59" i="13"/>
  <c r="X53" i="13"/>
  <c r="W48" i="13"/>
  <c r="V43" i="13"/>
  <c r="X37" i="13"/>
  <c r="W32" i="13"/>
  <c r="V27" i="13"/>
  <c r="X21" i="13"/>
  <c r="W16" i="13"/>
  <c r="V11" i="13"/>
  <c r="X5" i="13"/>
  <c r="V5" i="13"/>
  <c r="X50" i="13"/>
  <c r="W13" i="13"/>
  <c r="W101" i="13"/>
  <c r="V96" i="13"/>
  <c r="X90" i="13"/>
  <c r="W85" i="13"/>
  <c r="V80" i="13"/>
  <c r="X74" i="13"/>
  <c r="W69" i="13"/>
  <c r="V64" i="13"/>
  <c r="X58" i="13"/>
  <c r="W53" i="13"/>
  <c r="V48" i="13"/>
  <c r="X42" i="13"/>
  <c r="W37" i="13"/>
  <c r="V32" i="13"/>
  <c r="X26" i="13"/>
  <c r="W21" i="13"/>
  <c r="V16" i="13"/>
  <c r="X10" i="13"/>
  <c r="W5" i="13"/>
  <c r="W10" i="13"/>
  <c r="V56" i="13"/>
  <c r="X18" i="13"/>
  <c r="V101" i="13"/>
  <c r="X95" i="13"/>
  <c r="W90" i="13"/>
  <c r="V85" i="13"/>
  <c r="X79" i="13"/>
  <c r="W74" i="13"/>
  <c r="V69" i="13"/>
  <c r="X63" i="13"/>
  <c r="W58" i="13"/>
  <c r="V53" i="13"/>
  <c r="X47" i="13"/>
  <c r="W42" i="13"/>
  <c r="V37" i="13"/>
  <c r="X31" i="13"/>
  <c r="W26" i="13"/>
  <c r="V21" i="13"/>
  <c r="X15" i="13"/>
  <c r="W61" i="13"/>
  <c r="X100" i="13"/>
  <c r="W95" i="13"/>
  <c r="V90" i="13"/>
  <c r="X84" i="13"/>
  <c r="W79" i="13"/>
  <c r="V74" i="13"/>
  <c r="X68" i="13"/>
  <c r="W63" i="13"/>
  <c r="V58" i="13"/>
  <c r="X52" i="13"/>
  <c r="W47" i="13"/>
  <c r="V42" i="13"/>
  <c r="X36" i="13"/>
  <c r="W31" i="13"/>
  <c r="V26" i="13"/>
  <c r="X20" i="13"/>
  <c r="W15" i="13"/>
  <c r="V10" i="13"/>
  <c r="X4" i="13"/>
  <c r="X8" i="13"/>
  <c r="X34" i="13"/>
  <c r="W100" i="13"/>
  <c r="V95" i="13"/>
  <c r="X89" i="13"/>
  <c r="W84" i="13"/>
  <c r="V79" i="13"/>
  <c r="X73" i="13"/>
  <c r="W68" i="13"/>
  <c r="V63" i="13"/>
  <c r="X57" i="13"/>
  <c r="W52" i="13"/>
  <c r="V47" i="13"/>
  <c r="X41" i="13"/>
  <c r="W36" i="13"/>
  <c r="V31" i="13"/>
  <c r="X25" i="13"/>
  <c r="W20" i="13"/>
  <c r="V15" i="13"/>
  <c r="X9" i="13"/>
  <c r="W4" i="13"/>
  <c r="W9" i="13"/>
  <c r="X66" i="13"/>
  <c r="V100" i="13"/>
  <c r="X94" i="13"/>
  <c r="W89" i="13"/>
  <c r="V84" i="13"/>
  <c r="X78" i="13"/>
  <c r="W73" i="13"/>
  <c r="V68" i="13"/>
  <c r="X62" i="13"/>
  <c r="W57" i="13"/>
  <c r="V52" i="13"/>
  <c r="X46" i="13"/>
  <c r="W41" i="13"/>
  <c r="V36" i="13"/>
  <c r="X30" i="13"/>
  <c r="W25" i="13"/>
  <c r="V20" i="13"/>
  <c r="X14" i="13"/>
  <c r="V4" i="13"/>
  <c r="V40" i="13"/>
  <c r="X99" i="13"/>
  <c r="W94" i="13"/>
  <c r="V89" i="13"/>
  <c r="X83" i="13"/>
  <c r="W78" i="13"/>
  <c r="V73" i="13"/>
  <c r="X67" i="13"/>
  <c r="W62" i="13"/>
  <c r="V57" i="13"/>
  <c r="X51" i="13"/>
  <c r="W46" i="13"/>
  <c r="V41" i="13"/>
  <c r="X35" i="13"/>
  <c r="W30" i="13"/>
  <c r="V25" i="13"/>
  <c r="X19" i="13"/>
  <c r="W14" i="13"/>
  <c r="V9" i="13"/>
  <c r="X40" i="13"/>
  <c r="V30" i="13"/>
  <c r="W19" i="13"/>
  <c r="W45" i="13"/>
  <c r="V8" i="13"/>
  <c r="V83" i="2"/>
  <c r="W64" i="2"/>
  <c r="X85" i="2"/>
  <c r="X7" i="2"/>
  <c r="V7" i="2"/>
  <c r="E76" i="17"/>
  <c r="F76" i="17" s="1"/>
  <c r="A76" i="17" s="1"/>
  <c r="E84" i="17"/>
  <c r="F84" i="17" s="1"/>
  <c r="A84" i="17" s="1"/>
  <c r="E73" i="17"/>
  <c r="F73" i="17" s="1"/>
  <c r="A73" i="17" s="1"/>
  <c r="E39" i="17"/>
  <c r="F39" i="17" s="1"/>
  <c r="A39" i="17" s="1"/>
  <c r="E123" i="17"/>
  <c r="E40" i="17"/>
  <c r="F40" i="17" s="1"/>
  <c r="A40" i="17" s="1"/>
  <c r="E30" i="17"/>
  <c r="E75" i="17"/>
  <c r="F75" i="17" s="1"/>
  <c r="A75" i="17" s="1"/>
  <c r="E92" i="17"/>
  <c r="F92" i="17" s="1"/>
  <c r="A92" i="17" s="1"/>
  <c r="E91" i="17"/>
  <c r="F91" i="17" s="1"/>
  <c r="A91" i="17" s="1"/>
  <c r="E41" i="17"/>
  <c r="F41" i="17" s="1"/>
  <c r="A41" i="17" s="1"/>
  <c r="E68" i="17"/>
  <c r="F68" i="17" s="1"/>
  <c r="A68" i="17" s="1"/>
  <c r="E113" i="17"/>
  <c r="E45" i="17"/>
  <c r="F45" i="17" s="1"/>
  <c r="A45" i="17" s="1"/>
  <c r="E6" i="17"/>
  <c r="F6" i="17" s="1"/>
  <c r="A6" i="17" s="1"/>
  <c r="E35" i="17"/>
  <c r="F35" i="17" s="1"/>
  <c r="A35" i="17" s="1"/>
  <c r="E44" i="17"/>
  <c r="F44" i="17" s="1"/>
  <c r="A44" i="17" s="1"/>
  <c r="E29" i="17"/>
  <c r="F29" i="17" s="1"/>
  <c r="A29" i="17" s="1"/>
  <c r="E71" i="17"/>
  <c r="F71" i="17" s="1"/>
  <c r="A71" i="17" s="1"/>
  <c r="E25" i="17"/>
  <c r="F25" i="17" s="1"/>
  <c r="A25" i="17" s="1"/>
  <c r="E87" i="17"/>
  <c r="F87" i="17" s="1"/>
  <c r="A87" i="17" s="1"/>
  <c r="E12" i="17"/>
  <c r="F12" i="17" s="1"/>
  <c r="A12" i="17" s="1"/>
  <c r="E79" i="17"/>
  <c r="F79" i="17" s="1"/>
  <c r="A79" i="17" s="1"/>
  <c r="E70" i="17"/>
  <c r="F70" i="17" s="1"/>
  <c r="A70" i="17" s="1"/>
  <c r="E78" i="17"/>
  <c r="F78" i="17" s="1"/>
  <c r="A78" i="17" s="1"/>
  <c r="E48" i="17"/>
  <c r="F48" i="17" s="1"/>
  <c r="A48" i="17" s="1"/>
  <c r="E111" i="17"/>
  <c r="F111" i="17" s="1"/>
  <c r="A111" i="17" s="1"/>
  <c r="E55" i="17"/>
  <c r="F55" i="17" s="1"/>
  <c r="A55" i="17" s="1"/>
  <c r="E86" i="17"/>
  <c r="F86" i="17" s="1"/>
  <c r="A86" i="17" s="1"/>
  <c r="E101" i="17"/>
  <c r="F101" i="17" s="1"/>
  <c r="A101" i="17" s="1"/>
  <c r="E52" i="17"/>
  <c r="F52" i="17" s="1"/>
  <c r="A52" i="17" s="1"/>
  <c r="E121" i="17"/>
  <c r="F121" i="17" s="1"/>
  <c r="A121" i="17" s="1"/>
  <c r="E102" i="17"/>
  <c r="E62" i="17"/>
  <c r="F62" i="17" s="1"/>
  <c r="A62" i="17" s="1"/>
  <c r="E11" i="17"/>
  <c r="F11" i="17" s="1"/>
  <c r="A11" i="17" s="1"/>
  <c r="E97" i="17"/>
  <c r="F97" i="17" s="1"/>
  <c r="A97" i="17" s="1"/>
  <c r="E34" i="17"/>
  <c r="F34" i="17" s="1"/>
  <c r="A34" i="17" s="1"/>
  <c r="E107" i="17"/>
  <c r="F107" i="17" s="1"/>
  <c r="A107" i="17" s="1"/>
  <c r="E57" i="17"/>
  <c r="F57" i="17" s="1"/>
  <c r="A57" i="17" s="1"/>
  <c r="E54" i="17"/>
  <c r="F54" i="17" s="1"/>
  <c r="A54" i="17" s="1"/>
  <c r="E14" i="17"/>
  <c r="F14" i="17" s="1"/>
  <c r="A14" i="17" s="1"/>
  <c r="E59" i="17"/>
  <c r="F59" i="17" s="1"/>
  <c r="A59" i="17" s="1"/>
  <c r="E112" i="17"/>
  <c r="F112" i="17" s="1"/>
  <c r="A112" i="17" s="1"/>
  <c r="E64" i="17"/>
  <c r="F64" i="17" s="1"/>
  <c r="A64" i="17" s="1"/>
  <c r="E67" i="17"/>
  <c r="F67" i="17" s="1"/>
  <c r="A67" i="17" s="1"/>
  <c r="E38" i="17"/>
  <c r="F38" i="17" s="1"/>
  <c r="A38" i="17" s="1"/>
  <c r="E18" i="17"/>
  <c r="F18" i="17" s="1"/>
  <c r="A18" i="17" s="1"/>
  <c r="E28" i="17"/>
  <c r="F28" i="17" s="1"/>
  <c r="A28" i="17" s="1"/>
  <c r="E95" i="17"/>
  <c r="F95" i="17" s="1"/>
  <c r="A95" i="17" s="1"/>
  <c r="E53" i="17"/>
  <c r="F53" i="17" s="1"/>
  <c r="A53" i="17" s="1"/>
  <c r="E9" i="17"/>
  <c r="F9" i="17" s="1"/>
  <c r="A9" i="17" s="1"/>
  <c r="E114" i="17"/>
  <c r="F114" i="17" s="1"/>
  <c r="A114" i="17" s="1"/>
  <c r="E69" i="17"/>
  <c r="F69" i="17" s="1"/>
  <c r="A69" i="17" s="1"/>
  <c r="E10" i="17"/>
  <c r="F10" i="17" s="1"/>
  <c r="A10" i="17" s="1"/>
  <c r="E109" i="17"/>
  <c r="F109" i="17" s="1"/>
  <c r="A109" i="17" s="1"/>
  <c r="E49" i="17"/>
  <c r="F49" i="17" s="1"/>
  <c r="A49" i="17" s="1"/>
  <c r="E58" i="17"/>
  <c r="F58" i="17" s="1"/>
  <c r="A58" i="17" s="1"/>
  <c r="E26" i="17"/>
  <c r="F26" i="17" s="1"/>
  <c r="A26" i="17" s="1"/>
  <c r="E43" i="17"/>
  <c r="E24" i="17"/>
  <c r="F24" i="17" s="1"/>
  <c r="A24" i="17" s="1"/>
  <c r="E80" i="17"/>
  <c r="F80" i="17" s="1"/>
  <c r="A80" i="17" s="1"/>
  <c r="E42" i="17"/>
  <c r="F42" i="17" s="1"/>
  <c r="A42" i="17" s="1"/>
  <c r="E93" i="17"/>
  <c r="F93" i="17" s="1"/>
  <c r="A93" i="17" s="1"/>
  <c r="E77" i="17"/>
  <c r="F77" i="17" s="1"/>
  <c r="A77" i="17" s="1"/>
  <c r="E115" i="17"/>
  <c r="F115" i="17" s="1"/>
  <c r="A115" i="17" s="1"/>
  <c r="E60" i="17"/>
  <c r="F60" i="17" s="1"/>
  <c r="A60" i="17" s="1"/>
  <c r="E118" i="17"/>
  <c r="F118" i="17" s="1"/>
  <c r="A118" i="17" s="1"/>
  <c r="E20" i="17"/>
  <c r="F20" i="17" s="1"/>
  <c r="A20" i="17" s="1"/>
  <c r="E106" i="17"/>
  <c r="F106" i="17" s="1"/>
  <c r="A106" i="17" s="1"/>
  <c r="E61" i="17"/>
  <c r="E27" i="17"/>
  <c r="F27" i="17" s="1"/>
  <c r="A27" i="17" s="1"/>
  <c r="E100" i="17"/>
  <c r="F100" i="17" s="1"/>
  <c r="A100" i="17" s="1"/>
  <c r="E96" i="17"/>
  <c r="F96" i="17" s="1"/>
  <c r="A96" i="17" s="1"/>
  <c r="E85" i="17"/>
  <c r="F85" i="17" s="1"/>
  <c r="A85" i="17" s="1"/>
  <c r="E15" i="17"/>
  <c r="F15" i="17" s="1"/>
  <c r="A15" i="17" s="1"/>
  <c r="E94" i="17"/>
  <c r="F94" i="17" s="1"/>
  <c r="A94" i="17" s="1"/>
  <c r="E17" i="17"/>
  <c r="E36" i="17"/>
  <c r="F36" i="17" s="1"/>
  <c r="A36" i="17" s="1"/>
  <c r="E8" i="17"/>
  <c r="F8" i="17" s="1"/>
  <c r="A8" i="17" s="1"/>
  <c r="E4" i="17"/>
  <c r="F4" i="17" s="1"/>
  <c r="A4" i="17" s="1"/>
  <c r="E119" i="17"/>
  <c r="F119" i="17" s="1"/>
  <c r="A119" i="17" s="1"/>
  <c r="E32" i="17"/>
  <c r="F32" i="17" s="1"/>
  <c r="A32" i="17" s="1"/>
  <c r="X64" i="2"/>
  <c r="X86" i="2"/>
  <c r="X44" i="2"/>
  <c r="W75" i="2"/>
  <c r="V67" i="2"/>
  <c r="X35" i="2"/>
  <c r="X94" i="2"/>
  <c r="W47" i="2"/>
  <c r="X90" i="2"/>
  <c r="V33" i="2"/>
  <c r="X6" i="2"/>
  <c r="V92" i="2"/>
  <c r="V71" i="2"/>
  <c r="V50" i="2"/>
  <c r="V29" i="2"/>
  <c r="V8" i="2"/>
  <c r="W93" i="2"/>
  <c r="W72" i="2"/>
  <c r="X56" i="2"/>
  <c r="V41" i="2"/>
  <c r="X14" i="2"/>
  <c r="V100" i="2"/>
  <c r="V79" i="2"/>
  <c r="X52" i="2"/>
  <c r="X31" i="2"/>
  <c r="X10" i="2"/>
  <c r="V96" i="2"/>
  <c r="V75" i="2"/>
  <c r="X27" i="2"/>
  <c r="X65" i="2"/>
  <c r="X23" i="2"/>
  <c r="V88" i="2"/>
  <c r="W51" i="2"/>
  <c r="W9" i="2"/>
  <c r="X73" i="2"/>
  <c r="W26" i="2"/>
  <c r="W5" i="2"/>
  <c r="X69" i="2"/>
  <c r="W38" i="2"/>
  <c r="V12" i="2"/>
  <c r="W97" i="2"/>
  <c r="W76" i="2"/>
  <c r="W55" i="2"/>
  <c r="W34" i="2"/>
  <c r="W13" i="2"/>
  <c r="X98" i="2"/>
  <c r="X77" i="2"/>
  <c r="V62" i="2"/>
  <c r="W46" i="2"/>
  <c r="V20" i="2"/>
  <c r="X48" i="2"/>
  <c r="W84" i="2"/>
  <c r="V58" i="2"/>
  <c r="V37" i="2"/>
  <c r="V16" i="2"/>
  <c r="W101" i="2"/>
  <c r="W80" i="2"/>
  <c r="X43" i="2"/>
  <c r="X81" i="2"/>
  <c r="X39" i="2"/>
  <c r="X18" i="2"/>
  <c r="X16" i="2"/>
  <c r="W67" i="2"/>
  <c r="W42" i="2"/>
  <c r="V49" i="2"/>
  <c r="X22" i="2"/>
  <c r="W59" i="2"/>
  <c r="V87" i="2"/>
  <c r="V66" i="2"/>
  <c r="V45" i="2"/>
  <c r="V24" i="2"/>
  <c r="X96" i="2"/>
  <c r="W88" i="2"/>
  <c r="X72" i="2"/>
  <c r="V57" i="2"/>
  <c r="X30" i="2"/>
  <c r="X9" i="2"/>
  <c r="V95" i="2"/>
  <c r="X68" i="2"/>
  <c r="X47" i="2"/>
  <c r="X26" i="2"/>
  <c r="X5" i="2"/>
  <c r="V91" i="2"/>
  <c r="W25" i="2"/>
  <c r="W54" i="2"/>
  <c r="W71" i="2"/>
  <c r="W50" i="2"/>
  <c r="W29" i="2"/>
  <c r="W8" i="2"/>
  <c r="V78" i="2"/>
  <c r="W62" i="2"/>
  <c r="V36" i="2"/>
  <c r="V15" i="2"/>
  <c r="W100" i="2"/>
  <c r="V74" i="2"/>
  <c r="V11" i="2"/>
  <c r="W96" i="2"/>
  <c r="W63" i="2"/>
  <c r="V32" i="2"/>
  <c r="X59" i="2"/>
  <c r="W33" i="2"/>
  <c r="W12" i="2"/>
  <c r="X97" i="2"/>
  <c r="X76" i="2"/>
  <c r="X55" i="2"/>
  <c r="X34" i="2"/>
  <c r="X13" i="2"/>
  <c r="V99" i="2"/>
  <c r="W83" i="2"/>
  <c r="X67" i="2"/>
  <c r="W41" i="2"/>
  <c r="W20" i="2"/>
  <c r="V6" i="2"/>
  <c r="W79" i="2"/>
  <c r="W58" i="2"/>
  <c r="W37" i="2"/>
  <c r="W16" i="2"/>
  <c r="X101" i="2"/>
  <c r="X89" i="2"/>
  <c r="V53" i="2"/>
  <c r="V65" i="2"/>
  <c r="X38" i="2"/>
  <c r="X17" i="2"/>
  <c r="V103" i="2"/>
  <c r="V82" i="2"/>
  <c r="V61" i="2"/>
  <c r="V40" i="2"/>
  <c r="V19" i="2"/>
  <c r="V70" i="2"/>
  <c r="X88" i="2"/>
  <c r="V73" i="2"/>
  <c r="X46" i="2"/>
  <c r="X25" i="2"/>
  <c r="W91" i="2"/>
  <c r="X84" i="2"/>
  <c r="X63" i="2"/>
  <c r="X42" i="2"/>
  <c r="X21" i="2"/>
  <c r="W4" i="2"/>
  <c r="W92" i="2"/>
  <c r="W70" i="2"/>
  <c r="V44" i="2"/>
  <c r="V23" i="2"/>
  <c r="V38" i="2"/>
  <c r="W87" i="2"/>
  <c r="W66" i="2"/>
  <c r="W45" i="2"/>
  <c r="W24" i="2"/>
  <c r="X8" i="2"/>
  <c r="V94" i="2"/>
  <c r="W78" i="2"/>
  <c r="V52" i="2"/>
  <c r="V31" i="2"/>
  <c r="X4" i="2"/>
  <c r="V90" i="2"/>
  <c r="V69" i="2"/>
  <c r="V48" i="2"/>
  <c r="V27" i="2"/>
  <c r="X93" i="2"/>
  <c r="X75" i="2"/>
  <c r="W49" i="2"/>
  <c r="W28" i="2"/>
  <c r="W7" i="2"/>
  <c r="X92" i="2"/>
  <c r="X71" i="2"/>
  <c r="X50" i="2"/>
  <c r="X29" i="2"/>
  <c r="V14" i="2"/>
  <c r="W99" i="2"/>
  <c r="X83" i="2"/>
  <c r="W57" i="2"/>
  <c r="W36" i="2"/>
  <c r="V10" i="2"/>
  <c r="W95" i="2"/>
  <c r="W74" i="2"/>
  <c r="W53" i="2"/>
  <c r="W32" i="2"/>
  <c r="V81" i="2"/>
  <c r="X54" i="2"/>
  <c r="X33" i="2"/>
  <c r="X12" i="2"/>
  <c r="V98" i="2"/>
  <c r="V77" i="2"/>
  <c r="V56" i="2"/>
  <c r="V35" i="2"/>
  <c r="W19" i="2"/>
  <c r="X32" i="2"/>
  <c r="V89" i="2"/>
  <c r="X62" i="2"/>
  <c r="X41" i="2"/>
  <c r="W15" i="2"/>
  <c r="X100" i="2"/>
  <c r="X79" i="2"/>
  <c r="X58" i="2"/>
  <c r="X37" i="2"/>
  <c r="X51" i="2"/>
  <c r="V86" i="2"/>
  <c r="W86" i="2"/>
  <c r="V60" i="2"/>
  <c r="V39" i="2"/>
  <c r="V18" i="2"/>
  <c r="W103" i="2"/>
  <c r="W82" i="2"/>
  <c r="W61" i="2"/>
  <c r="W40" i="2"/>
  <c r="X24" i="2"/>
  <c r="V9" i="2"/>
  <c r="W94" i="2"/>
  <c r="V68" i="2"/>
  <c r="V47" i="2"/>
  <c r="X20" i="2"/>
  <c r="W27" i="2"/>
  <c r="V85" i="2"/>
  <c r="V64" i="2"/>
  <c r="V43" i="2"/>
  <c r="W17" i="2"/>
  <c r="X80" i="2"/>
  <c r="W6" i="2"/>
  <c r="X91" i="2"/>
  <c r="W65" i="2"/>
  <c r="W44" i="2"/>
  <c r="W23" i="2"/>
  <c r="W43" i="2"/>
  <c r="X87" i="2"/>
  <c r="X66" i="2"/>
  <c r="X45" i="2"/>
  <c r="V30" i="2"/>
  <c r="W14" i="2"/>
  <c r="X99" i="2"/>
  <c r="W73" i="2"/>
  <c r="W52" i="2"/>
  <c r="V26" i="2"/>
  <c r="V5" i="2"/>
  <c r="W90" i="2"/>
  <c r="W69" i="2"/>
  <c r="W48" i="2"/>
  <c r="V28" i="2"/>
  <c r="X11" i="2"/>
  <c r="V97" i="2"/>
  <c r="X70" i="2"/>
  <c r="X49" i="2"/>
  <c r="X28" i="2"/>
  <c r="V93" i="2"/>
  <c r="V72" i="2"/>
  <c r="V51" i="2"/>
  <c r="W35" i="2"/>
  <c r="X19" i="2"/>
  <c r="V22" i="2"/>
  <c r="X78" i="2"/>
  <c r="X57" i="2"/>
  <c r="W31" i="2"/>
  <c r="W10" i="2"/>
  <c r="X95" i="2"/>
  <c r="X74" i="2"/>
  <c r="X53" i="2"/>
  <c r="X102" i="2"/>
  <c r="W21" i="2"/>
  <c r="V17" i="2"/>
  <c r="W102" i="2"/>
  <c r="V76" i="2"/>
  <c r="V55" i="2"/>
  <c r="V34" i="2"/>
  <c r="V13" i="2"/>
  <c r="W98" i="2"/>
  <c r="W77" i="2"/>
  <c r="W56" i="2"/>
  <c r="X40" i="2"/>
  <c r="V25" i="2"/>
  <c r="V102" i="2"/>
  <c r="V84" i="2"/>
  <c r="V63" i="2"/>
  <c r="X36" i="2"/>
  <c r="X15" i="2"/>
  <c r="V101" i="2"/>
  <c r="V80" i="2"/>
  <c r="V59" i="2"/>
  <c r="X60" i="2"/>
  <c r="W22" i="2"/>
  <c r="W11" i="2"/>
  <c r="W81" i="2"/>
  <c r="W60" i="2"/>
  <c r="W39" i="2"/>
  <c r="W18" i="2"/>
  <c r="X103" i="2"/>
  <c r="X82" i="2"/>
  <c r="X61" i="2"/>
  <c r="V46" i="2"/>
  <c r="W30" i="2"/>
  <c r="V4" i="2"/>
  <c r="W89" i="2"/>
  <c r="W68" i="2"/>
  <c r="V42" i="2"/>
  <c r="V21" i="2"/>
  <c r="V54" i="2"/>
  <c r="W85" i="2"/>
  <c r="E108" i="16"/>
  <c r="F108" i="16" s="1"/>
  <c r="A108" i="16" s="1"/>
  <c r="E89" i="16"/>
  <c r="F89" i="16" s="1"/>
  <c r="A89" i="16" s="1"/>
  <c r="E116" i="16"/>
  <c r="F116" i="16" s="1"/>
  <c r="A116" i="16" s="1"/>
  <c r="E93" i="16"/>
  <c r="F93" i="16" s="1"/>
  <c r="A93" i="16" s="1"/>
  <c r="E101" i="16"/>
  <c r="E64" i="16"/>
  <c r="F64" i="16" s="1"/>
  <c r="A64" i="16" s="1"/>
  <c r="E99" i="16"/>
  <c r="F99" i="16" s="1"/>
  <c r="A99" i="16" s="1"/>
  <c r="E50" i="16"/>
  <c r="F50" i="16" s="1"/>
  <c r="A50" i="16" s="1"/>
  <c r="E57" i="16"/>
  <c r="F57" i="16" s="1"/>
  <c r="A57" i="16" s="1"/>
  <c r="E125" i="16"/>
  <c r="F125" i="16" s="1"/>
  <c r="A125" i="16" s="1"/>
  <c r="E134" i="16"/>
  <c r="F134" i="16" s="1"/>
  <c r="A134" i="16" s="1"/>
  <c r="E66" i="16"/>
  <c r="F66" i="16" s="1"/>
  <c r="A66" i="16" s="1"/>
  <c r="E94" i="16"/>
  <c r="F94" i="16" s="1"/>
  <c r="A94" i="16" s="1"/>
  <c r="E114" i="16"/>
  <c r="F114" i="16" s="1"/>
  <c r="A114" i="16" s="1"/>
  <c r="E137" i="16"/>
  <c r="F137" i="16" s="1"/>
  <c r="A137" i="16" s="1"/>
  <c r="E121" i="16"/>
  <c r="F121" i="16" s="1"/>
  <c r="A121" i="16" s="1"/>
  <c r="E77" i="16"/>
  <c r="F77" i="16" s="1"/>
  <c r="A77" i="16" s="1"/>
  <c r="E111" i="16"/>
  <c r="F111" i="16" s="1"/>
  <c r="A111" i="16" s="1"/>
  <c r="E117" i="16"/>
  <c r="F117" i="16" s="1"/>
  <c r="A117" i="16" s="1"/>
  <c r="E67" i="16"/>
  <c r="F67" i="16" s="1"/>
  <c r="A67" i="16" s="1"/>
  <c r="E37" i="16"/>
  <c r="F37" i="16" s="1"/>
  <c r="A37" i="16" s="1"/>
  <c r="E55" i="16"/>
  <c r="E87" i="16"/>
  <c r="F87" i="16" s="1"/>
  <c r="A87" i="16" s="1"/>
  <c r="E140" i="16"/>
  <c r="F140" i="16" s="1"/>
  <c r="A140" i="16" s="1"/>
  <c r="E73" i="16"/>
  <c r="E86" i="16"/>
  <c r="F86" i="16" s="1"/>
  <c r="A86" i="16" s="1"/>
  <c r="E23" i="16"/>
  <c r="F23" i="16" s="1"/>
  <c r="A23" i="16" s="1"/>
  <c r="E84" i="16"/>
  <c r="F84" i="16" s="1"/>
  <c r="A84" i="16" s="1"/>
  <c r="F55" i="16"/>
  <c r="A55" i="16" s="1"/>
  <c r="E53" i="16"/>
  <c r="F53" i="16" s="1"/>
  <c r="A53" i="16" s="1"/>
  <c r="E82" i="16"/>
  <c r="F82" i="16" s="1"/>
  <c r="A82" i="16" s="1"/>
  <c r="E45" i="16"/>
  <c r="F45" i="16" s="1"/>
  <c r="A45" i="16" s="1"/>
  <c r="E39" i="16"/>
  <c r="F39" i="16" s="1"/>
  <c r="A39" i="16" s="1"/>
  <c r="E131" i="16"/>
  <c r="F131" i="16" s="1"/>
  <c r="A131" i="16" s="1"/>
  <c r="E52" i="16"/>
  <c r="F52" i="16" s="1"/>
  <c r="A52" i="16" s="1"/>
  <c r="E72" i="16"/>
  <c r="E49" i="16"/>
  <c r="F49" i="16" s="1"/>
  <c r="A49" i="16" s="1"/>
  <c r="E136" i="16"/>
  <c r="F136" i="16" s="1"/>
  <c r="A136" i="16" s="1"/>
  <c r="E68" i="16"/>
  <c r="F68" i="16" s="1"/>
  <c r="A68" i="16" s="1"/>
  <c r="E70" i="16"/>
  <c r="F70" i="16" s="1"/>
  <c r="A70" i="16" s="1"/>
  <c r="E27" i="16"/>
  <c r="F27" i="16" s="1"/>
  <c r="A27" i="16" s="1"/>
  <c r="E96" i="16"/>
  <c r="F96" i="16" s="1"/>
  <c r="A96" i="16" s="1"/>
  <c r="E46" i="16"/>
  <c r="F46" i="16" s="1"/>
  <c r="A46" i="16" s="1"/>
  <c r="E65" i="16"/>
  <c r="F65" i="16" s="1"/>
  <c r="A65" i="16" s="1"/>
  <c r="E118" i="16"/>
  <c r="F118" i="16" s="1"/>
  <c r="A118" i="16" s="1"/>
  <c r="E43" i="16"/>
  <c r="F43" i="16" s="1"/>
  <c r="A43" i="16" s="1"/>
  <c r="E109" i="16"/>
  <c r="F109" i="16" s="1"/>
  <c r="A109" i="16" s="1"/>
  <c r="E47" i="16"/>
  <c r="F47" i="16" s="1"/>
  <c r="A47" i="16" s="1"/>
  <c r="E142" i="16"/>
  <c r="F142" i="16" s="1"/>
  <c r="A142" i="16" s="1"/>
  <c r="E75" i="16"/>
  <c r="F75" i="16" s="1"/>
  <c r="A75" i="16" s="1"/>
  <c r="E78" i="16"/>
  <c r="F78" i="16" s="1"/>
  <c r="A78" i="16" s="1"/>
  <c r="E74" i="16"/>
  <c r="E80" i="16"/>
  <c r="F80" i="16" s="1"/>
  <c r="A80" i="16" s="1"/>
  <c r="E59" i="16"/>
  <c r="F59" i="16" s="1"/>
  <c r="A59" i="16" s="1"/>
  <c r="E42" i="16"/>
  <c r="F42" i="16" s="1"/>
  <c r="A42" i="16" s="1"/>
  <c r="E107" i="16"/>
  <c r="F107" i="16" s="1"/>
  <c r="A107" i="16" s="1"/>
  <c r="E33" i="16"/>
  <c r="F33" i="16" s="1"/>
  <c r="A33" i="16" s="1"/>
  <c r="E113" i="16"/>
  <c r="F113" i="16" s="1"/>
  <c r="A113" i="16" s="1"/>
  <c r="E69" i="16"/>
  <c r="F69" i="16" s="1"/>
  <c r="A69" i="16" s="1"/>
  <c r="E123" i="16"/>
  <c r="E103" i="16"/>
  <c r="F103" i="16" s="1"/>
  <c r="A103" i="16" s="1"/>
  <c r="E58" i="16"/>
  <c r="F58" i="16" s="1"/>
  <c r="A58" i="16" s="1"/>
  <c r="E12" i="16"/>
  <c r="E132" i="16"/>
  <c r="F132" i="16" s="1"/>
  <c r="A132" i="16" s="1"/>
  <c r="E139" i="16"/>
  <c r="F139" i="16" s="1"/>
  <c r="A139" i="16" s="1"/>
  <c r="E38" i="16"/>
  <c r="F38" i="16" s="1"/>
  <c r="A38" i="16" s="1"/>
  <c r="E97" i="16"/>
  <c r="F97" i="16" s="1"/>
  <c r="A97" i="16" s="1"/>
  <c r="E130" i="16"/>
  <c r="F130" i="16" s="1"/>
  <c r="A130" i="16" s="1"/>
  <c r="E40" i="16"/>
  <c r="F40" i="16" s="1"/>
  <c r="A40" i="16" s="1"/>
  <c r="E32" i="16"/>
  <c r="F32" i="16" s="1"/>
  <c r="A32" i="16" s="1"/>
  <c r="E30" i="16"/>
  <c r="F30" i="16" s="1"/>
  <c r="A30" i="16" s="1"/>
  <c r="E83" i="16"/>
  <c r="F83" i="16" s="1"/>
  <c r="A83" i="16" s="1"/>
  <c r="E8" i="16"/>
  <c r="F8" i="16" s="1"/>
  <c r="A8" i="16" s="1"/>
  <c r="E4" i="16"/>
  <c r="E141" i="16"/>
  <c r="F141" i="16" s="1"/>
  <c r="A141" i="16" s="1"/>
  <c r="E6" i="16"/>
  <c r="F6" i="16" s="1"/>
  <c r="A6" i="16" s="1"/>
  <c r="E128" i="16"/>
  <c r="F128" i="16" s="1"/>
  <c r="A128" i="16" s="1"/>
  <c r="E16" i="16"/>
  <c r="F16" i="16" s="1"/>
  <c r="A16" i="16" s="1"/>
  <c r="E76" i="16"/>
  <c r="E124" i="16"/>
  <c r="F124" i="16" s="1"/>
  <c r="A124" i="16" s="1"/>
  <c r="E92" i="16"/>
  <c r="E35" i="16"/>
  <c r="F35" i="16" s="1"/>
  <c r="A35" i="16" s="1"/>
  <c r="E106" i="16"/>
  <c r="F106" i="16" s="1"/>
  <c r="A106" i="16" s="1"/>
  <c r="E48" i="16"/>
  <c r="F48" i="16" s="1"/>
  <c r="A48" i="16" s="1"/>
  <c r="E104" i="16"/>
  <c r="F104" i="16" s="1"/>
  <c r="A104" i="16" s="1"/>
  <c r="E10" i="16"/>
  <c r="F10" i="16" s="1"/>
  <c r="A10" i="16" s="1"/>
  <c r="E7" i="16"/>
  <c r="F7" i="16" s="1"/>
  <c r="A7" i="16" s="1"/>
  <c r="E135" i="16"/>
  <c r="F135" i="16" s="1"/>
  <c r="A135" i="16" s="1"/>
  <c r="E81" i="16"/>
  <c r="F81" i="16" s="1"/>
  <c r="A81" i="16" s="1"/>
  <c r="E110" i="16"/>
  <c r="F110" i="16" s="1"/>
  <c r="A110" i="16" s="1"/>
  <c r="E56" i="16"/>
  <c r="F56" i="16" s="1"/>
  <c r="A56" i="16" s="1"/>
  <c r="E63" i="16"/>
  <c r="F63" i="16" s="1"/>
  <c r="A63" i="16" s="1"/>
  <c r="E14" i="16"/>
  <c r="F14" i="16" s="1"/>
  <c r="A14" i="16" s="1"/>
  <c r="E127" i="16"/>
  <c r="F127" i="16" s="1"/>
  <c r="A127" i="16" s="1"/>
  <c r="E143" i="16"/>
  <c r="F143" i="16" s="1"/>
  <c r="A143" i="16" s="1"/>
  <c r="E133" i="16"/>
  <c r="F133" i="16" s="1"/>
  <c r="A133" i="16" s="1"/>
  <c r="E90" i="16"/>
  <c r="F90" i="16" s="1"/>
  <c r="A90" i="16" s="1"/>
  <c r="E54" i="16"/>
  <c r="F54" i="16" s="1"/>
  <c r="A54" i="16" s="1"/>
  <c r="E129" i="16"/>
  <c r="F129" i="16" s="1"/>
  <c r="A129" i="16" s="1"/>
  <c r="E100" i="16"/>
  <c r="F100" i="16" s="1"/>
  <c r="A100" i="16" s="1"/>
  <c r="E71" i="16"/>
  <c r="F71" i="16" s="1"/>
  <c r="A71" i="16" s="1"/>
  <c r="E25" i="16"/>
  <c r="F25" i="16" s="1"/>
  <c r="A25" i="16" s="1"/>
  <c r="E17" i="16"/>
  <c r="F17" i="16" s="1"/>
  <c r="A17" i="16" s="1"/>
  <c r="E41" i="16"/>
  <c r="F41" i="16" s="1"/>
  <c r="A41" i="16" s="1"/>
  <c r="E112" i="16"/>
  <c r="E126" i="16"/>
  <c r="F126" i="16" s="1"/>
  <c r="A126" i="16" s="1"/>
  <c r="E85" i="16"/>
  <c r="F85" i="16" s="1"/>
  <c r="A85" i="16" s="1"/>
  <c r="E119" i="16"/>
  <c r="F119" i="16" s="1"/>
  <c r="A119" i="16" s="1"/>
  <c r="E138" i="16"/>
  <c r="F138" i="16" s="1"/>
  <c r="A138" i="16" s="1"/>
  <c r="E60" i="16"/>
  <c r="F60" i="16" s="1"/>
  <c r="A60" i="16" s="1"/>
  <c r="E122" i="16"/>
  <c r="F122" i="16" s="1"/>
  <c r="A122" i="16" s="1"/>
  <c r="N100" i="13"/>
  <c r="M102" i="2"/>
  <c r="M100" i="2"/>
  <c r="M98" i="2"/>
  <c r="M96" i="2"/>
  <c r="M94" i="2"/>
  <c r="M92" i="2"/>
  <c r="M90" i="2"/>
  <c r="M88" i="2"/>
  <c r="M86" i="2"/>
  <c r="M84" i="2"/>
  <c r="M82" i="2"/>
  <c r="M80" i="2"/>
  <c r="M78" i="2"/>
  <c r="M76" i="2"/>
  <c r="M74" i="2"/>
  <c r="M72" i="2"/>
  <c r="M70" i="2"/>
  <c r="M68" i="2"/>
  <c r="M66" i="2"/>
  <c r="M64" i="2"/>
  <c r="M62" i="2"/>
  <c r="M60" i="2"/>
  <c r="M58" i="2"/>
  <c r="M56" i="2"/>
  <c r="M54" i="2"/>
  <c r="M52" i="2"/>
  <c r="M50" i="2"/>
  <c r="M48" i="2"/>
  <c r="M46" i="2"/>
  <c r="M44" i="2"/>
  <c r="M42" i="2"/>
  <c r="M40" i="2"/>
  <c r="M38" i="2"/>
  <c r="M36" i="2"/>
  <c r="M34" i="2"/>
  <c r="M32" i="2"/>
  <c r="M30" i="2"/>
  <c r="M28" i="2"/>
  <c r="M26" i="2"/>
  <c r="M24" i="2"/>
  <c r="M22" i="2"/>
  <c r="M20" i="2"/>
  <c r="M18" i="2"/>
  <c r="M16" i="2"/>
  <c r="M14" i="2"/>
  <c r="M12" i="2"/>
  <c r="M10" i="2"/>
  <c r="M8" i="2"/>
  <c r="M6" i="2"/>
  <c r="M4" i="2"/>
  <c r="N39" i="2"/>
  <c r="N37" i="2"/>
  <c r="L36" i="2"/>
  <c r="N35" i="2"/>
  <c r="N33" i="2"/>
  <c r="L32" i="2"/>
  <c r="N31" i="2"/>
  <c r="N29" i="2"/>
  <c r="L28" i="2"/>
  <c r="L26" i="2"/>
  <c r="N25" i="2"/>
  <c r="L24" i="2"/>
  <c r="L22" i="2"/>
  <c r="N21" i="2"/>
  <c r="N19" i="2"/>
  <c r="N17" i="2"/>
  <c r="N15" i="2"/>
  <c r="N13" i="2"/>
  <c r="N11" i="2"/>
  <c r="N7" i="2"/>
  <c r="L4" i="2"/>
  <c r="N103" i="2"/>
  <c r="L102" i="2"/>
  <c r="N101" i="2"/>
  <c r="L100" i="2"/>
  <c r="N99" i="2"/>
  <c r="L98" i="2"/>
  <c r="N97" i="2"/>
  <c r="L96" i="2"/>
  <c r="N95" i="2"/>
  <c r="L94" i="2"/>
  <c r="N93" i="2"/>
  <c r="L92" i="2"/>
  <c r="N91" i="2"/>
  <c r="L90" i="2"/>
  <c r="N89" i="2"/>
  <c r="L88" i="2"/>
  <c r="N87" i="2"/>
  <c r="L86" i="2"/>
  <c r="N85" i="2"/>
  <c r="L84" i="2"/>
  <c r="N83" i="2"/>
  <c r="L82" i="2"/>
  <c r="N81" i="2"/>
  <c r="L80" i="2"/>
  <c r="N79" i="2"/>
  <c r="L78" i="2"/>
  <c r="N77" i="2"/>
  <c r="L76" i="2"/>
  <c r="N75" i="2"/>
  <c r="L74" i="2"/>
  <c r="N73" i="2"/>
  <c r="L72" i="2"/>
  <c r="N71" i="2"/>
  <c r="L70" i="2"/>
  <c r="N69" i="2"/>
  <c r="L68" i="2"/>
  <c r="N67" i="2"/>
  <c r="L66" i="2"/>
  <c r="N65" i="2"/>
  <c r="L64" i="2"/>
  <c r="N63" i="2"/>
  <c r="L62" i="2"/>
  <c r="N61" i="2"/>
  <c r="L60" i="2"/>
  <c r="N59" i="2"/>
  <c r="L58" i="2"/>
  <c r="N57" i="2"/>
  <c r="L56" i="2"/>
  <c r="N55" i="2"/>
  <c r="L54" i="2"/>
  <c r="N53" i="2"/>
  <c r="L52" i="2"/>
  <c r="N51" i="2"/>
  <c r="L50" i="2"/>
  <c r="N49" i="2"/>
  <c r="L48" i="2"/>
  <c r="N47" i="2"/>
  <c r="L46" i="2"/>
  <c r="N45" i="2"/>
  <c r="L44" i="2"/>
  <c r="N43" i="2"/>
  <c r="L42" i="2"/>
  <c r="N41" i="2"/>
  <c r="L40" i="2"/>
  <c r="L38" i="2"/>
  <c r="L34" i="2"/>
  <c r="L30" i="2"/>
  <c r="N27" i="2"/>
  <c r="N23" i="2"/>
  <c r="L20" i="2"/>
  <c r="L18" i="2"/>
  <c r="L16" i="2"/>
  <c r="L14" i="2"/>
  <c r="L12" i="2"/>
  <c r="L10" i="2"/>
  <c r="N9" i="2"/>
  <c r="L8" i="2"/>
  <c r="L6" i="2"/>
  <c r="N5" i="2"/>
  <c r="L101" i="2"/>
  <c r="N100" i="2"/>
  <c r="M99" i="2"/>
  <c r="L93" i="2"/>
  <c r="N92" i="2"/>
  <c r="M91" i="2"/>
  <c r="L85" i="2"/>
  <c r="N84" i="2"/>
  <c r="M83" i="2"/>
  <c r="L77" i="2"/>
  <c r="N76" i="2"/>
  <c r="M75" i="2"/>
  <c r="L69" i="2"/>
  <c r="N68" i="2"/>
  <c r="M67" i="2"/>
  <c r="L61" i="2"/>
  <c r="N60" i="2"/>
  <c r="M59" i="2"/>
  <c r="L53" i="2"/>
  <c r="N52" i="2"/>
  <c r="M51" i="2"/>
  <c r="L45" i="2"/>
  <c r="N44" i="2"/>
  <c r="M43" i="2"/>
  <c r="L37" i="2"/>
  <c r="N36" i="2"/>
  <c r="M35" i="2"/>
  <c r="L29" i="2"/>
  <c r="N28" i="2"/>
  <c r="M27" i="2"/>
  <c r="L21" i="2"/>
  <c r="N20" i="2"/>
  <c r="M19" i="2"/>
  <c r="L13" i="2"/>
  <c r="N12" i="2"/>
  <c r="M11" i="2"/>
  <c r="L5" i="2"/>
  <c r="N4" i="2"/>
  <c r="L97" i="2"/>
  <c r="N96" i="2"/>
  <c r="L89" i="2"/>
  <c r="M87" i="2"/>
  <c r="N80" i="2"/>
  <c r="L73" i="2"/>
  <c r="L65" i="2"/>
  <c r="M63" i="2"/>
  <c r="N56" i="2"/>
  <c r="L49" i="2"/>
  <c r="M47" i="2"/>
  <c r="L41" i="2"/>
  <c r="L33" i="2"/>
  <c r="M31" i="2"/>
  <c r="N24" i="2"/>
  <c r="L17" i="2"/>
  <c r="M15" i="2"/>
  <c r="N8" i="2"/>
  <c r="N102" i="2"/>
  <c r="L95" i="2"/>
  <c r="M93" i="2"/>
  <c r="N86" i="2"/>
  <c r="L79" i="2"/>
  <c r="L71" i="2"/>
  <c r="M69" i="2"/>
  <c r="N62" i="2"/>
  <c r="L55" i="2"/>
  <c r="M53" i="2"/>
  <c r="N46" i="2"/>
  <c r="N38" i="2"/>
  <c r="L31" i="2"/>
  <c r="M29" i="2"/>
  <c r="M21" i="2"/>
  <c r="N14" i="2"/>
  <c r="L7" i="2"/>
  <c r="M5" i="2"/>
  <c r="L99" i="2"/>
  <c r="N98" i="2"/>
  <c r="M97" i="2"/>
  <c r="L91" i="2"/>
  <c r="N90" i="2"/>
  <c r="M89" i="2"/>
  <c r="L83" i="2"/>
  <c r="N82" i="2"/>
  <c r="M81" i="2"/>
  <c r="L75" i="2"/>
  <c r="N74" i="2"/>
  <c r="M73" i="2"/>
  <c r="L67" i="2"/>
  <c r="N66" i="2"/>
  <c r="M65" i="2"/>
  <c r="L59" i="2"/>
  <c r="N58" i="2"/>
  <c r="M57" i="2"/>
  <c r="L51" i="2"/>
  <c r="N50" i="2"/>
  <c r="M49" i="2"/>
  <c r="L43" i="2"/>
  <c r="N42" i="2"/>
  <c r="M41" i="2"/>
  <c r="L35" i="2"/>
  <c r="N34" i="2"/>
  <c r="M33" i="2"/>
  <c r="L27" i="2"/>
  <c r="N26" i="2"/>
  <c r="M25" i="2"/>
  <c r="L19" i="2"/>
  <c r="N18" i="2"/>
  <c r="M17" i="2"/>
  <c r="L11" i="2"/>
  <c r="N10" i="2"/>
  <c r="M9" i="2"/>
  <c r="M103" i="2"/>
  <c r="M95" i="2"/>
  <c r="N88" i="2"/>
  <c r="L81" i="2"/>
  <c r="M79" i="2"/>
  <c r="N72" i="2"/>
  <c r="M71" i="2"/>
  <c r="N64" i="2"/>
  <c r="L57" i="2"/>
  <c r="M55" i="2"/>
  <c r="N48" i="2"/>
  <c r="N40" i="2"/>
  <c r="M39" i="2"/>
  <c r="N32" i="2"/>
  <c r="L25" i="2"/>
  <c r="M23" i="2"/>
  <c r="N16" i="2"/>
  <c r="L9" i="2"/>
  <c r="M7" i="2"/>
  <c r="L103" i="2"/>
  <c r="M101" i="2"/>
  <c r="N94" i="2"/>
  <c r="L87" i="2"/>
  <c r="M85" i="2"/>
  <c r="N78" i="2"/>
  <c r="M77" i="2"/>
  <c r="N70" i="2"/>
  <c r="L63" i="2"/>
  <c r="M61" i="2"/>
  <c r="N54" i="2"/>
  <c r="L47" i="2"/>
  <c r="M45" i="2"/>
  <c r="L39" i="2"/>
  <c r="M37" i="2"/>
  <c r="N30" i="2"/>
  <c r="L23" i="2"/>
  <c r="N22" i="2"/>
  <c r="L15" i="2"/>
  <c r="M13" i="2"/>
  <c r="N6" i="2"/>
  <c r="N103" i="13"/>
  <c r="N91" i="13"/>
  <c r="M6" i="13"/>
  <c r="M102" i="13"/>
  <c r="N80" i="13"/>
  <c r="M77" i="13"/>
  <c r="L74" i="13"/>
  <c r="M70" i="13"/>
  <c r="L54" i="13"/>
  <c r="L51" i="13"/>
  <c r="N49" i="13"/>
  <c r="N83" i="13"/>
  <c r="M38" i="13"/>
  <c r="N29" i="13"/>
  <c r="N26" i="13"/>
  <c r="M23" i="13"/>
  <c r="N94" i="13"/>
  <c r="M10" i="13"/>
  <c r="L38" i="13"/>
  <c r="L67" i="13"/>
  <c r="N97" i="13"/>
  <c r="L58" i="13"/>
  <c r="M41" i="13"/>
  <c r="L71" i="13"/>
  <c r="M44" i="13"/>
  <c r="N85" i="13"/>
  <c r="L33" i="13"/>
  <c r="L56" i="13"/>
  <c r="M5" i="13"/>
  <c r="L53" i="13"/>
  <c r="M58" i="13"/>
  <c r="L70" i="13"/>
  <c r="L6" i="13"/>
  <c r="L35" i="13"/>
  <c r="L26" i="13"/>
  <c r="M76" i="13"/>
  <c r="M12" i="13"/>
  <c r="M59" i="13"/>
  <c r="N8" i="13"/>
  <c r="N31" i="13"/>
  <c r="M79" i="13"/>
  <c r="N28" i="13"/>
  <c r="N14" i="13"/>
  <c r="N78" i="13"/>
  <c r="N54" i="13"/>
  <c r="M66" i="13"/>
  <c r="L80" i="13"/>
  <c r="N84" i="13"/>
  <c r="M49" i="13"/>
  <c r="M94" i="13"/>
  <c r="M62" i="13"/>
  <c r="M99" i="13"/>
  <c r="L73" i="13"/>
  <c r="L22" i="13"/>
  <c r="L96" i="13"/>
  <c r="N71" i="13"/>
  <c r="M45" i="13"/>
  <c r="L93" i="13"/>
  <c r="N68" i="13"/>
  <c r="L42" i="13"/>
  <c r="N17" i="13"/>
  <c r="N96" i="13"/>
  <c r="N32" i="13"/>
  <c r="N23" i="13"/>
  <c r="M88" i="13"/>
  <c r="M80" i="13"/>
  <c r="M72" i="13"/>
  <c r="M56" i="13"/>
  <c r="M48" i="13"/>
  <c r="M32" i="13"/>
  <c r="M16" i="13"/>
  <c r="M8" i="13"/>
  <c r="N101" i="13"/>
  <c r="N88" i="13"/>
  <c r="L81" i="13"/>
  <c r="M75" i="13"/>
  <c r="L62" i="13"/>
  <c r="N56" i="13"/>
  <c r="L49" i="13"/>
  <c r="N37" i="13"/>
  <c r="L30" i="13"/>
  <c r="N24" i="13"/>
  <c r="L17" i="13"/>
  <c r="N5" i="13"/>
  <c r="N98" i="13"/>
  <c r="L91" i="13"/>
  <c r="N79" i="13"/>
  <c r="L72" i="13"/>
  <c r="L59" i="13"/>
  <c r="M53" i="13"/>
  <c r="N47" i="13"/>
  <c r="N34" i="13"/>
  <c r="L27" i="13"/>
  <c r="M21" i="13"/>
  <c r="L8" i="13"/>
  <c r="L101" i="13"/>
  <c r="M95" i="13"/>
  <c r="L82" i="13"/>
  <c r="L69" i="13"/>
  <c r="N57" i="13"/>
  <c r="N44" i="13"/>
  <c r="M31" i="13"/>
  <c r="N25" i="13"/>
  <c r="N12" i="13"/>
  <c r="L20" i="13"/>
  <c r="M73" i="13"/>
  <c r="N6" i="13"/>
  <c r="N59" i="13"/>
  <c r="L103" i="13"/>
  <c r="M96" i="13"/>
  <c r="M64" i="13"/>
  <c r="M40" i="13"/>
  <c r="M24" i="13"/>
  <c r="L94" i="13"/>
  <c r="N69" i="13"/>
  <c r="M43" i="13"/>
  <c r="M11" i="13"/>
  <c r="M85" i="13"/>
  <c r="N66" i="13"/>
  <c r="L40" i="13"/>
  <c r="N15" i="13"/>
  <c r="N89" i="13"/>
  <c r="N76" i="13"/>
  <c r="M63" i="13"/>
  <c r="L50" i="13"/>
  <c r="L37" i="13"/>
  <c r="L18" i="13"/>
  <c r="L5" i="13"/>
  <c r="N51" i="13"/>
  <c r="L95" i="13"/>
  <c r="L28" i="13"/>
  <c r="M81" i="13"/>
  <c r="N82" i="13"/>
  <c r="L84" i="13"/>
  <c r="N70" i="13"/>
  <c r="L68" i="13"/>
  <c r="L100" i="13"/>
  <c r="L23" i="13"/>
  <c r="L76" i="13"/>
  <c r="N77" i="13"/>
  <c r="N19" i="13"/>
  <c r="M30" i="13"/>
  <c r="N48" i="13"/>
  <c r="L19" i="13"/>
  <c r="L7" i="13"/>
  <c r="M42" i="13"/>
  <c r="N64" i="13"/>
  <c r="M93" i="13"/>
  <c r="M61" i="13"/>
  <c r="L90" i="13"/>
  <c r="N52" i="13"/>
  <c r="L13" i="13"/>
  <c r="N102" i="13"/>
  <c r="M100" i="13"/>
  <c r="M68" i="13"/>
  <c r="M36" i="13"/>
  <c r="M4" i="13"/>
  <c r="L78" i="13"/>
  <c r="N53" i="13"/>
  <c r="M27" i="13"/>
  <c r="M101" i="13"/>
  <c r="L75" i="13"/>
  <c r="N50" i="13"/>
  <c r="L24" i="13"/>
  <c r="L98" i="13"/>
  <c r="N73" i="13"/>
  <c r="M47" i="13"/>
  <c r="L21" i="13"/>
  <c r="M9" i="13"/>
  <c r="L92" i="13"/>
  <c r="L36" i="13"/>
  <c r="L15" i="13"/>
  <c r="L4" i="13"/>
  <c r="L79" i="13"/>
  <c r="N11" i="13"/>
  <c r="M33" i="13"/>
  <c r="L55" i="13"/>
  <c r="N86" i="13"/>
  <c r="M50" i="13"/>
  <c r="M51" i="13"/>
  <c r="N55" i="13"/>
  <c r="N65" i="13"/>
  <c r="L63" i="13"/>
  <c r="M86" i="13"/>
  <c r="M54" i="13"/>
  <c r="M22" i="13"/>
  <c r="N93" i="13"/>
  <c r="M67" i="13"/>
  <c r="L41" i="13"/>
  <c r="N16" i="13"/>
  <c r="N90" i="13"/>
  <c r="L64" i="13"/>
  <c r="N39" i="13"/>
  <c r="M13" i="13"/>
  <c r="M87" i="13"/>
  <c r="L61" i="13"/>
  <c r="N36" i="13"/>
  <c r="L10" i="13"/>
  <c r="N30" i="13"/>
  <c r="N38" i="13"/>
  <c r="M26" i="13"/>
  <c r="L89" i="13"/>
  <c r="L57" i="13"/>
  <c r="M19" i="13"/>
  <c r="N87" i="13"/>
  <c r="L48" i="13"/>
  <c r="L16" i="13"/>
  <c r="L77" i="13"/>
  <c r="L45" i="13"/>
  <c r="M7" i="13"/>
  <c r="M92" i="13"/>
  <c r="M60" i="13"/>
  <c r="M28" i="13"/>
  <c r="L97" i="13"/>
  <c r="N72" i="13"/>
  <c r="L46" i="13"/>
  <c r="N21" i="13"/>
  <c r="N95" i="13"/>
  <c r="M69" i="13"/>
  <c r="L43" i="13"/>
  <c r="N18" i="13"/>
  <c r="N92" i="13"/>
  <c r="L66" i="13"/>
  <c r="N41" i="13"/>
  <c r="M15" i="13"/>
  <c r="L31" i="13"/>
  <c r="M17" i="13"/>
  <c r="M25" i="13"/>
  <c r="M57" i="13"/>
  <c r="N46" i="13"/>
  <c r="M89" i="13"/>
  <c r="L12" i="13"/>
  <c r="N43" i="13"/>
  <c r="M65" i="13"/>
  <c r="L87" i="13"/>
  <c r="M98" i="13"/>
  <c r="M34" i="13"/>
  <c r="L25" i="13"/>
  <c r="M29" i="13"/>
  <c r="M39" i="13"/>
  <c r="M78" i="13"/>
  <c r="M46" i="13"/>
  <c r="M14" i="13"/>
  <c r="L86" i="13"/>
  <c r="N61" i="13"/>
  <c r="M35" i="13"/>
  <c r="L9" i="13"/>
  <c r="L83" i="13"/>
  <c r="N58" i="13"/>
  <c r="L32" i="13"/>
  <c r="N7" i="13"/>
  <c r="N81" i="13"/>
  <c r="M55" i="13"/>
  <c r="L29" i="13"/>
  <c r="N4" i="13"/>
  <c r="L52" i="13"/>
  <c r="L60" i="13"/>
  <c r="M74" i="13"/>
  <c r="M18" i="13"/>
  <c r="M83" i="13"/>
  <c r="N45" i="13"/>
  <c r="N13" i="13"/>
  <c r="N74" i="13"/>
  <c r="N42" i="13"/>
  <c r="M103" i="13"/>
  <c r="M71" i="13"/>
  <c r="N33" i="13"/>
  <c r="N27" i="13"/>
  <c r="M84" i="13"/>
  <c r="M52" i="13"/>
  <c r="M20" i="13"/>
  <c r="M91" i="13"/>
  <c r="L65" i="13"/>
  <c r="N40" i="13"/>
  <c r="L14" i="13"/>
  <c r="L88" i="13"/>
  <c r="N63" i="13"/>
  <c r="M37" i="13"/>
  <c r="L11" i="13"/>
  <c r="L85" i="13"/>
  <c r="N60" i="13"/>
  <c r="L34" i="13"/>
  <c r="N9" i="13"/>
  <c r="N62" i="13"/>
  <c r="L39" i="13"/>
  <c r="N67" i="13"/>
  <c r="N35" i="13"/>
  <c r="L47" i="13"/>
  <c r="N99" i="13"/>
  <c r="N22" i="13"/>
  <c r="L44" i="13"/>
  <c r="N75" i="13"/>
  <c r="M97" i="13"/>
  <c r="M82" i="13"/>
  <c r="L102" i="13"/>
  <c r="L99" i="13"/>
  <c r="N10" i="13"/>
  <c r="N20" i="13"/>
  <c r="M90" i="13"/>
  <c r="Q12" i="2"/>
  <c r="R41" i="2"/>
  <c r="Q22" i="2"/>
  <c r="S56" i="2"/>
  <c r="S52" i="2"/>
  <c r="S39" i="2"/>
  <c r="S8" i="2"/>
  <c r="S92" i="2"/>
  <c r="S98" i="2"/>
  <c r="S103" i="2"/>
  <c r="Q76" i="2"/>
  <c r="R73" i="2"/>
  <c r="Q66" i="2"/>
  <c r="S18" i="2"/>
  <c r="S96" i="2"/>
  <c r="Q81" i="2"/>
  <c r="S93" i="2"/>
  <c r="R55" i="2"/>
  <c r="R6" i="2"/>
  <c r="R9" i="2"/>
  <c r="Q38" i="2"/>
  <c r="Q30" i="2"/>
  <c r="R4" i="2"/>
  <c r="Q26" i="2"/>
  <c r="Q17" i="2"/>
  <c r="Q75" i="2"/>
  <c r="R101" i="2"/>
  <c r="R60" i="2"/>
  <c r="Q51" i="2"/>
  <c r="S34" i="2"/>
  <c r="S21" i="2"/>
  <c r="Q27" i="2"/>
  <c r="Q90" i="2"/>
  <c r="S90" i="2"/>
  <c r="Q42" i="2"/>
  <c r="R32" i="2"/>
  <c r="R91" i="2"/>
  <c r="R100" i="2"/>
  <c r="R63" i="2"/>
  <c r="S94" i="2"/>
  <c r="S83" i="2"/>
  <c r="Q88" i="2"/>
  <c r="R76" i="2"/>
  <c r="R82" i="2"/>
  <c r="R71" i="2"/>
  <c r="Q63" i="2"/>
  <c r="S44" i="2"/>
  <c r="R33" i="2"/>
  <c r="R69" i="2"/>
  <c r="Q54" i="2"/>
  <c r="Q10" i="2"/>
  <c r="Q82" i="2"/>
  <c r="Q15" i="2"/>
  <c r="Q57" i="2"/>
  <c r="R79" i="2"/>
  <c r="Q62" i="2"/>
  <c r="R5" i="2"/>
  <c r="S91" i="2"/>
  <c r="R48" i="2"/>
  <c r="Q5" i="2"/>
  <c r="S37" i="2"/>
  <c r="Q64" i="2"/>
  <c r="R94" i="2"/>
  <c r="Q41" i="2"/>
  <c r="Q87" i="2"/>
  <c r="R47" i="2"/>
  <c r="Q103" i="2"/>
  <c r="S14" i="2"/>
  <c r="R34" i="2"/>
  <c r="S51" i="2"/>
  <c r="S16" i="2"/>
  <c r="R19" i="2"/>
  <c r="R99" i="2"/>
  <c r="S35" i="2"/>
  <c r="Q77" i="2"/>
  <c r="R65" i="2"/>
  <c r="S24" i="2"/>
  <c r="R97" i="2"/>
  <c r="R18" i="2"/>
  <c r="Q58" i="2"/>
  <c r="R92" i="2"/>
  <c r="S71" i="2"/>
  <c r="Q49" i="2"/>
  <c r="R28" i="2"/>
  <c r="S7" i="2"/>
  <c r="Q71" i="2"/>
  <c r="R38" i="2"/>
  <c r="R87" i="2"/>
  <c r="S66" i="2"/>
  <c r="Q44" i="2"/>
  <c r="R23" i="2"/>
  <c r="S97" i="2"/>
  <c r="S53" i="2"/>
  <c r="S13" i="2"/>
  <c r="S29" i="2"/>
  <c r="R57" i="2"/>
  <c r="R89" i="2"/>
  <c r="Q18" i="2"/>
  <c r="R37" i="2"/>
  <c r="S72" i="2"/>
  <c r="R14" i="2"/>
  <c r="Q70" i="2"/>
  <c r="R17" i="2"/>
  <c r="S40" i="2"/>
  <c r="S88" i="2"/>
  <c r="R29" i="2"/>
  <c r="R84" i="2"/>
  <c r="S47" i="2"/>
  <c r="Q9" i="2"/>
  <c r="S41" i="2"/>
  <c r="Q68" i="2"/>
  <c r="R31" i="2"/>
  <c r="S69" i="2"/>
  <c r="R81" i="2"/>
  <c r="Q14" i="2"/>
  <c r="S80" i="2"/>
  <c r="Q85" i="2"/>
  <c r="R64" i="2"/>
  <c r="S43" i="2"/>
  <c r="Q21" i="2"/>
  <c r="S101" i="2"/>
  <c r="Q59" i="2"/>
  <c r="S102" i="2"/>
  <c r="Q80" i="2"/>
  <c r="R59" i="2"/>
  <c r="S38" i="2"/>
  <c r="Q16" i="2"/>
  <c r="Q83" i="2"/>
  <c r="R26" i="2"/>
  <c r="Q6" i="2"/>
  <c r="Q73" i="2"/>
  <c r="S31" i="2"/>
  <c r="Q67" i="2"/>
  <c r="Q84" i="2"/>
  <c r="Q36" i="2"/>
  <c r="S81" i="2"/>
  <c r="Q55" i="2"/>
  <c r="Q24" i="2"/>
  <c r="Q72" i="2"/>
  <c r="R54" i="2"/>
  <c r="S19" i="2"/>
  <c r="Q61" i="2"/>
  <c r="R93" i="2"/>
  <c r="Q94" i="2"/>
  <c r="R66" i="2"/>
  <c r="S30" i="2"/>
  <c r="R67" i="2"/>
  <c r="Q39" i="2"/>
  <c r="Q4" i="2"/>
  <c r="Q45" i="2"/>
  <c r="R88" i="2"/>
  <c r="Q7" i="2"/>
  <c r="S9" i="2"/>
  <c r="R68" i="2"/>
  <c r="Q25" i="2"/>
  <c r="S77" i="2"/>
  <c r="Q52" i="2"/>
  <c r="S10" i="2"/>
  <c r="S36" i="2"/>
  <c r="R96" i="2"/>
  <c r="S75" i="2"/>
  <c r="Q53" i="2"/>
  <c r="S11" i="2"/>
  <c r="Q79" i="2"/>
  <c r="R42" i="2"/>
  <c r="S70" i="2"/>
  <c r="Q48" i="2"/>
  <c r="R27" i="2"/>
  <c r="S6" i="2"/>
  <c r="S61" i="2"/>
  <c r="S84" i="2"/>
  <c r="R52" i="2"/>
  <c r="Q35" i="2"/>
  <c r="R15" i="2"/>
  <c r="Q99" i="2"/>
  <c r="R51" i="2"/>
  <c r="Q95" i="2"/>
  <c r="R40" i="2"/>
  <c r="R21" i="2"/>
  <c r="S32" i="2"/>
  <c r="Q8" i="2"/>
  <c r="S46" i="2"/>
  <c r="S65" i="2"/>
  <c r="R24" i="2"/>
  <c r="S67" i="2"/>
  <c r="Q74" i="2"/>
  <c r="Q78" i="2"/>
  <c r="Q31" i="2"/>
  <c r="Q97" i="2"/>
  <c r="S55" i="2"/>
  <c r="Q33" i="2"/>
  <c r="R12" i="2"/>
  <c r="Q43" i="2"/>
  <c r="Q92" i="2"/>
  <c r="S50" i="2"/>
  <c r="Q28" i="2"/>
  <c r="R7" i="2"/>
  <c r="S12" i="2"/>
  <c r="R22" i="2"/>
  <c r="S76" i="2"/>
  <c r="Q11" i="2"/>
  <c r="S5" i="2"/>
  <c r="Q34" i="2"/>
  <c r="S95" i="2"/>
  <c r="S15" i="2"/>
  <c r="S57" i="2"/>
  <c r="S42" i="2"/>
  <c r="Q91" i="2"/>
  <c r="R61" i="2"/>
  <c r="Q69" i="2"/>
  <c r="S27" i="2"/>
  <c r="R70" i="2"/>
  <c r="S86" i="2"/>
  <c r="R43" i="2"/>
  <c r="S22" i="2"/>
  <c r="R50" i="2"/>
  <c r="R10" i="2"/>
  <c r="Q89" i="2"/>
  <c r="R95" i="2"/>
  <c r="S62" i="2"/>
  <c r="R8" i="2"/>
  <c r="Q93" i="2"/>
  <c r="S17" i="2"/>
  <c r="Q56" i="2"/>
  <c r="R86" i="2"/>
  <c r="S33" i="2"/>
  <c r="R13" i="2"/>
  <c r="R77" i="2"/>
  <c r="S87" i="2"/>
  <c r="Q65" i="2"/>
  <c r="R44" i="2"/>
  <c r="S23" i="2"/>
  <c r="R102" i="2"/>
  <c r="R62" i="2"/>
  <c r="R103" i="2"/>
  <c r="S82" i="2"/>
  <c r="Q60" i="2"/>
  <c r="R39" i="2"/>
  <c r="S85" i="2"/>
  <c r="S4" i="2"/>
  <c r="S20" i="2"/>
  <c r="R30" i="2"/>
  <c r="S60" i="2"/>
  <c r="Q102" i="2"/>
  <c r="R25" i="2"/>
  <c r="Q50" i="2"/>
  <c r="R85" i="2"/>
  <c r="S28" i="2"/>
  <c r="Q86" i="2"/>
  <c r="Q19" i="2"/>
  <c r="R53" i="2"/>
  <c r="Q98" i="2"/>
  <c r="R45" i="2"/>
  <c r="S79" i="2"/>
  <c r="R36" i="2"/>
  <c r="R98" i="2"/>
  <c r="Q100" i="2"/>
  <c r="S58" i="2"/>
  <c r="Q20" i="2"/>
  <c r="Q47" i="2"/>
  <c r="S25" i="2"/>
  <c r="S100" i="2"/>
  <c r="Q23" i="2"/>
  <c r="Q101" i="2"/>
  <c r="R80" i="2"/>
  <c r="S59" i="2"/>
  <c r="Q37" i="2"/>
  <c r="R16" i="2"/>
  <c r="R90" i="2"/>
  <c r="S49" i="2"/>
  <c r="Q96" i="2"/>
  <c r="R75" i="2"/>
  <c r="S54" i="2"/>
  <c r="Q32" i="2"/>
  <c r="R11" i="2"/>
  <c r="S73" i="2"/>
  <c r="Q46" i="2"/>
  <c r="S64" i="2"/>
  <c r="S63" i="2"/>
  <c r="R20" i="2"/>
  <c r="R46" i="2"/>
  <c r="S74" i="2"/>
  <c r="S26" i="2"/>
  <c r="R58" i="2"/>
  <c r="R78" i="2"/>
  <c r="R35" i="2"/>
  <c r="R83" i="2"/>
  <c r="R74" i="2"/>
  <c r="Q29" i="2"/>
  <c r="R72" i="2"/>
  <c r="S48" i="2"/>
  <c r="S68" i="2"/>
  <c r="S89" i="2"/>
  <c r="Q40" i="2"/>
  <c r="S78" i="2"/>
  <c r="S45" i="2"/>
  <c r="Q13" i="2"/>
  <c r="R56" i="2"/>
  <c r="S99" i="2"/>
  <c r="R49" i="2"/>
  <c r="Q102" i="13"/>
  <c r="R101" i="13"/>
  <c r="S100" i="13"/>
  <c r="Q98" i="13"/>
  <c r="Q99" i="13"/>
  <c r="R98" i="13"/>
  <c r="R97" i="13"/>
  <c r="S96" i="13"/>
  <c r="Q94" i="13"/>
  <c r="R93" i="13"/>
  <c r="S92" i="13"/>
  <c r="Q90" i="13"/>
  <c r="R89" i="13"/>
  <c r="S88" i="13"/>
  <c r="Q86" i="13"/>
  <c r="R85" i="13"/>
  <c r="S84" i="13"/>
  <c r="Q82" i="13"/>
  <c r="R81" i="13"/>
  <c r="S80" i="13"/>
  <c r="Q78" i="13"/>
  <c r="R77" i="13"/>
  <c r="S76" i="13"/>
  <c r="Q74" i="13"/>
  <c r="R73" i="13"/>
  <c r="S72" i="13"/>
  <c r="Q70" i="13"/>
  <c r="R69" i="13"/>
  <c r="S68" i="13"/>
  <c r="Q66" i="13"/>
  <c r="R65" i="13"/>
  <c r="S64" i="13"/>
  <c r="Q62" i="13"/>
  <c r="R61" i="13"/>
  <c r="S60" i="13"/>
  <c r="Q58" i="13"/>
  <c r="R57" i="13"/>
  <c r="S56" i="13"/>
  <c r="Q54" i="13"/>
  <c r="R53" i="13"/>
  <c r="S52" i="13"/>
  <c r="Q50" i="13"/>
  <c r="R49" i="13"/>
  <c r="S48" i="13"/>
  <c r="Q46" i="13"/>
  <c r="R45" i="13"/>
  <c r="S44" i="13"/>
  <c r="Q42" i="13"/>
  <c r="R41" i="13"/>
  <c r="S40" i="13"/>
  <c r="Q38" i="13"/>
  <c r="R37" i="13"/>
  <c r="S36" i="13"/>
  <c r="Q34" i="13"/>
  <c r="R33" i="13"/>
  <c r="S32" i="13"/>
  <c r="Q30" i="13"/>
  <c r="R29" i="13"/>
  <c r="S28" i="13"/>
  <c r="Q26" i="13"/>
  <c r="R25" i="13"/>
  <c r="S24" i="13"/>
  <c r="Q22" i="13"/>
  <c r="R21" i="13"/>
  <c r="S20" i="13"/>
  <c r="Q18" i="13"/>
  <c r="R17" i="13"/>
  <c r="S16" i="13"/>
  <c r="Q14" i="13"/>
  <c r="R13" i="13"/>
  <c r="S12" i="13"/>
  <c r="Q10" i="13"/>
  <c r="R9" i="13"/>
  <c r="S8" i="13"/>
  <c r="Q6" i="13"/>
  <c r="R5" i="13"/>
  <c r="S4" i="13"/>
  <c r="Q103" i="13"/>
  <c r="R102" i="13"/>
  <c r="Q101" i="13"/>
  <c r="Q100" i="13"/>
  <c r="R99" i="13"/>
  <c r="Q95" i="13"/>
  <c r="R94" i="13"/>
  <c r="Q93" i="13"/>
  <c r="Q92" i="13"/>
  <c r="R91" i="13"/>
  <c r="S90" i="13"/>
  <c r="S89" i="13"/>
  <c r="R88" i="13"/>
  <c r="S87" i="13"/>
  <c r="Q79" i="13"/>
  <c r="R78" i="13"/>
  <c r="Q77" i="13"/>
  <c r="Q76" i="13"/>
  <c r="R75" i="13"/>
  <c r="S74" i="13"/>
  <c r="S73" i="13"/>
  <c r="R72" i="13"/>
  <c r="S71" i="13"/>
  <c r="Q63" i="13"/>
  <c r="R62" i="13"/>
  <c r="Q61" i="13"/>
  <c r="Q60" i="13"/>
  <c r="R59" i="13"/>
  <c r="S58" i="13"/>
  <c r="S57" i="13"/>
  <c r="R56" i="13"/>
  <c r="S55" i="13"/>
  <c r="Q47" i="13"/>
  <c r="R46" i="13"/>
  <c r="Q45" i="13"/>
  <c r="Q44" i="13"/>
  <c r="R43" i="13"/>
  <c r="S42" i="13"/>
  <c r="S41" i="13"/>
  <c r="R40" i="13"/>
  <c r="S39" i="13"/>
  <c r="Q31" i="13"/>
  <c r="R30" i="13"/>
  <c r="Q29" i="13"/>
  <c r="Q28" i="13"/>
  <c r="R27" i="13"/>
  <c r="S26" i="13"/>
  <c r="S25" i="13"/>
  <c r="R24" i="13"/>
  <c r="S23" i="13"/>
  <c r="Q15" i="13"/>
  <c r="R14" i="13"/>
  <c r="Q13" i="13"/>
  <c r="Q12" i="13"/>
  <c r="R11" i="13"/>
  <c r="S10" i="13"/>
  <c r="S9" i="13"/>
  <c r="R8" i="13"/>
  <c r="S7" i="13"/>
  <c r="Q91" i="13"/>
  <c r="R90" i="13"/>
  <c r="Q89" i="13"/>
  <c r="Q88" i="13"/>
  <c r="R87" i="13"/>
  <c r="S86" i="13"/>
  <c r="S85" i="13"/>
  <c r="R84" i="13"/>
  <c r="S83" i="13"/>
  <c r="Q75" i="13"/>
  <c r="R74" i="13"/>
  <c r="Q73" i="13"/>
  <c r="Q72" i="13"/>
  <c r="R71" i="13"/>
  <c r="S70" i="13"/>
  <c r="S69" i="13"/>
  <c r="R68" i="13"/>
  <c r="S67" i="13"/>
  <c r="Q59" i="13"/>
  <c r="R58" i="13"/>
  <c r="Q57" i="13"/>
  <c r="Q56" i="13"/>
  <c r="R55" i="13"/>
  <c r="S54" i="13"/>
  <c r="S53" i="13"/>
  <c r="R52" i="13"/>
  <c r="S51" i="13"/>
  <c r="Q43" i="13"/>
  <c r="R42" i="13"/>
  <c r="Q41" i="13"/>
  <c r="Q40" i="13"/>
  <c r="R39" i="13"/>
  <c r="S38" i="13"/>
  <c r="S37" i="13"/>
  <c r="R36" i="13"/>
  <c r="S35" i="13"/>
  <c r="Q27" i="13"/>
  <c r="R26" i="13"/>
  <c r="R100" i="13"/>
  <c r="S93" i="13"/>
  <c r="Q84" i="13"/>
  <c r="Q83" i="13"/>
  <c r="R82" i="13"/>
  <c r="Q81" i="13"/>
  <c r="Q80" i="13"/>
  <c r="R79" i="13"/>
  <c r="S75" i="13"/>
  <c r="R70" i="13"/>
  <c r="S61" i="13"/>
  <c r="Q52" i="13"/>
  <c r="Q51" i="13"/>
  <c r="R50" i="13"/>
  <c r="Q49" i="13"/>
  <c r="Q48" i="13"/>
  <c r="R47" i="13"/>
  <c r="S43" i="13"/>
  <c r="R38" i="13"/>
  <c r="S29" i="13"/>
  <c r="R12" i="13"/>
  <c r="Q11" i="13"/>
  <c r="R7" i="13"/>
  <c r="S6" i="13"/>
  <c r="S5" i="13"/>
  <c r="R4" i="13"/>
  <c r="S101" i="13"/>
  <c r="S97" i="13"/>
  <c r="R96" i="13"/>
  <c r="S95" i="13"/>
  <c r="S94" i="13"/>
  <c r="Q85" i="13"/>
  <c r="R76" i="13"/>
  <c r="Q71" i="13"/>
  <c r="R67" i="13"/>
  <c r="S66" i="13"/>
  <c r="S65" i="13"/>
  <c r="R64" i="13"/>
  <c r="S63" i="13"/>
  <c r="S62" i="13"/>
  <c r="Q53" i="13"/>
  <c r="R44" i="13"/>
  <c r="Q39" i="13"/>
  <c r="R35" i="13"/>
  <c r="S34" i="13"/>
  <c r="S33" i="13"/>
  <c r="R32" i="13"/>
  <c r="S31" i="13"/>
  <c r="S30" i="13"/>
  <c r="R23" i="13"/>
  <c r="S22" i="13"/>
  <c r="S21" i="13"/>
  <c r="R20" i="13"/>
  <c r="S19" i="13"/>
  <c r="S13" i="13"/>
  <c r="Q8" i="13"/>
  <c r="Q7" i="13"/>
  <c r="R6" i="13"/>
  <c r="Q5" i="13"/>
  <c r="Q4" i="13"/>
  <c r="S103" i="13"/>
  <c r="S102" i="13"/>
  <c r="S98" i="13"/>
  <c r="Q97" i="13"/>
  <c r="Q96" i="13"/>
  <c r="R95" i="13"/>
  <c r="S91" i="13"/>
  <c r="R86" i="13"/>
  <c r="S77" i="13"/>
  <c r="Q68" i="13"/>
  <c r="Q67" i="13"/>
  <c r="R66" i="13"/>
  <c r="Q65" i="13"/>
  <c r="Q64" i="13"/>
  <c r="R63" i="13"/>
  <c r="S59" i="13"/>
  <c r="R54" i="13"/>
  <c r="S45" i="13"/>
  <c r="Q36" i="13"/>
  <c r="Q35" i="13"/>
  <c r="R34" i="13"/>
  <c r="Q33" i="13"/>
  <c r="Q32" i="13"/>
  <c r="R31" i="13"/>
  <c r="S27" i="13"/>
  <c r="Q24" i="13"/>
  <c r="Q23" i="13"/>
  <c r="R22" i="13"/>
  <c r="Q21" i="13"/>
  <c r="Q20" i="13"/>
  <c r="R19" i="13"/>
  <c r="S18" i="13"/>
  <c r="S17" i="13"/>
  <c r="R16" i="13"/>
  <c r="S15" i="13"/>
  <c r="S14" i="13"/>
  <c r="Q9" i="13"/>
  <c r="R103" i="13"/>
  <c r="S99" i="13"/>
  <c r="R92" i="13"/>
  <c r="Q87" i="13"/>
  <c r="R83" i="13"/>
  <c r="S82" i="13"/>
  <c r="S81" i="13"/>
  <c r="R80" i="13"/>
  <c r="S79" i="13"/>
  <c r="S78" i="13"/>
  <c r="Q69" i="13"/>
  <c r="R60" i="13"/>
  <c r="Q55" i="13"/>
  <c r="R51" i="13"/>
  <c r="S50" i="13"/>
  <c r="S49" i="13"/>
  <c r="R48" i="13"/>
  <c r="R28" i="13"/>
  <c r="Q19" i="13"/>
  <c r="R15" i="13"/>
  <c r="R10" i="13"/>
  <c r="Q37" i="13"/>
  <c r="Q16" i="13"/>
  <c r="S11" i="13"/>
  <c r="S46" i="13"/>
  <c r="Q17" i="13"/>
  <c r="S47" i="13"/>
  <c r="Q25" i="13"/>
  <c r="R18" i="13"/>
  <c r="G101" i="13"/>
  <c r="H99" i="13"/>
  <c r="G88" i="13"/>
  <c r="I94" i="13"/>
  <c r="I18" i="13"/>
  <c r="G30" i="13"/>
  <c r="I74" i="13"/>
  <c r="I40" i="13"/>
  <c r="I97" i="13"/>
  <c r="I54" i="13"/>
  <c r="H97" i="13"/>
  <c r="G22" i="13"/>
  <c r="H59" i="13"/>
  <c r="G97" i="13"/>
  <c r="G27" i="13"/>
  <c r="H62" i="13"/>
  <c r="H100" i="13"/>
  <c r="H13" i="13"/>
  <c r="H27" i="13"/>
  <c r="H46" i="13"/>
  <c r="G65" i="13"/>
  <c r="H84" i="13"/>
  <c r="H103" i="13"/>
  <c r="I28" i="13"/>
  <c r="H66" i="13"/>
  <c r="G5" i="13"/>
  <c r="H31" i="13"/>
  <c r="H88" i="13"/>
  <c r="I21" i="13"/>
  <c r="G59" i="13"/>
  <c r="I96" i="13"/>
  <c r="G53" i="13"/>
  <c r="G68" i="13"/>
  <c r="G40" i="13"/>
  <c r="G24" i="13"/>
  <c r="G94" i="13"/>
  <c r="H74" i="13"/>
  <c r="I56" i="13"/>
  <c r="G37" i="13"/>
  <c r="H44" i="13"/>
  <c r="H29" i="13"/>
  <c r="H28" i="13"/>
  <c r="G103" i="13"/>
  <c r="G72" i="13"/>
  <c r="I72" i="13"/>
  <c r="H57" i="13"/>
  <c r="I103" i="13"/>
  <c r="H94" i="13"/>
  <c r="I84" i="13"/>
  <c r="H75" i="13"/>
  <c r="G66" i="13"/>
  <c r="H56" i="13"/>
  <c r="G47" i="13"/>
  <c r="I37" i="13"/>
  <c r="I27" i="13"/>
  <c r="I19" i="13"/>
  <c r="I13" i="13"/>
  <c r="H8" i="13"/>
  <c r="H102" i="13"/>
  <c r="G81" i="13"/>
  <c r="I64" i="13"/>
  <c r="H43" i="13"/>
  <c r="H24" i="13"/>
  <c r="I11" i="13"/>
  <c r="G102" i="13"/>
  <c r="I80" i="13"/>
  <c r="I61" i="13"/>
  <c r="G43" i="13"/>
  <c r="I23" i="13"/>
  <c r="I12" i="13"/>
  <c r="I100" i="13"/>
  <c r="H91" i="13"/>
  <c r="G82" i="13"/>
  <c r="H72" i="13"/>
  <c r="G63" i="13"/>
  <c r="I53" i="13"/>
  <c r="I43" i="13"/>
  <c r="H34" i="13"/>
  <c r="G25" i="13"/>
  <c r="I17" i="13"/>
  <c r="G12" i="13"/>
  <c r="I6" i="13"/>
  <c r="G98" i="13"/>
  <c r="I76" i="13"/>
  <c r="I57" i="13"/>
  <c r="H38" i="13"/>
  <c r="H22" i="13"/>
  <c r="H10" i="13"/>
  <c r="I92" i="13"/>
  <c r="I73" i="13"/>
  <c r="H54" i="13"/>
  <c r="I35" i="13"/>
  <c r="I16" i="13"/>
  <c r="G6" i="13"/>
  <c r="G92" i="13"/>
  <c r="I70" i="13"/>
  <c r="H49" i="13"/>
  <c r="G28" i="13"/>
  <c r="H90" i="13"/>
  <c r="G62" i="13"/>
  <c r="I33" i="13"/>
  <c r="I90" i="13"/>
  <c r="H69" i="13"/>
  <c r="G48" i="13"/>
  <c r="G39" i="13"/>
  <c r="G78" i="13"/>
  <c r="H25" i="13"/>
  <c r="I62" i="13"/>
  <c r="I31" i="13"/>
  <c r="G71" i="13"/>
  <c r="G20" i="13"/>
  <c r="G56" i="13"/>
  <c r="I98" i="13"/>
  <c r="I78" i="13"/>
  <c r="I63" i="13"/>
  <c r="I46" i="13"/>
  <c r="G46" i="13"/>
  <c r="I30" i="13"/>
  <c r="H61" i="13"/>
  <c r="H92" i="13"/>
  <c r="G100" i="13"/>
  <c r="I101" i="13"/>
  <c r="I91" i="13"/>
  <c r="H82" i="13"/>
  <c r="G73" i="13"/>
  <c r="H63" i="13"/>
  <c r="G54" i="13"/>
  <c r="I44" i="13"/>
  <c r="G35" i="13"/>
  <c r="I25" i="13"/>
  <c r="G18" i="13"/>
  <c r="H12" i="13"/>
  <c r="G7" i="13"/>
  <c r="H95" i="13"/>
  <c r="G79" i="13"/>
  <c r="I59" i="13"/>
  <c r="G41" i="13"/>
  <c r="I20" i="13"/>
  <c r="G9" i="13"/>
  <c r="G95" i="13"/>
  <c r="I75" i="13"/>
  <c r="G57" i="13"/>
  <c r="G38" i="13"/>
  <c r="H20" i="13"/>
  <c r="G10" i="13"/>
  <c r="H98" i="13"/>
  <c r="G89" i="13"/>
  <c r="H79" i="13"/>
  <c r="G70" i="13"/>
  <c r="I60" i="13"/>
  <c r="G51" i="13"/>
  <c r="I41" i="13"/>
  <c r="H32" i="13"/>
  <c r="G23" i="13"/>
  <c r="G16" i="13"/>
  <c r="I10" i="13"/>
  <c r="H5" i="13"/>
  <c r="G93" i="13"/>
  <c r="I71" i="13"/>
  <c r="H55" i="13"/>
  <c r="G34" i="13"/>
  <c r="G17" i="13"/>
  <c r="H6" i="13"/>
  <c r="I85" i="13"/>
  <c r="I68" i="13"/>
  <c r="G50" i="13"/>
  <c r="G31" i="13"/>
  <c r="G14" i="13"/>
  <c r="I4" i="13"/>
  <c r="I86" i="13"/>
  <c r="H65" i="13"/>
  <c r="G44" i="13"/>
  <c r="I22" i="13"/>
  <c r="H83" i="13"/>
  <c r="G55" i="13"/>
  <c r="H26" i="13"/>
  <c r="H85" i="13"/>
  <c r="G64" i="13"/>
  <c r="I42" i="13"/>
  <c r="I49" i="13"/>
  <c r="G87" i="13"/>
  <c r="G32" i="13"/>
  <c r="H73" i="13"/>
  <c r="H42" i="13"/>
  <c r="I79" i="13"/>
  <c r="I26" i="13"/>
  <c r="I66" i="13"/>
  <c r="H89" i="13"/>
  <c r="I81" i="13"/>
  <c r="I65" i="13"/>
  <c r="I50" i="13"/>
  <c r="H93" i="13"/>
  <c r="H35" i="13"/>
  <c r="H21" i="13"/>
  <c r="G99" i="13"/>
  <c r="I89" i="13"/>
  <c r="H80" i="13"/>
  <c r="H70" i="13"/>
  <c r="G61" i="13"/>
  <c r="I51" i="13"/>
  <c r="G42" i="13"/>
  <c r="I32" i="13"/>
  <c r="H23" i="13"/>
  <c r="H16" i="13"/>
  <c r="G11" i="13"/>
  <c r="I5" i="13"/>
  <c r="G91" i="13"/>
  <c r="G74" i="13"/>
  <c r="I52" i="13"/>
  <c r="H77" i="13"/>
  <c r="I88" i="13"/>
  <c r="G84" i="13"/>
  <c r="I95" i="13"/>
  <c r="H37" i="13"/>
  <c r="G80" i="13"/>
  <c r="I47" i="13"/>
  <c r="H17" i="13"/>
  <c r="G60" i="13"/>
  <c r="I102" i="13"/>
  <c r="G26" i="13"/>
  <c r="H64" i="13"/>
  <c r="I99" i="13"/>
  <c r="G29" i="13"/>
  <c r="G67" i="13"/>
  <c r="G4" i="13"/>
  <c r="I14" i="13"/>
  <c r="I29" i="13"/>
  <c r="I48" i="13"/>
  <c r="I67" i="13"/>
  <c r="H86" i="13"/>
  <c r="H7" i="13"/>
  <c r="G33" i="13"/>
  <c r="H71" i="13"/>
  <c r="I7" i="13"/>
  <c r="H36" i="13"/>
  <c r="H4" i="13"/>
  <c r="H30" i="13"/>
  <c r="H68" i="13"/>
  <c r="I82" i="13"/>
  <c r="G85" i="13"/>
  <c r="I24" i="13"/>
  <c r="H45" i="13"/>
  <c r="H60" i="13"/>
  <c r="G52" i="13"/>
  <c r="H67" i="13"/>
  <c r="H53" i="13"/>
  <c r="G96" i="13"/>
  <c r="G69" i="13"/>
  <c r="H33" i="13"/>
  <c r="G76" i="13"/>
  <c r="I8" i="13"/>
  <c r="H40" i="13"/>
  <c r="H78" i="13"/>
  <c r="G13" i="13"/>
  <c r="I45" i="13"/>
  <c r="I83" i="13"/>
  <c r="G8" i="13"/>
  <c r="H19" i="13"/>
  <c r="I36" i="13"/>
  <c r="I55" i="13"/>
  <c r="G75" i="13"/>
  <c r="I93" i="13"/>
  <c r="H15" i="13"/>
  <c r="H47" i="13"/>
  <c r="I87" i="13"/>
  <c r="I15" i="13"/>
  <c r="H48" i="13"/>
  <c r="I9" i="13"/>
  <c r="I39" i="13"/>
  <c r="I77" i="13"/>
  <c r="I34" i="13"/>
  <c r="H51" i="13"/>
  <c r="H41" i="13"/>
  <c r="H58" i="13"/>
  <c r="I58" i="13"/>
  <c r="H101" i="13"/>
  <c r="H76" i="13"/>
  <c r="I38" i="13"/>
  <c r="H81" i="13"/>
  <c r="H11" i="13"/>
  <c r="G45" i="13"/>
  <c r="G83" i="13"/>
  <c r="H14" i="13"/>
  <c r="H50" i="13"/>
  <c r="G86" i="13"/>
  <c r="H9" i="13"/>
  <c r="G21" i="13"/>
  <c r="H39" i="13"/>
  <c r="G58" i="13"/>
  <c r="G77" i="13"/>
  <c r="H96" i="13"/>
  <c r="H18" i="13"/>
  <c r="H52" i="13"/>
  <c r="G90" i="13"/>
  <c r="G19" i="13"/>
  <c r="I69" i="13"/>
  <c r="G15" i="13"/>
  <c r="G49" i="13"/>
  <c r="H87" i="13"/>
  <c r="G36" i="13"/>
  <c r="I90" i="2"/>
  <c r="G64" i="2"/>
  <c r="H53" i="2"/>
  <c r="H37" i="2"/>
  <c r="H21" i="2"/>
  <c r="H5" i="2"/>
  <c r="H91" i="2"/>
  <c r="G70" i="2"/>
  <c r="I55" i="2"/>
  <c r="H34" i="2"/>
  <c r="G13" i="2"/>
  <c r="I92" i="2"/>
  <c r="H71" i="2"/>
  <c r="H101" i="2"/>
  <c r="H69" i="2"/>
  <c r="G48" i="2"/>
  <c r="I26" i="2"/>
  <c r="I10" i="2"/>
  <c r="H84" i="2"/>
  <c r="I48" i="2"/>
  <c r="H27" i="2"/>
  <c r="G6" i="2"/>
  <c r="I85" i="2"/>
  <c r="G96" i="2"/>
  <c r="H85" i="2"/>
  <c r="G80" i="2"/>
  <c r="I74" i="2"/>
  <c r="I58" i="2"/>
  <c r="I42" i="2"/>
  <c r="G32" i="2"/>
  <c r="G16" i="2"/>
  <c r="H98" i="2"/>
  <c r="G77" i="2"/>
  <c r="G63" i="2"/>
  <c r="I41" i="2"/>
  <c r="H20" i="2"/>
  <c r="I99" i="2"/>
  <c r="H78" i="2"/>
  <c r="G57" i="2"/>
  <c r="G35" i="2"/>
  <c r="G21" i="2"/>
  <c r="I4" i="2"/>
  <c r="I61" i="2"/>
  <c r="I47" i="2"/>
  <c r="I5" i="2"/>
  <c r="G34" i="2"/>
  <c r="H64" i="2"/>
  <c r="H18" i="2"/>
  <c r="H75" i="2"/>
  <c r="H89" i="2"/>
  <c r="H38" i="2"/>
  <c r="H95" i="2"/>
  <c r="G53" i="2"/>
  <c r="H8" i="2"/>
  <c r="I93" i="2"/>
  <c r="H51" i="2"/>
  <c r="H7" i="2"/>
  <c r="I35" i="2"/>
  <c r="G98" i="2"/>
  <c r="H9" i="2"/>
  <c r="H63" i="2"/>
  <c r="I49" i="2"/>
  <c r="G90" i="2"/>
  <c r="I46" i="2"/>
  <c r="G10" i="2"/>
  <c r="G67" i="2"/>
  <c r="I24" i="2"/>
  <c r="I81" i="2"/>
  <c r="I36" i="2"/>
  <c r="G65" i="2"/>
  <c r="G23" i="2"/>
  <c r="I79" i="2"/>
  <c r="I21" i="2"/>
  <c r="G50" i="2"/>
  <c r="I69" i="2"/>
  <c r="I25" i="2"/>
  <c r="G54" i="2"/>
  <c r="H82" i="2"/>
  <c r="I30" i="2"/>
  <c r="G52" i="2"/>
  <c r="H73" i="2"/>
  <c r="I94" i="2"/>
  <c r="I20" i="2"/>
  <c r="G49" i="2"/>
  <c r="I77" i="2"/>
  <c r="G7" i="2"/>
  <c r="H35" i="2"/>
  <c r="I63" i="2"/>
  <c r="H92" i="2"/>
  <c r="G19" i="2"/>
  <c r="H47" i="2"/>
  <c r="I75" i="2"/>
  <c r="G5" i="2"/>
  <c r="I33" i="2"/>
  <c r="G62" i="2"/>
  <c r="H90" i="2"/>
  <c r="I12" i="2"/>
  <c r="G27" i="2"/>
  <c r="G41" i="2"/>
  <c r="H55" i="2"/>
  <c r="I76" i="2"/>
  <c r="H4" i="2"/>
  <c r="I32" i="2"/>
  <c r="G61" i="2"/>
  <c r="I89" i="2"/>
  <c r="I14" i="2"/>
  <c r="G36" i="2"/>
  <c r="H57" i="2"/>
  <c r="I78" i="2"/>
  <c r="G100" i="2"/>
  <c r="H6" i="2"/>
  <c r="I91" i="2"/>
  <c r="G78" i="2"/>
  <c r="G33" i="2"/>
  <c r="H19" i="2"/>
  <c r="H76" i="2"/>
  <c r="I19" i="2"/>
  <c r="H48" i="2"/>
  <c r="G91" i="2"/>
  <c r="G47" i="2"/>
  <c r="G4" i="2"/>
  <c r="H25" i="2"/>
  <c r="G68" i="2"/>
  <c r="H103" i="2"/>
  <c r="H24" i="2"/>
  <c r="I52" i="2"/>
  <c r="G81" i="2"/>
  <c r="H10" i="2"/>
  <c r="G39" i="2"/>
  <c r="H67" i="2"/>
  <c r="I95" i="2"/>
  <c r="H22" i="2"/>
  <c r="G51" i="2"/>
  <c r="H79" i="2"/>
  <c r="I8" i="2"/>
  <c r="G37" i="2"/>
  <c r="I65" i="2"/>
  <c r="G94" i="2"/>
  <c r="H14" i="2"/>
  <c r="I28" i="2"/>
  <c r="G43" i="2"/>
  <c r="H62" i="2"/>
  <c r="I83" i="2"/>
  <c r="H11" i="2"/>
  <c r="I39" i="2"/>
  <c r="H68" i="2"/>
  <c r="I96" i="2"/>
  <c r="G20" i="2"/>
  <c r="H41" i="2"/>
  <c r="I62" i="2"/>
  <c r="G84" i="2"/>
  <c r="I13" i="2"/>
  <c r="I27" i="2"/>
  <c r="G42" i="2"/>
  <c r="H56" i="2"/>
  <c r="H70" i="2"/>
  <c r="I84" i="2"/>
  <c r="G99" i="2"/>
  <c r="G14" i="2"/>
  <c r="H28" i="2"/>
  <c r="H42" i="2"/>
  <c r="I56" i="2"/>
  <c r="G71" i="2"/>
  <c r="G85" i="2"/>
  <c r="H99" i="2"/>
  <c r="I11" i="2"/>
  <c r="G26" i="2"/>
  <c r="H40" i="2"/>
  <c r="H54" i="2"/>
  <c r="I68" i="2"/>
  <c r="G83" i="2"/>
  <c r="G97" i="2"/>
  <c r="H12" i="2"/>
  <c r="H26" i="2"/>
  <c r="I40" i="2"/>
  <c r="G55" i="2"/>
  <c r="G69" i="2"/>
  <c r="H83" i="2"/>
  <c r="I97" i="2"/>
  <c r="G9" i="2"/>
  <c r="H16" i="2"/>
  <c r="H23" i="2"/>
  <c r="H30" i="2"/>
  <c r="I37" i="2"/>
  <c r="I44" i="2"/>
  <c r="I51" i="2"/>
  <c r="G59" i="2"/>
  <c r="G66" i="2"/>
  <c r="G73" i="2"/>
  <c r="H80" i="2"/>
  <c r="H87" i="2"/>
  <c r="H94" i="2"/>
  <c r="I101" i="2"/>
  <c r="I7" i="2"/>
  <c r="G15" i="2"/>
  <c r="G22" i="2"/>
  <c r="G29" i="2"/>
  <c r="H36" i="2"/>
  <c r="H43" i="2"/>
  <c r="H50" i="2"/>
  <c r="I57" i="2"/>
  <c r="I64" i="2"/>
  <c r="I71" i="2"/>
  <c r="G79" i="2"/>
  <c r="G86" i="2"/>
  <c r="G93" i="2"/>
  <c r="H100" i="2"/>
  <c r="I6" i="2"/>
  <c r="G12" i="2"/>
  <c r="H17" i="2"/>
  <c r="I22" i="2"/>
  <c r="G28" i="2"/>
  <c r="H33" i="2"/>
  <c r="I38" i="2"/>
  <c r="G44" i="2"/>
  <c r="H49" i="2"/>
  <c r="I54" i="2"/>
  <c r="G60" i="2"/>
  <c r="H65" i="2"/>
  <c r="I70" i="2"/>
  <c r="G76" i="2"/>
  <c r="H81" i="2"/>
  <c r="I86" i="2"/>
  <c r="G92" i="2"/>
  <c r="H97" i="2"/>
  <c r="I102" i="2"/>
  <c r="G17" i="2"/>
  <c r="H31" i="2"/>
  <c r="I45" i="2"/>
  <c r="I59" i="2"/>
  <c r="G74" i="2"/>
  <c r="H88" i="2"/>
  <c r="H102" i="2"/>
  <c r="I17" i="2"/>
  <c r="I31" i="2"/>
  <c r="G46" i="2"/>
  <c r="H60" i="2"/>
  <c r="H74" i="2"/>
  <c r="I88" i="2"/>
  <c r="G103" i="2"/>
  <c r="H15" i="2"/>
  <c r="I29" i="2"/>
  <c r="I43" i="2"/>
  <c r="G58" i="2"/>
  <c r="H72" i="2"/>
  <c r="H86" i="2"/>
  <c r="I100" i="2"/>
  <c r="I15" i="2"/>
  <c r="G30" i="2"/>
  <c r="H44" i="2"/>
  <c r="H58" i="2"/>
  <c r="I72" i="2"/>
  <c r="G87" i="2"/>
  <c r="G101" i="2"/>
  <c r="G11" i="2"/>
  <c r="G18" i="2"/>
  <c r="G25" i="2"/>
  <c r="H32" i="2"/>
  <c r="H39" i="2"/>
  <c r="H46" i="2"/>
  <c r="I53" i="2"/>
  <c r="I60" i="2"/>
  <c r="I67" i="2"/>
  <c r="G75" i="2"/>
  <c r="G82" i="2"/>
  <c r="G89" i="2"/>
  <c r="H96" i="2"/>
  <c r="I103" i="2"/>
  <c r="I9" i="2"/>
  <c r="I16" i="2"/>
  <c r="I23" i="2"/>
  <c r="G31" i="2"/>
  <c r="G38" i="2"/>
  <c r="G45" i="2"/>
  <c r="H52" i="2"/>
  <c r="H59" i="2"/>
  <c r="H66" i="2"/>
  <c r="I73" i="2"/>
  <c r="I80" i="2"/>
  <c r="I87" i="2"/>
  <c r="G95" i="2"/>
  <c r="G102" i="2"/>
  <c r="G8" i="2"/>
  <c r="H13" i="2"/>
  <c r="I18" i="2"/>
  <c r="G24" i="2"/>
  <c r="H29" i="2"/>
  <c r="I34" i="2"/>
  <c r="G40" i="2"/>
  <c r="H45" i="2"/>
  <c r="I50" i="2"/>
  <c r="G56" i="2"/>
  <c r="H61" i="2"/>
  <c r="I66" i="2"/>
  <c r="G72" i="2"/>
  <c r="H77" i="2"/>
  <c r="I82" i="2"/>
  <c r="G88" i="2"/>
  <c r="H93" i="2"/>
  <c r="I98" i="2"/>
  <c r="D12" i="2" l="1"/>
  <c r="C92" i="2"/>
  <c r="D71" i="2"/>
  <c r="C39" i="2"/>
  <c r="B12" i="2"/>
  <c r="C12" i="2"/>
  <c r="B31" i="2"/>
  <c r="B37" i="2"/>
  <c r="D7" i="2"/>
  <c r="B78" i="2"/>
  <c r="D31" i="2"/>
  <c r="D39" i="2"/>
  <c r="D61" i="2"/>
  <c r="C14" i="2"/>
  <c r="C72" i="2"/>
  <c r="C35" i="2"/>
  <c r="D56" i="2"/>
  <c r="B75" i="2"/>
  <c r="C59" i="2"/>
  <c r="B36" i="2"/>
  <c r="C57" i="2"/>
  <c r="B10" i="2"/>
  <c r="B46" i="2"/>
  <c r="C26" i="2"/>
  <c r="C97" i="2"/>
  <c r="D8" i="2"/>
  <c r="C67" i="2"/>
  <c r="D80" i="2"/>
  <c r="B15" i="2"/>
  <c r="B47" i="2"/>
  <c r="B90" i="2"/>
  <c r="D11" i="2"/>
  <c r="D23" i="2"/>
  <c r="C65" i="2"/>
  <c r="B82" i="2"/>
  <c r="C11" i="2"/>
  <c r="C16" i="2"/>
  <c r="C34" i="2"/>
  <c r="C103" i="2"/>
  <c r="D72" i="2"/>
  <c r="D87" i="2"/>
  <c r="B18" i="2"/>
  <c r="B50" i="2"/>
  <c r="B95" i="2"/>
  <c r="C100" i="2"/>
  <c r="D64" i="2"/>
  <c r="C24" i="2"/>
  <c r="C38" i="2"/>
  <c r="D13" i="2"/>
  <c r="C15" i="2"/>
  <c r="C17" i="2"/>
  <c r="D89" i="2"/>
  <c r="B26" i="2"/>
  <c r="B58" i="2"/>
  <c r="B97" i="2"/>
  <c r="C87" i="2"/>
  <c r="C7" i="2"/>
  <c r="C28" i="2"/>
  <c r="D33" i="2"/>
  <c r="D24" i="2"/>
  <c r="D18" i="2"/>
  <c r="D93" i="2"/>
  <c r="B27" i="2"/>
  <c r="B59" i="2"/>
  <c r="B98" i="2"/>
  <c r="D58" i="2"/>
  <c r="C102" i="2"/>
  <c r="B81" i="2"/>
  <c r="C71" i="2"/>
  <c r="C32" i="2"/>
  <c r="C46" i="2"/>
  <c r="D37" i="2"/>
  <c r="C27" i="2"/>
  <c r="C25" i="2"/>
  <c r="D95" i="2"/>
  <c r="B28" i="2"/>
  <c r="B60" i="2"/>
  <c r="B100" i="2"/>
  <c r="B11" i="2"/>
  <c r="B14" i="2"/>
  <c r="B49" i="2"/>
  <c r="C36" i="2"/>
  <c r="D55" i="2"/>
  <c r="D49" i="2"/>
  <c r="D28" i="2"/>
  <c r="D26" i="2"/>
  <c r="D81" i="2"/>
  <c r="B30" i="2"/>
  <c r="B62" i="2"/>
  <c r="C101" i="2"/>
  <c r="C60" i="2"/>
  <c r="C58" i="2"/>
  <c r="D53" i="2"/>
  <c r="D32" i="2"/>
  <c r="D30" i="2"/>
  <c r="D83" i="2"/>
  <c r="B63" i="2"/>
  <c r="B79" i="2"/>
  <c r="C89" i="2"/>
  <c r="B43" i="2"/>
  <c r="B17" i="2"/>
  <c r="C64" i="2"/>
  <c r="D59" i="2"/>
  <c r="C56" i="2"/>
  <c r="C33" i="2"/>
  <c r="D90" i="2"/>
  <c r="B32" i="2"/>
  <c r="B65" i="2"/>
  <c r="B42" i="2"/>
  <c r="D82" i="2"/>
  <c r="C78" i="2"/>
  <c r="D63" i="2"/>
  <c r="D36" i="2"/>
  <c r="C37" i="2"/>
  <c r="D92" i="2"/>
  <c r="B33" i="2"/>
  <c r="B66" i="2"/>
  <c r="D60" i="2"/>
  <c r="C95" i="2"/>
  <c r="B91" i="2"/>
  <c r="C82" i="2"/>
  <c r="C66" i="2"/>
  <c r="D65" i="2"/>
  <c r="C49" i="2"/>
  <c r="D96" i="2"/>
  <c r="B34" i="2"/>
  <c r="B74" i="2"/>
  <c r="D62" i="2"/>
  <c r="C6" i="2"/>
  <c r="C70" i="2"/>
  <c r="C90" i="2"/>
  <c r="D40" i="2"/>
  <c r="D50" i="2"/>
  <c r="D99" i="2"/>
  <c r="B93" i="2"/>
  <c r="B94" i="2"/>
  <c r="C20" i="2"/>
  <c r="C94" i="2"/>
  <c r="D35" i="2"/>
  <c r="D67" i="2"/>
  <c r="C99" i="2"/>
  <c r="D4" i="2"/>
  <c r="D68" i="2"/>
  <c r="C29" i="2"/>
  <c r="C61" i="2"/>
  <c r="D91" i="2"/>
  <c r="D94" i="2"/>
  <c r="B16" i="2"/>
  <c r="B48" i="2"/>
  <c r="B64" i="2"/>
  <c r="B80" i="2"/>
  <c r="B96" i="2"/>
  <c r="D5" i="2"/>
  <c r="D69" i="2"/>
  <c r="C43" i="2"/>
  <c r="C75" i="2"/>
  <c r="D34" i="2"/>
  <c r="D66" i="2"/>
  <c r="D97" i="2"/>
  <c r="D102" i="2"/>
  <c r="B19" i="2"/>
  <c r="B35" i="2"/>
  <c r="B51" i="2"/>
  <c r="B67" i="2"/>
  <c r="B83" i="2"/>
  <c r="B99" i="2"/>
  <c r="C42" i="2"/>
  <c r="D73" i="2"/>
  <c r="D44" i="2"/>
  <c r="C69" i="2"/>
  <c r="B84" i="2"/>
  <c r="D6" i="2"/>
  <c r="B21" i="2"/>
  <c r="B101" i="2"/>
  <c r="C74" i="2"/>
  <c r="C8" i="2"/>
  <c r="C5" i="2"/>
  <c r="D98" i="2"/>
  <c r="B52" i="2"/>
  <c r="C76" i="2"/>
  <c r="D38" i="2"/>
  <c r="B69" i="2"/>
  <c r="C44" i="2"/>
  <c r="D15" i="2"/>
  <c r="D47" i="2"/>
  <c r="C79" i="2"/>
  <c r="D17" i="2"/>
  <c r="C80" i="2"/>
  <c r="D16" i="2"/>
  <c r="D48" i="2"/>
  <c r="C9" i="2"/>
  <c r="C41" i="2"/>
  <c r="C73" i="2"/>
  <c r="D101" i="2"/>
  <c r="B6" i="2"/>
  <c r="B22" i="2"/>
  <c r="B38" i="2"/>
  <c r="B54" i="2"/>
  <c r="B70" i="2"/>
  <c r="B86" i="2"/>
  <c r="B102" i="2"/>
  <c r="C10" i="2"/>
  <c r="D75" i="2"/>
  <c r="B20" i="2"/>
  <c r="C48" i="2"/>
  <c r="C18" i="2"/>
  <c r="C50" i="2"/>
  <c r="C81" i="2"/>
  <c r="D21" i="2"/>
  <c r="C84" i="2"/>
  <c r="C19" i="2"/>
  <c r="C51" i="2"/>
  <c r="D10" i="2"/>
  <c r="D42" i="2"/>
  <c r="D74" i="2"/>
  <c r="D103" i="2"/>
  <c r="B7" i="2"/>
  <c r="B23" i="2"/>
  <c r="B39" i="2"/>
  <c r="B55" i="2"/>
  <c r="B71" i="2"/>
  <c r="B87" i="2"/>
  <c r="B103" i="2"/>
  <c r="B4" i="2"/>
  <c r="B68" i="2"/>
  <c r="C40" i="2"/>
  <c r="C77" i="2"/>
  <c r="C47" i="2"/>
  <c r="D70" i="2"/>
  <c r="B5" i="2"/>
  <c r="B85" i="2"/>
  <c r="C52" i="2"/>
  <c r="D19" i="2"/>
  <c r="D51" i="2"/>
  <c r="C83" i="2"/>
  <c r="D25" i="2"/>
  <c r="C86" i="2"/>
  <c r="D20" i="2"/>
  <c r="D52" i="2"/>
  <c r="C13" i="2"/>
  <c r="C45" i="2"/>
  <c r="D76" i="2"/>
  <c r="D77" i="2"/>
  <c r="B8" i="2"/>
  <c r="B24" i="2"/>
  <c r="B40" i="2"/>
  <c r="B56" i="2"/>
  <c r="B72" i="2"/>
  <c r="B88" i="2"/>
  <c r="D43" i="2"/>
  <c r="D100" i="2"/>
  <c r="B53" i="2"/>
  <c r="D57" i="2"/>
  <c r="C22" i="2"/>
  <c r="C54" i="2"/>
  <c r="C85" i="2"/>
  <c r="D29" i="2"/>
  <c r="C88" i="2"/>
  <c r="C23" i="2"/>
  <c r="C55" i="2"/>
  <c r="D14" i="2"/>
  <c r="D46" i="2"/>
  <c r="D78" i="2"/>
  <c r="D79" i="2"/>
  <c r="B9" i="2"/>
  <c r="B25" i="2"/>
  <c r="B41" i="2"/>
  <c r="B57" i="2"/>
  <c r="B73" i="2"/>
  <c r="B89" i="2"/>
  <c r="C68" i="2"/>
  <c r="C91" i="2"/>
  <c r="B92" i="2"/>
  <c r="C4" i="2"/>
  <c r="D27" i="2"/>
  <c r="D41" i="2"/>
  <c r="C96" i="2"/>
  <c r="C21" i="2"/>
  <c r="C53" i="2"/>
  <c r="D84" i="2"/>
  <c r="D86" i="2"/>
  <c r="B44" i="2"/>
  <c r="B76" i="2"/>
  <c r="D9" i="2"/>
  <c r="C30" i="2"/>
  <c r="C62" i="2"/>
  <c r="C93" i="2"/>
  <c r="D45" i="2"/>
  <c r="C98" i="2"/>
  <c r="C31" i="2"/>
  <c r="C63" i="2"/>
  <c r="D22" i="2"/>
  <c r="D54" i="2"/>
  <c r="D85" i="2"/>
  <c r="D88" i="2"/>
  <c r="B13" i="2"/>
  <c r="B29" i="2"/>
  <c r="B45" i="2"/>
  <c r="B61" i="2"/>
  <c r="B77" i="2"/>
  <c r="B46" i="13"/>
  <c r="C20" i="13"/>
  <c r="D54" i="13"/>
  <c r="C62" i="13"/>
  <c r="B62" i="13"/>
  <c r="C40" i="13"/>
  <c r="C44" i="13"/>
  <c r="C51" i="13"/>
  <c r="B80" i="13"/>
  <c r="B9" i="13"/>
  <c r="D25" i="13"/>
  <c r="C93" i="13"/>
  <c r="C29" i="13"/>
  <c r="D56" i="13"/>
  <c r="B18" i="13"/>
  <c r="B33" i="13"/>
  <c r="C72" i="13"/>
  <c r="D71" i="13"/>
  <c r="C42" i="13"/>
  <c r="D44" i="13"/>
  <c r="D13" i="13"/>
  <c r="C46" i="13"/>
  <c r="C37" i="13"/>
  <c r="B65" i="13"/>
  <c r="C98" i="13"/>
  <c r="B13" i="13"/>
  <c r="C60" i="13"/>
  <c r="B11" i="13"/>
  <c r="C78" i="13"/>
  <c r="D96" i="13"/>
  <c r="C48" i="13"/>
  <c r="C74" i="13"/>
  <c r="C47" i="13"/>
  <c r="B100" i="13"/>
  <c r="D92" i="13"/>
  <c r="D17" i="13"/>
  <c r="C89" i="13"/>
  <c r="C25" i="13"/>
  <c r="D48" i="13"/>
  <c r="D101" i="13"/>
  <c r="B17" i="13"/>
  <c r="C68" i="13"/>
  <c r="B5" i="13"/>
  <c r="C50" i="13"/>
  <c r="D66" i="13"/>
  <c r="B23" i="13"/>
  <c r="B14" i="13"/>
  <c r="B27" i="13"/>
  <c r="C94" i="13"/>
  <c r="D30" i="13"/>
  <c r="C56" i="13"/>
  <c r="D74" i="13"/>
  <c r="C43" i="13"/>
  <c r="B85" i="13"/>
  <c r="D76" i="13"/>
  <c r="D9" i="13"/>
  <c r="C85" i="13"/>
  <c r="C21" i="13"/>
  <c r="D40" i="13"/>
  <c r="D93" i="13"/>
  <c r="D102" i="13"/>
  <c r="C64" i="13"/>
  <c r="B37" i="13"/>
  <c r="C58" i="13"/>
  <c r="C52" i="13"/>
  <c r="B45" i="13"/>
  <c r="C87" i="13"/>
  <c r="D97" i="13"/>
  <c r="C65" i="13"/>
  <c r="D53" i="13"/>
  <c r="B53" i="13"/>
  <c r="B39" i="13"/>
  <c r="B71" i="13"/>
  <c r="D43" i="13"/>
  <c r="B43" i="13"/>
  <c r="D19" i="13"/>
  <c r="D62" i="13"/>
  <c r="C66" i="13"/>
  <c r="C103" i="13"/>
  <c r="C39" i="13"/>
  <c r="B76" i="13"/>
  <c r="B58" i="13"/>
  <c r="D70" i="13"/>
  <c r="C81" i="13"/>
  <c r="C17" i="13"/>
  <c r="D32" i="13"/>
  <c r="D85" i="13"/>
  <c r="D86" i="13"/>
  <c r="D27" i="13"/>
  <c r="B73" i="13"/>
  <c r="C70" i="13"/>
  <c r="B12" i="13"/>
  <c r="C10" i="13"/>
  <c r="C101" i="13"/>
  <c r="B48" i="13"/>
  <c r="B82" i="13"/>
  <c r="D6" i="13"/>
  <c r="B59" i="13"/>
  <c r="D51" i="13"/>
  <c r="B15" i="13"/>
  <c r="C82" i="13"/>
  <c r="C99" i="13"/>
  <c r="C35" i="13"/>
  <c r="D68" i="13"/>
  <c r="B42" i="13"/>
  <c r="B57" i="13"/>
  <c r="C77" i="13"/>
  <c r="C13" i="13"/>
  <c r="D24" i="13"/>
  <c r="D77" i="13"/>
  <c r="B70" i="13"/>
  <c r="D59" i="13"/>
  <c r="B19" i="13"/>
  <c r="C86" i="13"/>
  <c r="B16" i="13"/>
  <c r="B63" i="13"/>
  <c r="C23" i="13"/>
  <c r="D10" i="13"/>
  <c r="B101" i="13"/>
  <c r="D23" i="13"/>
  <c r="B67" i="13"/>
  <c r="B72" i="13"/>
  <c r="B28" i="13"/>
  <c r="D99" i="13"/>
  <c r="C24" i="13"/>
  <c r="C12" i="13"/>
  <c r="B94" i="13"/>
  <c r="D72" i="13"/>
  <c r="B50" i="13"/>
  <c r="C80" i="13"/>
  <c r="C4" i="13"/>
  <c r="D38" i="13"/>
  <c r="B74" i="13"/>
  <c r="D82" i="13"/>
  <c r="B31" i="13"/>
  <c r="B6" i="13"/>
  <c r="C95" i="13"/>
  <c r="C31" i="13"/>
  <c r="D60" i="13"/>
  <c r="B26" i="13"/>
  <c r="B41" i="13"/>
  <c r="C73" i="13"/>
  <c r="C9" i="13"/>
  <c r="D16" i="13"/>
  <c r="D69" i="13"/>
  <c r="D55" i="13"/>
  <c r="D90" i="13"/>
  <c r="B35" i="13"/>
  <c r="C102" i="13"/>
  <c r="C28" i="13"/>
  <c r="B69" i="13"/>
  <c r="B93" i="13"/>
  <c r="D14" i="13"/>
  <c r="B47" i="13"/>
  <c r="D98" i="13"/>
  <c r="C91" i="13"/>
  <c r="C27" i="13"/>
  <c r="D52" i="13"/>
  <c r="D7" i="13"/>
  <c r="D26" i="13"/>
  <c r="C69" i="13"/>
  <c r="C5" i="13"/>
  <c r="D8" i="13"/>
  <c r="D61" i="13"/>
  <c r="D39" i="13"/>
  <c r="B21" i="13"/>
  <c r="B51" i="13"/>
  <c r="D88" i="13"/>
  <c r="B86" i="13"/>
  <c r="D103" i="13"/>
  <c r="C90" i="13"/>
  <c r="B32" i="13"/>
  <c r="B97" i="13"/>
  <c r="B4" i="13"/>
  <c r="B78" i="13"/>
  <c r="B60" i="13"/>
  <c r="C83" i="13"/>
  <c r="C19" i="13"/>
  <c r="D36" i="13"/>
  <c r="D89" i="13"/>
  <c r="D94" i="13"/>
  <c r="C61" i="13"/>
  <c r="B96" i="13"/>
  <c r="D50" i="13"/>
  <c r="D45" i="13"/>
  <c r="B10" i="13"/>
  <c r="B8" i="13"/>
  <c r="B83" i="13"/>
  <c r="B66" i="13"/>
  <c r="B64" i="13"/>
  <c r="C6" i="13"/>
  <c r="B20" i="13"/>
  <c r="B75" i="13"/>
  <c r="D11" i="13"/>
  <c r="C79" i="13"/>
  <c r="C15" i="13"/>
  <c r="D28" i="13"/>
  <c r="D81" i="13"/>
  <c r="D78" i="13"/>
  <c r="C57" i="13"/>
  <c r="B91" i="13"/>
  <c r="D34" i="13"/>
  <c r="D37" i="13"/>
  <c r="C100" i="13"/>
  <c r="B24" i="13"/>
  <c r="B79" i="13"/>
  <c r="B22" i="13"/>
  <c r="B90" i="13"/>
  <c r="B61" i="13"/>
  <c r="D79" i="13"/>
  <c r="C14" i="13"/>
  <c r="B36" i="13"/>
  <c r="B89" i="13"/>
  <c r="D80" i="13"/>
  <c r="C75" i="13"/>
  <c r="C11" i="13"/>
  <c r="D20" i="13"/>
  <c r="D73" i="13"/>
  <c r="D63" i="13"/>
  <c r="C53" i="13"/>
  <c r="B84" i="13"/>
  <c r="D18" i="13"/>
  <c r="D29" i="13"/>
  <c r="C96" i="13"/>
  <c r="B40" i="13"/>
  <c r="B92" i="13"/>
  <c r="D91" i="13"/>
  <c r="B68" i="13"/>
  <c r="B55" i="13"/>
  <c r="B103" i="13"/>
  <c r="D57" i="13"/>
  <c r="C45" i="13"/>
  <c r="C88" i="13"/>
  <c r="D42" i="13"/>
  <c r="B44" i="13"/>
  <c r="D95" i="13"/>
  <c r="C22" i="13"/>
  <c r="B52" i="13"/>
  <c r="B99" i="13"/>
  <c r="B7" i="13"/>
  <c r="C71" i="13"/>
  <c r="C7" i="13"/>
  <c r="D12" i="13"/>
  <c r="D65" i="13"/>
  <c r="D47" i="13"/>
  <c r="C49" i="13"/>
  <c r="B77" i="13"/>
  <c r="D100" i="13"/>
  <c r="D21" i="13"/>
  <c r="C92" i="13"/>
  <c r="B56" i="13"/>
  <c r="B102" i="13"/>
  <c r="D35" i="13"/>
  <c r="C30" i="13"/>
  <c r="C8" i="13"/>
  <c r="C67" i="13"/>
  <c r="D4" i="13"/>
  <c r="D31" i="13"/>
  <c r="D84" i="13"/>
  <c r="D41" i="13"/>
  <c r="C26" i="13"/>
  <c r="B29" i="13"/>
  <c r="D46" i="13"/>
  <c r="B54" i="13"/>
  <c r="C38" i="13"/>
  <c r="D83" i="13"/>
  <c r="C16" i="13"/>
  <c r="B95" i="13"/>
  <c r="C63" i="13"/>
  <c r="B98" i="13"/>
  <c r="D58" i="13"/>
  <c r="D49" i="13"/>
  <c r="D15" i="13"/>
  <c r="C41" i="13"/>
  <c r="B81" i="13"/>
  <c r="D67" i="13"/>
  <c r="D5" i="13"/>
  <c r="C84" i="13"/>
  <c r="D87" i="13"/>
  <c r="C18" i="13"/>
  <c r="D75" i="13"/>
  <c r="B87" i="13"/>
  <c r="D22" i="13"/>
  <c r="C54" i="13"/>
  <c r="B30" i="13"/>
  <c r="C32" i="13"/>
  <c r="C36" i="13"/>
  <c r="C55" i="13"/>
  <c r="B88" i="13"/>
  <c r="B25" i="13"/>
  <c r="D33" i="13"/>
  <c r="C97" i="13"/>
  <c r="C33" i="13"/>
  <c r="D64" i="13"/>
  <c r="B34" i="13"/>
  <c r="B49" i="13"/>
  <c r="C76" i="13"/>
  <c r="B38" i="13"/>
  <c r="C34" i="13"/>
  <c r="C59" i="13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<sst xmlns="http://schemas.openxmlformats.org/spreadsheetml/2006/main" count="16045" uniqueCount="940">
  <si>
    <t>Tina</t>
  </si>
  <si>
    <t>Helen</t>
  </si>
  <si>
    <t>Kay</t>
  </si>
  <si>
    <t>Farrow</t>
  </si>
  <si>
    <t>Samantha</t>
  </si>
  <si>
    <t>Rob</t>
  </si>
  <si>
    <t>Mark</t>
  </si>
  <si>
    <t>Dalton</t>
  </si>
  <si>
    <t>Andrew</t>
  </si>
  <si>
    <t>Tate</t>
  </si>
  <si>
    <t>Paul</t>
  </si>
  <si>
    <t>David</t>
  </si>
  <si>
    <t>Peter</t>
  </si>
  <si>
    <t>Stephen</t>
  </si>
  <si>
    <t>Martin</t>
  </si>
  <si>
    <t>Jeremy</t>
  </si>
  <si>
    <t>Steven</t>
  </si>
  <si>
    <t>Hall</t>
  </si>
  <si>
    <t>John</t>
  </si>
  <si>
    <t>Watkinson</t>
  </si>
  <si>
    <t>Neil</t>
  </si>
  <si>
    <t>Ian</t>
  </si>
  <si>
    <t>Frank</t>
  </si>
  <si>
    <t>Harrison</t>
  </si>
  <si>
    <t>Ivor</t>
  </si>
  <si>
    <t>Roberts</t>
  </si>
  <si>
    <t>James</t>
  </si>
  <si>
    <t>Clark</t>
  </si>
  <si>
    <t>Boardley</t>
  </si>
  <si>
    <t>Chris</t>
  </si>
  <si>
    <t>Daniel</t>
  </si>
  <si>
    <t>Hammond</t>
  </si>
  <si>
    <t>Bant</t>
  </si>
  <si>
    <t>Holland</t>
  </si>
  <si>
    <t>Simon</t>
  </si>
  <si>
    <t>Best time</t>
  </si>
  <si>
    <t>Andy</t>
  </si>
  <si>
    <t>Nicola</t>
  </si>
  <si>
    <t>Philip</t>
  </si>
  <si>
    <t>Fiona</t>
  </si>
  <si>
    <t>Adrian</t>
  </si>
  <si>
    <t>Morrell</t>
  </si>
  <si>
    <t>Allen</t>
  </si>
  <si>
    <t>Jackie</t>
  </si>
  <si>
    <t>Grainger</t>
  </si>
  <si>
    <t>Johnson</t>
  </si>
  <si>
    <t>Williamson</t>
  </si>
  <si>
    <t>Dawson</t>
  </si>
  <si>
    <t>Elaine</t>
  </si>
  <si>
    <t>Julian</t>
  </si>
  <si>
    <t>Jacqui</t>
  </si>
  <si>
    <t>Evins</t>
  </si>
  <si>
    <t>Graeme</t>
  </si>
  <si>
    <t>Pittaway</t>
  </si>
  <si>
    <t>Kate</t>
  </si>
  <si>
    <t>Victoria</t>
  </si>
  <si>
    <t>Matthew</t>
  </si>
  <si>
    <t>Hardman</t>
  </si>
  <si>
    <t>Whitehouse</t>
  </si>
  <si>
    <t>Booth</t>
  </si>
  <si>
    <t>Parkinson</t>
  </si>
  <si>
    <t>Jody</t>
  </si>
  <si>
    <t>Horth</t>
  </si>
  <si>
    <t>Lewis</t>
  </si>
  <si>
    <t>Holloway</t>
  </si>
  <si>
    <t>Messingham</t>
  </si>
  <si>
    <t>Emma</t>
  </si>
  <si>
    <t>Greensmith</t>
  </si>
  <si>
    <t>Egan</t>
  </si>
  <si>
    <t>Edge</t>
  </si>
  <si>
    <t>Laura</t>
  </si>
  <si>
    <t>Bruce</t>
  </si>
  <si>
    <t>Woodford</t>
  </si>
  <si>
    <t>Marsay</t>
  </si>
  <si>
    <t>Sandy</t>
  </si>
  <si>
    <t>Milson</t>
  </si>
  <si>
    <t>Lynne</t>
  </si>
  <si>
    <t>Rebecca</t>
  </si>
  <si>
    <t>Wilks</t>
  </si>
  <si>
    <t>Jan</t>
  </si>
  <si>
    <t>Peach</t>
  </si>
  <si>
    <t>Stuart</t>
  </si>
  <si>
    <t>Alan</t>
  </si>
  <si>
    <t>Flint</t>
  </si>
  <si>
    <t>Clare</t>
  </si>
  <si>
    <t>Rachel</t>
  </si>
  <si>
    <t>Wright</t>
  </si>
  <si>
    <t>Oakes</t>
  </si>
  <si>
    <t>Williets</t>
  </si>
  <si>
    <t>Naylor</t>
  </si>
  <si>
    <t>Gardiner</t>
  </si>
  <si>
    <t>Richard</t>
  </si>
  <si>
    <t>Megan</t>
  </si>
  <si>
    <t>Chown</t>
  </si>
  <si>
    <t>Jacqueline</t>
  </si>
  <si>
    <t>Edwards</t>
  </si>
  <si>
    <t>Emms</t>
  </si>
  <si>
    <t>Susan</t>
  </si>
  <si>
    <t>Riley</t>
  </si>
  <si>
    <t>Joanna</t>
  </si>
  <si>
    <t>Allison</t>
  </si>
  <si>
    <t>Townend</t>
  </si>
  <si>
    <t>Cat</t>
  </si>
  <si>
    <t>Woad</t>
  </si>
  <si>
    <t>Bishop</t>
  </si>
  <si>
    <t>Eskrett</t>
  </si>
  <si>
    <t>Alex</t>
  </si>
  <si>
    <t>Gymer</t>
  </si>
  <si>
    <t>Carl</t>
  </si>
  <si>
    <t>Hailstone</t>
  </si>
  <si>
    <t>Holden</t>
  </si>
  <si>
    <t>Patrick</t>
  </si>
  <si>
    <t>Marshall</t>
  </si>
  <si>
    <t>Parkin</t>
  </si>
  <si>
    <t>Reid</t>
  </si>
  <si>
    <t>Skinns</t>
  </si>
  <si>
    <t>Gender</t>
  </si>
  <si>
    <t>Race Name</t>
  </si>
  <si>
    <t>Race Distance</t>
  </si>
  <si>
    <t>Position</t>
  </si>
  <si>
    <t>Time</t>
  </si>
  <si>
    <t>Male</t>
  </si>
  <si>
    <t>Female</t>
  </si>
  <si>
    <t>Henderson</t>
  </si>
  <si>
    <t>Little</t>
  </si>
  <si>
    <t>Penelope</t>
  </si>
  <si>
    <t>Ellen</t>
  </si>
  <si>
    <t>Rowland</t>
  </si>
  <si>
    <t>Christine</t>
  </si>
  <si>
    <t>Hayward</t>
  </si>
  <si>
    <t>Cooke</t>
  </si>
  <si>
    <t>Ewen</t>
  </si>
  <si>
    <t>Jonathan</t>
  </si>
  <si>
    <t>Pick</t>
  </si>
  <si>
    <t>Tony</t>
  </si>
  <si>
    <t>Beck</t>
  </si>
  <si>
    <t>Gibson</t>
  </si>
  <si>
    <t>Jo</t>
  </si>
  <si>
    <t>Julia</t>
  </si>
  <si>
    <t>Demi</t>
  </si>
  <si>
    <t>Lidster</t>
  </si>
  <si>
    <t>Nigel</t>
  </si>
  <si>
    <t>Wilson</t>
  </si>
  <si>
    <t>Michael</t>
  </si>
  <si>
    <t>Proudlove</t>
  </si>
  <si>
    <t>Carol</t>
  </si>
  <si>
    <t>Turner</t>
  </si>
  <si>
    <t>Lucy</t>
  </si>
  <si>
    <t>Alison</t>
  </si>
  <si>
    <t>Benson</t>
  </si>
  <si>
    <t>Elliott-Button</t>
  </si>
  <si>
    <t>Anthea</t>
  </si>
  <si>
    <t>Hutchinson</t>
  </si>
  <si>
    <t>Newton</t>
  </si>
  <si>
    <t>Smalley</t>
  </si>
  <si>
    <t>Mathias</t>
  </si>
  <si>
    <t>Hulse</t>
  </si>
  <si>
    <t>Suzanna</t>
  </si>
  <si>
    <t>Freeman</t>
  </si>
  <si>
    <t>McConnell</t>
  </si>
  <si>
    <t>Duxbury</t>
  </si>
  <si>
    <t>Date</t>
  </si>
  <si>
    <t>Parkrun Best Time</t>
  </si>
  <si>
    <t>Baugh</t>
  </si>
  <si>
    <t>Gary</t>
  </si>
  <si>
    <t>Meilhan</t>
  </si>
  <si>
    <t>Amanda</t>
  </si>
  <si>
    <t>Anji</t>
  </si>
  <si>
    <t>Ward</t>
  </si>
  <si>
    <t>Walford</t>
  </si>
  <si>
    <t>Shiels</t>
  </si>
  <si>
    <t>Frampton</t>
  </si>
  <si>
    <t>Garrett</t>
  </si>
  <si>
    <t>Maria</t>
  </si>
  <si>
    <t>Greensill</t>
  </si>
  <si>
    <t>Uttley</t>
  </si>
  <si>
    <t>Botterill</t>
  </si>
  <si>
    <t>Morrison</t>
  </si>
  <si>
    <t>Sophie</t>
  </si>
  <si>
    <t>Stella</t>
  </si>
  <si>
    <t>Robert</t>
  </si>
  <si>
    <t>William</t>
  </si>
  <si>
    <t>Readshaw</t>
  </si>
  <si>
    <t>Thomas</t>
  </si>
  <si>
    <t>Brook</t>
  </si>
  <si>
    <t>Usha</t>
  </si>
  <si>
    <t>Chapman</t>
  </si>
  <si>
    <t>Sarah</t>
  </si>
  <si>
    <t>Horrocks</t>
  </si>
  <si>
    <t>Jack</t>
  </si>
  <si>
    <t>Kane</t>
  </si>
  <si>
    <t>Mayson</t>
  </si>
  <si>
    <t>Pearson</t>
  </si>
  <si>
    <t>Ken</t>
  </si>
  <si>
    <t>Pike</t>
  </si>
  <si>
    <t>Best Non Parkrun</t>
  </si>
  <si>
    <t>Matt</t>
  </si>
  <si>
    <t>Rod</t>
  </si>
  <si>
    <t>Ryan</t>
  </si>
  <si>
    <t>Sparkes</t>
  </si>
  <si>
    <t>Connor</t>
  </si>
  <si>
    <t>Edey</t>
  </si>
  <si>
    <t>Sharron</t>
  </si>
  <si>
    <t>Nicholas</t>
  </si>
  <si>
    <t>Doug</t>
  </si>
  <si>
    <t>Sharp</t>
  </si>
  <si>
    <t>Ellis</t>
  </si>
  <si>
    <t>Ben</t>
  </si>
  <si>
    <t>Scaife</t>
  </si>
  <si>
    <t>Thomson</t>
  </si>
  <si>
    <t>Draper</t>
  </si>
  <si>
    <t>Berriman</t>
  </si>
  <si>
    <t>Debbie</t>
  </si>
  <si>
    <t>Levitt</t>
  </si>
  <si>
    <t>Atkinson</t>
  </si>
  <si>
    <t>Roger</t>
  </si>
  <si>
    <t>Tomlin</t>
  </si>
  <si>
    <t>Kieron</t>
  </si>
  <si>
    <t>Pointon</t>
  </si>
  <si>
    <t>Steve</t>
  </si>
  <si>
    <t>Ostler</t>
  </si>
  <si>
    <t>Emily</t>
  </si>
  <si>
    <t>Jorna</t>
  </si>
  <si>
    <t>Caroline</t>
  </si>
  <si>
    <t>Tom</t>
  </si>
  <si>
    <t>Skinner</t>
  </si>
  <si>
    <t>Phillip</t>
  </si>
  <si>
    <t>Powditch</t>
  </si>
  <si>
    <t/>
  </si>
  <si>
    <t>Ranking</t>
  </si>
  <si>
    <t>Co-ranks</t>
  </si>
  <si>
    <t>Unique</t>
  </si>
  <si>
    <t>Valeriya</t>
  </si>
  <si>
    <t>Hollie</t>
  </si>
  <si>
    <t>Darren</t>
  </si>
  <si>
    <t>Dickinson</t>
  </si>
  <si>
    <t>Nathan</t>
  </si>
  <si>
    <t>Cobb</t>
  </si>
  <si>
    <t>Tim</t>
  </si>
  <si>
    <t>Maxine</t>
  </si>
  <si>
    <t>Charlton</t>
  </si>
  <si>
    <t>Joanne</t>
  </si>
  <si>
    <t>Crawford</t>
  </si>
  <si>
    <t>Dewar</t>
  </si>
  <si>
    <t>Harris-Smith</t>
  </si>
  <si>
    <t>Shawnie</t>
  </si>
  <si>
    <t>Lovatt</t>
  </si>
  <si>
    <t>Julie</t>
  </si>
  <si>
    <t>Justine</t>
  </si>
  <si>
    <t>Barnard</t>
  </si>
  <si>
    <t>Cope</t>
  </si>
  <si>
    <t>10k</t>
  </si>
  <si>
    <t>First name</t>
  </si>
  <si>
    <t>Last name</t>
  </si>
  <si>
    <t>No.</t>
  </si>
  <si>
    <t>Event</t>
  </si>
  <si>
    <t>Distance</t>
  </si>
  <si>
    <t>Half Marathon Races</t>
  </si>
  <si>
    <t>Full Marathon Races</t>
  </si>
  <si>
    <t>Miscellaneous Races</t>
  </si>
  <si>
    <t>Notes</t>
  </si>
  <si>
    <t>Parkrun</t>
  </si>
  <si>
    <t>Date =&gt;</t>
  </si>
  <si>
    <t>Race No. =&gt;</t>
  </si>
  <si>
    <t>5k</t>
  </si>
  <si>
    <t>10M</t>
  </si>
  <si>
    <t>Half M</t>
  </si>
  <si>
    <t>Full M</t>
  </si>
  <si>
    <t>Distance =&gt;</t>
  </si>
  <si>
    <t>Event =&gt;</t>
  </si>
  <si>
    <t>5k (inc parkrun)</t>
  </si>
  <si>
    <t>10 Miles</t>
  </si>
  <si>
    <t>Half Marathon</t>
  </si>
  <si>
    <t>Full Marathon</t>
  </si>
  <si>
    <t>Results listing</t>
  </si>
  <si>
    <t>Heneghan</t>
  </si>
  <si>
    <t>Becky</t>
  </si>
  <si>
    <t>McDonald</t>
  </si>
  <si>
    <t>Beer</t>
  </si>
  <si>
    <t>Storr</t>
  </si>
  <si>
    <t>Garvey</t>
  </si>
  <si>
    <t>Lorch</t>
  </si>
  <si>
    <t>Oxtoby</t>
  </si>
  <si>
    <t>Deborah</t>
  </si>
  <si>
    <t>Brierley</t>
  </si>
  <si>
    <t>Rumford</t>
  </si>
  <si>
    <t>Bourne</t>
  </si>
  <si>
    <t>Josh</t>
  </si>
  <si>
    <t>Green</t>
  </si>
  <si>
    <t>Fell</t>
  </si>
  <si>
    <t>Rachael</t>
  </si>
  <si>
    <t>Hill</t>
  </si>
  <si>
    <t>Fee</t>
  </si>
  <si>
    <t>Adam</t>
  </si>
  <si>
    <t>White</t>
  </si>
  <si>
    <t>Jessica</t>
  </si>
  <si>
    <t>Hobson</t>
  </si>
  <si>
    <t>Whiting</t>
  </si>
  <si>
    <t>Jennifer</t>
  </si>
  <si>
    <t>Hamlyn</t>
  </si>
  <si>
    <t>Derbyshire</t>
  </si>
  <si>
    <t>Hodges</t>
  </si>
  <si>
    <t>Jackson</t>
  </si>
  <si>
    <t>Isabelle</t>
  </si>
  <si>
    <t>Pearsons</t>
  </si>
  <si>
    <t>Bethany</t>
  </si>
  <si>
    <t>Crook</t>
  </si>
  <si>
    <t>Parnell</t>
  </si>
  <si>
    <t>Pillow</t>
  </si>
  <si>
    <t>Soanes</t>
  </si>
  <si>
    <t>Liz</t>
  </si>
  <si>
    <t>McGinnes</t>
  </si>
  <si>
    <t>Jorja</t>
  </si>
  <si>
    <t>Niall</t>
  </si>
  <si>
    <t>Stafford</t>
  </si>
  <si>
    <t>McIntyre</t>
  </si>
  <si>
    <t>Baker</t>
  </si>
  <si>
    <t>Galvin</t>
  </si>
  <si>
    <t>Littlewood</t>
  </si>
  <si>
    <t>Savage</t>
  </si>
  <si>
    <t>Owynn</t>
  </si>
  <si>
    <t>Dell</t>
  </si>
  <si>
    <t>Lee</t>
  </si>
  <si>
    <t>Harper</t>
  </si>
  <si>
    <t>Tracey</t>
  </si>
  <si>
    <t>Kirby</t>
  </si>
  <si>
    <t>Sara Elizabeth</t>
  </si>
  <si>
    <t>Owen</t>
  </si>
  <si>
    <t>Tather</t>
  </si>
  <si>
    <t>Phillippe</t>
  </si>
  <si>
    <t>Thompson</t>
  </si>
  <si>
    <t>Lou</t>
  </si>
  <si>
    <t>Waite</t>
  </si>
  <si>
    <t>Kris</t>
  </si>
  <si>
    <t>Hilton</t>
  </si>
  <si>
    <t>Buchanan</t>
  </si>
  <si>
    <t>Helene</t>
  </si>
  <si>
    <t>Rodney</t>
  </si>
  <si>
    <t>Forster</t>
  </si>
  <si>
    <t>Isaac</t>
  </si>
  <si>
    <t>Dominic</t>
  </si>
  <si>
    <t>Rawnsley</t>
  </si>
  <si>
    <t>Amy</t>
  </si>
  <si>
    <t>Davidson</t>
  </si>
  <si>
    <t>Stephenson</t>
  </si>
  <si>
    <t>Wiles</t>
  </si>
  <si>
    <t>Cleethorpes New Years Day</t>
  </si>
  <si>
    <t>Humber Bridge</t>
  </si>
  <si>
    <t>Hull</t>
  </si>
  <si>
    <t>Peter Pan</t>
  </si>
  <si>
    <t>Dalby Forest</t>
  </si>
  <si>
    <t>Normanby Hall</t>
  </si>
  <si>
    <t>Baysgarth Park</t>
  </si>
  <si>
    <t>York</t>
  </si>
  <si>
    <t>The Cinder Track parkrun</t>
  </si>
  <si>
    <t>Beverley Westwood</t>
  </si>
  <si>
    <t>Ashton Court</t>
  </si>
  <si>
    <t>Sewerby</t>
  </si>
  <si>
    <t>Sherwood Pines</t>
  </si>
  <si>
    <t>Heslington</t>
  </si>
  <si>
    <t>Smith</t>
  </si>
  <si>
    <t>Goole</t>
  </si>
  <si>
    <t>Dewsbury</t>
  </si>
  <si>
    <t>Ferry Meadows</t>
  </si>
  <si>
    <t>Vermuyden Way</t>
  </si>
  <si>
    <t>Ingrebourne Hill</t>
  </si>
  <si>
    <t>Endcliffe</t>
  </si>
  <si>
    <t>Fell Foot parkrun, Newb</t>
  </si>
  <si>
    <t>Sandringham</t>
  </si>
  <si>
    <t>Vicky</t>
  </si>
  <si>
    <t>Cartwright</t>
  </si>
  <si>
    <t>Butt</t>
  </si>
  <si>
    <t>Kenneth</t>
  </si>
  <si>
    <t>Hearson</t>
  </si>
  <si>
    <t>McGrath</t>
  </si>
  <si>
    <t>McGivern</t>
  </si>
  <si>
    <t>Roy</t>
  </si>
  <si>
    <t>Partington</t>
  </si>
  <si>
    <t>Wayne</t>
  </si>
  <si>
    <t>Murtagh</t>
  </si>
  <si>
    <t>Genevieve</t>
  </si>
  <si>
    <t>Holmes</t>
  </si>
  <si>
    <t>Oakwell Hall</t>
  </si>
  <si>
    <t>St Helens</t>
  </si>
  <si>
    <t>Irchester Country</t>
  </si>
  <si>
    <t>North Yorkshire Water Park</t>
  </si>
  <si>
    <t>Calum</t>
  </si>
  <si>
    <t>Bunn</t>
  </si>
  <si>
    <t>Nicole</t>
  </si>
  <si>
    <t>Melanie</t>
  </si>
  <si>
    <t>Easton</t>
  </si>
  <si>
    <t>Jowsey</t>
  </si>
  <si>
    <t>Scott</t>
  </si>
  <si>
    <t>Hannah</t>
  </si>
  <si>
    <t>Horsham</t>
  </si>
  <si>
    <t>Doddington Hall</t>
  </si>
  <si>
    <t>Holyrood</t>
  </si>
  <si>
    <t>Susie</t>
  </si>
  <si>
    <t>Hughes</t>
  </si>
  <si>
    <t>Battersea</t>
  </si>
  <si>
    <t>Woodlands parkrun, Sca</t>
  </si>
  <si>
    <t>Eastville</t>
  </si>
  <si>
    <t>Swaffham</t>
  </si>
  <si>
    <t>Ancholme Valley Way</t>
  </si>
  <si>
    <t>Wetherby</t>
  </si>
  <si>
    <t>Hove Promenade</t>
  </si>
  <si>
    <t>East Holmes Field</t>
  </si>
  <si>
    <t>Durham</t>
  </si>
  <si>
    <t>Walker</t>
  </si>
  <si>
    <t>Brown</t>
  </si>
  <si>
    <t>Jasmine</t>
  </si>
  <si>
    <t>Gray</t>
  </si>
  <si>
    <t>Phil</t>
  </si>
  <si>
    <t>Keith</t>
  </si>
  <si>
    <t>Earle</t>
  </si>
  <si>
    <t>Woodfield</t>
  </si>
  <si>
    <t>Jamie</t>
  </si>
  <si>
    <t>Kitching</t>
  </si>
  <si>
    <t>Callum</t>
  </si>
  <si>
    <t>Duroe</t>
  </si>
  <si>
    <t>Harrogate</t>
  </si>
  <si>
    <t>Carter</t>
  </si>
  <si>
    <t>Ushaw Historic House</t>
  </si>
  <si>
    <t>Oliver</t>
  </si>
  <si>
    <t>Donna</t>
  </si>
  <si>
    <t>Chambers</t>
  </si>
  <si>
    <t>Percival</t>
  </si>
  <si>
    <t>Sandall Park</t>
  </si>
  <si>
    <t>Jade</t>
  </si>
  <si>
    <t>Stowell</t>
  </si>
  <si>
    <t>Crosby</t>
  </si>
  <si>
    <t>2026 Rankings - Women</t>
  </si>
  <si>
    <t>2026 Rankings - Men</t>
  </si>
  <si>
    <t>York Community Woodland</t>
  </si>
  <si>
    <t>Southport</t>
  </si>
  <si>
    <t>Arrow Valley</t>
  </si>
  <si>
    <t>Kingsbury Water</t>
  </si>
  <si>
    <t>Mura di Lucca</t>
  </si>
  <si>
    <t>Bramley</t>
  </si>
  <si>
    <t>Itchen Valley Country</t>
  </si>
  <si>
    <t>Volksgarten</t>
  </si>
  <si>
    <t>parkrun Pole Mok</t>
  </si>
  <si>
    <t>Mensola</t>
  </si>
  <si>
    <t>Brook Leys</t>
  </si>
  <si>
    <t>Adventure Land Southport</t>
  </si>
  <si>
    <t>Hardmoors 30 Robin Hood’s Bay</t>
  </si>
  <si>
    <t>31M</t>
  </si>
  <si>
    <t>3,400 ft of ascent</t>
  </si>
  <si>
    <t>7M</t>
  </si>
  <si>
    <t>Lucas Meagor (01:47:28)</t>
  </si>
  <si>
    <t>Robert Hodges (00:33:10)</t>
  </si>
  <si>
    <t>Temple Newsom</t>
  </si>
  <si>
    <t>Tom Skinner (01:16:54)</t>
  </si>
  <si>
    <t>Delamere Trail Run</t>
  </si>
  <si>
    <t>Lucas Meagor (02:08:05)</t>
  </si>
  <si>
    <t>Bridel</t>
  </si>
  <si>
    <t>Natalie</t>
  </si>
  <si>
    <t>Harry</t>
  </si>
  <si>
    <t>Schofield</t>
  </si>
  <si>
    <t>Erin</t>
  </si>
  <si>
    <t>McDonagh</t>
  </si>
  <si>
    <t>Gregory</t>
  </si>
  <si>
    <t>Davis</t>
  </si>
  <si>
    <t>Fox</t>
  </si>
  <si>
    <t>Louise</t>
  </si>
  <si>
    <t>Harewood House Trail</t>
  </si>
  <si>
    <t>Round Sheffield Run</t>
  </si>
  <si>
    <t>15.2M</t>
  </si>
  <si>
    <t>Justine Tomlin (02:01:45), Kate Little (02:01:45)</t>
  </si>
  <si>
    <t>17M</t>
  </si>
  <si>
    <t>Scarborough Rock</t>
  </si>
  <si>
    <t>27M</t>
  </si>
  <si>
    <t>John Dawson (03:13:00), Nicola Riley (04:14:00), Allison Hayward (04:14:00), Megan Chown (04:58:00), Joanna Rowland (05:31:00), Frank Harrison (06:58:00)</t>
  </si>
  <si>
    <t>Nicholas Morrell (09:00:00)</t>
  </si>
  <si>
    <t>Brass Monkey</t>
  </si>
  <si>
    <t>Harry Schofield (01:38:35)</t>
  </si>
  <si>
    <t>Steve Babb (01:22:02), Jody Horth (01:27:09), Wayne Murtagh (01:33:12), Lee Harper (01:38:21), Bruce Woodford (01:41:01), Sarah Harris-Smith (01:48:51), Patrick Marshall (01:49:08), Matthew Hutchinson (01:57:52), Robert Mayson (02:01:23), Jackie Hardman (02:14:44)</t>
  </si>
  <si>
    <t>Ferriby</t>
  </si>
  <si>
    <t>Owen Fox (00:53:03), Louise Walker (00:59:29)</t>
  </si>
  <si>
    <t>Bridlington</t>
  </si>
  <si>
    <t>Cod Beck Canter Fell Race</t>
  </si>
  <si>
    <t>10.3M</t>
  </si>
  <si>
    <t>1,880 ft of ascent</t>
  </si>
  <si>
    <t>Strong Backyard Ultra</t>
  </si>
  <si>
    <t>Hardmoors Saltburn Marathon</t>
  </si>
  <si>
    <t>50M</t>
  </si>
  <si>
    <t>28M</t>
  </si>
  <si>
    <t>4,000 ft of ascent</t>
  </si>
  <si>
    <t>CoH Winter League</t>
  </si>
  <si>
    <t>EYXC Race 5 - Dalby Forest</t>
  </si>
  <si>
    <t>Robert Sparkes (00:36:48), David Whiting (00:39:56), David Morrison (00:43:32), Simon Bishop (00:44:08), Martin Oliver (00:45:50), Mark Lorch (00:48:09), Simon Pick (00:55:02), Rebecca Woodfield (00:55:17), Paul Clark (00:56:09), David Elliott-Button (00:56:39), Neil Wright (00:56:46), Justine Tomlin (00:57:49), Andrew Johnson (00:58:05), Matt Edey (00:58:15), Michael McGrath (00:58:58), Samantha Allen (00:59:02), Lucy Berriman (01:00:19), Rebecca Whiting (01:00:51), Lee Harper (01:01:57), Roy Partington (01:02:15), Donna Smith (01:03:43), Richard Parkin (01:05:01), Clare Gardiner (01:05:09), Joanne Crawford (01:08:43), Fiona Holland (01:10:22), Susie Gibson (01:10:26), Isabelle Horrocks (01:10:48), Nicholas Morrell (01:11:50), Lou Waite (01:12:27), Patrick Marshall (01:13:53), Peter Watkinson (01:13:56), Sarah Fell (01:13:58), Robert Mayson (01:17:43), Rachael Hill (01:17:47), Nicola Walker (01:20:28), Paul Allen (01:22:36), Sara Elizabeth Owen (01:25:25), Samantha Tather (01:26:35), Elaine Lang (01:30:58), Kat Berry (01:31:09), Nicola Riley (01:31:58), Alison Benson (01:32:16), Kay Farrow (01:32:43), Fiona Buchanan (01:32:43)</t>
  </si>
  <si>
    <t>White Marble</t>
  </si>
  <si>
    <t>Usha Chapman (05:59:55)</t>
  </si>
  <si>
    <t>Seville</t>
  </si>
  <si>
    <t>6M</t>
  </si>
  <si>
    <t>Media City</t>
  </si>
  <si>
    <t>Gregory Davis (01:57:58)</t>
  </si>
  <si>
    <t>At The Double fell race</t>
  </si>
  <si>
    <t>6.5M</t>
  </si>
  <si>
    <t>1,148 ft of ascent</t>
  </si>
  <si>
    <t>Rombalds Stride</t>
  </si>
  <si>
    <t>23M</t>
  </si>
  <si>
    <t>Sheils</t>
  </si>
  <si>
    <t>John Dawson (00:20:30)</t>
  </si>
  <si>
    <t>EYXC Race 4 - Drewton</t>
  </si>
  <si>
    <t>Jubilee</t>
  </si>
  <si>
    <t xml:space="preserve">Zuiderpark parkrun, </t>
  </si>
  <si>
    <t>Chasewater</t>
  </si>
  <si>
    <t>Monsal Trail</t>
  </si>
  <si>
    <t>Marlborough Common</t>
  </si>
  <si>
    <t>Scunthorpe</t>
  </si>
  <si>
    <t>10k Races</t>
  </si>
  <si>
    <t>10M Races</t>
  </si>
  <si>
    <t>5k Races</t>
  </si>
  <si>
    <t>Watersons Hale</t>
  </si>
  <si>
    <t>10K</t>
  </si>
  <si>
    <t>Settle Road Race</t>
  </si>
  <si>
    <t>Doctors Gate Fell Race</t>
  </si>
  <si>
    <t>12.8M</t>
  </si>
  <si>
    <t>Harry Schofield (01:24:44)</t>
  </si>
  <si>
    <t>Lucas Meagor (00:53:09)</t>
  </si>
  <si>
    <t>Snake Lane</t>
  </si>
  <si>
    <t>3,281 ft of ascent</t>
  </si>
  <si>
    <t>The Terminator</t>
  </si>
  <si>
    <t>12M</t>
  </si>
  <si>
    <t>1,293 ft of ascent</t>
  </si>
  <si>
    <t>North Lincs</t>
  </si>
  <si>
    <t>Robert Hodges (01:11:27), David Whiting (01:17:31), Jonathan Tucker (01:21:14), Shawnie Lovatt (01:27:42), Wayne Murtagh (01:30:13), Jamie Kitching (01:32:30), Caroline Garvey (01:34:22), Rebecca Whiting (01:41:57), Laura Emms (01:42:14), Rachel Cope (01:47:04), Carol Botterill (01:48:49), Ken Pearson (01:49:47), Helen Townend (02:05:14), Usha Chapman (02:28:18), Joanne Parnell (02:44:41)</t>
  </si>
  <si>
    <t>Matthew Hutchinson (04:31:36), Sharron Hutchinson (04:31:36)</t>
  </si>
  <si>
    <t>Eskdale Eureka Fell Race</t>
  </si>
  <si>
    <t>1,542 ft of ascent</t>
  </si>
  <si>
    <t>8.8M</t>
  </si>
  <si>
    <t>Tibthorpe loop</t>
  </si>
  <si>
    <t>Roy Partington (02:15:13), Maxine Charlton (02:30:46), Matthew Hutchinson (02:40:36), Sharron Hutchinson (02:40:37), Fiona Holland (02:43:17), Sarah Fell (02:47:11), Rachael Hill (02:48:08), Allison Hayward (02:53:42), Nicola Riley (02:53:59), Joanna Rowland (02:55:29)</t>
  </si>
  <si>
    <t>Selby</t>
  </si>
  <si>
    <t>Shrewsbury</t>
  </si>
  <si>
    <t>Holme Pierrepont</t>
  </si>
  <si>
    <t>Osterley</t>
  </si>
  <si>
    <t>Upton Court</t>
  </si>
  <si>
    <t>Frickley Country</t>
  </si>
  <si>
    <t>King’s Lynn</t>
  </si>
  <si>
    <t>See York, Run York 6 hour challenge</t>
  </si>
  <si>
    <t>6th overall</t>
  </si>
  <si>
    <t>30.6M</t>
  </si>
  <si>
    <t>Quakers Walk</t>
  </si>
  <si>
    <t>parkru</t>
  </si>
  <si>
    <t>Y Promenâd parkrun, Llandrillo</t>
  </si>
  <si>
    <t>Terry Hershey</t>
  </si>
  <si>
    <t>Lucas Meagor (00:55:22)</t>
  </si>
  <si>
    <t>EYXC Race 6 - Sewerby</t>
  </si>
  <si>
    <t>5.5M</t>
  </si>
  <si>
    <t>Robert Sparkes (00:32:32), David Whiting (00:34:45), Simon Bishop (00:37:46), Calum Bunn (00:37:57), Martin Oliver (00:38:30), David Morrison (00:38:44), Mark Lorch (00:41:01), Jamie Kitching (00:41:32), John Dawson (00:41:45), Gary Walford (00:42:52), Simon Pick (00:43:20), David Elliott-Button (00:44:23), Rebecca Woodfield (00:45:26), Andrew Johnson (00:45:30), Jade Stowell (00:45:32), Justine Tomlin (00:46:13), Michael McGrath (00:46:16), Neil Wright (00:46:20), Victoria Green (00:46:28), Amy Davidson (00:47:13), Samantha Allen (00:47:43), Rebecca Whiting (00:48:06), Roy Partington (00:48:26), Clare Gardiner (00:48:26), Donna Smith (00:49:23), Richard Parkin (00:50:21), Patrick Marshall (00:51:44), Fiona Holland (00:52:01), Sharron Hutchinson (00:53:23), Matthew Hutchinson (00:53:24), Anthea Carter (00:53:45), Joanne Crawford (00:54:01), Peter Watkinson (00:54:07), Susie Gibson (00:54:57), Isabelle Horrocks (00:56:37), Nicola Walker (00:57:06), Rachael Hill (00:57:26), Robert Mayson (00:57:47), Lou Waite (00:58:39), Sarah Fell (01:00:37), Nicola Riley (01:02:29), Kat Berry (01:03:34), Sara Elizabeth Owen (01:03:42), Kay Farrow (01:04:10), Fiona Buchanan (01:05:15), Helen Ryan (01:05:20), Paul Allen (01:05:56), David Butt (01:07:46), Alison Benson (01:08:50)</t>
  </si>
  <si>
    <t>Lisbon Half Marathon</t>
  </si>
  <si>
    <t>Usha Chapman (02:27:23)</t>
  </si>
  <si>
    <t>Golden Fleece Long Route</t>
  </si>
  <si>
    <t>27.5M</t>
  </si>
  <si>
    <t>Nicholas Morrell (05:14:11), Allison Hayward (05:40:55)</t>
  </si>
  <si>
    <t>Golden Fleece Short Route</t>
  </si>
  <si>
    <t>15M</t>
  </si>
  <si>
    <t>Rothay Park</t>
  </si>
  <si>
    <t>Milano Nord</t>
  </si>
  <si>
    <t>Uppsala</t>
  </si>
  <si>
    <t>Cusworth Hall</t>
  </si>
  <si>
    <t>COH Winter-league 5K</t>
  </si>
  <si>
    <t>John Dawson (00:19:38)</t>
  </si>
  <si>
    <t>Retford Half Marathon</t>
  </si>
  <si>
    <t>Ross Twosmith (01:39:02)</t>
  </si>
  <si>
    <t>Hardmoors 55</t>
  </si>
  <si>
    <t>55M</t>
  </si>
  <si>
    <t>7,545 ft of ascent</t>
  </si>
  <si>
    <t>Liverpool</t>
  </si>
  <si>
    <t>20M</t>
  </si>
  <si>
    <t>Jennifer Hamlyn (01:50:27), Jasmine Gray (01:50:27)</t>
  </si>
  <si>
    <t>Stuart Little (02:19:53), Bruce Woodford (02:53:58), Samantha Allen (02:59:10)</t>
  </si>
  <si>
    <t>Rothwell</t>
  </si>
  <si>
    <t>Exeter Riverside</t>
  </si>
  <si>
    <t>Queen Elizabeth’s Grammar School</t>
  </si>
  <si>
    <t>Yarborough Leisure Centre</t>
  </si>
  <si>
    <t>Cleethorpes</t>
  </si>
  <si>
    <t>Wakefield Thornes</t>
  </si>
  <si>
    <t>Oldham</t>
  </si>
  <si>
    <t>Reading</t>
  </si>
  <si>
    <t>Poole</t>
  </si>
  <si>
    <t>parkrun Ziel</t>
  </si>
  <si>
    <t>Broadwater</t>
  </si>
  <si>
    <t>Oude Warande</t>
  </si>
  <si>
    <t>Nostell</t>
  </si>
  <si>
    <t>Lincoln</t>
  </si>
  <si>
    <t>Normanby Hall Adventure Race</t>
  </si>
  <si>
    <t>6.21M</t>
  </si>
  <si>
    <t>Isabelle Horrocks (01:17:41)</t>
  </si>
  <si>
    <t>Prague</t>
  </si>
  <si>
    <t>Usha Chapman (02:23:01)</t>
  </si>
  <si>
    <t>Vale of York</t>
  </si>
  <si>
    <t>Joanna Rowland (01:38:32)</t>
  </si>
  <si>
    <t>Wymondham 20M Race</t>
  </si>
  <si>
    <t>David Whiting (02:02:56), Rebecca Whiting (03:01:43)</t>
  </si>
  <si>
    <t>Commondale Clart Fell Race</t>
  </si>
  <si>
    <t>5.15M</t>
  </si>
  <si>
    <t>722 ft of ascent</t>
  </si>
  <si>
    <t>Long Beach</t>
  </si>
  <si>
    <t>Lucas Meagor (02:01:26)</t>
  </si>
  <si>
    <t>Sheffield</t>
  </si>
  <si>
    <t>Niall Stafford (01:30:20), Matthew Dell (01:55:20), Carl Hailstone (02:23:48)</t>
  </si>
  <si>
    <t>Severn Bridge</t>
  </si>
  <si>
    <t>Conyngham Hall</t>
  </si>
  <si>
    <t>Whinlatter Forest</t>
  </si>
  <si>
    <t>Fountains Abbey</t>
  </si>
  <si>
    <t>Hunstanton Promenade</t>
  </si>
  <si>
    <t>Withernsea Promenade</t>
  </si>
  <si>
    <t>The Demesnes</t>
  </si>
  <si>
    <t>Oxford</t>
  </si>
  <si>
    <t>Cannon Hill parkrun, Bi</t>
  </si>
  <si>
    <t>Pavilion Gardens</t>
  </si>
  <si>
    <t>Ally Pally</t>
  </si>
  <si>
    <t>The Pastures</t>
  </si>
  <si>
    <t>Bushy</t>
  </si>
  <si>
    <t>Brighton &amp; Hove</t>
  </si>
  <si>
    <t>Concord parkrun, S</t>
  </si>
  <si>
    <t>Keswick</t>
  </si>
  <si>
    <t>Rother Valley</t>
  </si>
  <si>
    <t>Gloucester North</t>
  </si>
  <si>
    <t>Market Rasen Racecourse</t>
  </si>
  <si>
    <t>Máxima</t>
  </si>
  <si>
    <t>Champagne League Race 1 - North Cave</t>
  </si>
  <si>
    <t>4M</t>
  </si>
  <si>
    <t>Paul for Brain</t>
  </si>
  <si>
    <t>Joanne Parnell (01:12:12)</t>
  </si>
  <si>
    <t>Helmlsey Easter Sunday Multi-Terrain</t>
  </si>
  <si>
    <t>Guiseley Gallop Multi Terrain</t>
  </si>
  <si>
    <t>Daniel Bridel (00:44:55)</t>
  </si>
  <si>
    <t>Andrew Johnson (00:51:36)</t>
  </si>
  <si>
    <t>East Hull Harriers Good Friday Hill Race</t>
  </si>
  <si>
    <t>Robert Sparkes (00:45:02), Simon Bishop (00:52:13), Jody Horth (01:04:16)</t>
  </si>
  <si>
    <t>Simon Bishop (00:22:56), David Morrison (00:25:00), John Dawson (00:25:25), Thomas Jorna (00:25:31), Michael McGrath (00:25:59), Simon Pick (00:27:35), William Pike (00:27:47), Andrew Johnson (00:28:00), Neil Wright (00:28:35), Paul Clark (00:28:57), Rebecca Whiting (00:30:28), Bruce Woodford (00:30:47), Tina Newton (00:32:14), Carol Botterill (00:32:18), Samantha Allen (00:32:22), Doug Sharp (00:32:40), Andrew Tate (00:32:49), Fiona Holland (00:33:20), Peter Watkinson (00:34:10), Sarah Fell (00:34:35), Isabelle Horrocks (00:34:58), Stuart Eskrett (00:35:22), Allison Hayward (00:37:43), Elaine Julian (00:37:44), Kay Farrow (00:37:58), Jackie Hardman (00:38:18), Lynne Beer (00:38:24), Lou Waite (00:38:44), Paul Allen (00:40:50), David Butt (00:41:58), Debbie Levitt (00:42:42), Megan Chown (00:42:42), Nigel Wilson (00:44:40), Jacqui Dickinson (00:47:03), Carol Cooke (00:47:56), Hollie Oxtoby (00:48:14), Cat Williamson (00:48:38)</t>
  </si>
  <si>
    <t>EYXC Race 3 - Sledmere</t>
  </si>
  <si>
    <t>London Landmarks</t>
  </si>
  <si>
    <t>Lee Wiles (01:53:21), Jennifer Hamlyn (02:21:38), Jasmine Gray (02:21:38)</t>
  </si>
  <si>
    <t>Paris</t>
  </si>
  <si>
    <t>Harry Schofield (02:55:22), Josh Green (02:59:00), Lucy Berriman (03:57:45), Carol Botterill (04:20:07)</t>
  </si>
  <si>
    <t>Boston (UK)</t>
  </si>
  <si>
    <t>David Meilhan (03:18:08), Jody Horth (03:20:10)</t>
  </si>
  <si>
    <t>LDWA Woldsman 30</t>
  </si>
  <si>
    <t>32M</t>
  </si>
  <si>
    <t>Parish</t>
  </si>
  <si>
    <t>LDWA Woldsman 50</t>
  </si>
  <si>
    <t>51M</t>
  </si>
  <si>
    <t>York Even Splits</t>
  </si>
  <si>
    <t>Robert Hodges (00:15:37), Stuart Little (00:16:55)</t>
  </si>
  <si>
    <t>Brighton</t>
  </si>
  <si>
    <t>Usha Chapman (06:29:20)</t>
  </si>
  <si>
    <t>Mersey Tunnel</t>
  </si>
  <si>
    <t>Michael McGrath (00:42:56)</t>
  </si>
  <si>
    <t>Champagne League Race 2 - Beverley Westwood</t>
  </si>
  <si>
    <t>3.4M</t>
  </si>
  <si>
    <t>Simon Bishop (00:20:13), David Morrison (00:21:46), John Dawson (00:22:24), Michael McGrath (00:23:20), William Pike (00:23:58), Simon Pick (00:24:16), Neil Wright (00:24:29), Andrew Johnson (00:24:49), Daniel Hammond (00:24:50), Paul Clark (00:25:07), David Elliott-Button (00:25:21), Rebecca Whiting (00:26:45), Andrew Tate (00:28:03), Doug Sharp (00:28:07), Tina Newton (00:28:21), Fiona Holland (00:28:57), Peter Watkinson (00:29:07), Isabelle Horrocks (00:30:10), Sarah Fell (00:31:02), Stuart Eskrett (00:31:05), Megan Chown (00:31:52), Rachael Hill (00:32:04), Elaine Julian (00:32:56), Allison Hayward (00:32:58), Carol Botterill (00:33:11), Lou Waite (00:33:16), Lynne Beer (00:34:07), David Butt (00:34:20), Debbie Levitt (00:37:13), Hollie Oxtoby (00:39:13), Nigel Wilson (00:39:40), Carol Cooke (00:41:02), Cat Williamson (00:41:17), Jacqui Dickinson (00:41:33)</t>
  </si>
  <si>
    <t>6.7M</t>
  </si>
  <si>
    <t>Hooded Horse 10k Trail</t>
  </si>
  <si>
    <t>Wayne Murtagh (00:46:18), Elaine Lang (00:54:17)</t>
  </si>
  <si>
    <t>Hull parkrun</t>
  </si>
  <si>
    <t>2,707 ft of ascent</t>
  </si>
  <si>
    <t>Charm Bracelet Marathon (Redcar - Whitby)</t>
  </si>
  <si>
    <t>Andrew Johnson (01:04:11), Richard Parkin (01:05:06)</t>
  </si>
  <si>
    <t>34.9M</t>
  </si>
  <si>
    <t>Farewell See York Run York Challenge</t>
  </si>
  <si>
    <t>Manchester</t>
  </si>
  <si>
    <t>Defy Dalby</t>
  </si>
  <si>
    <t>Blackstone Edge English Champs</t>
  </si>
  <si>
    <t>3.75M</t>
  </si>
  <si>
    <t>EHH SL Race 1 - Hedon</t>
  </si>
  <si>
    <t>Jacob Jorna (00:23:05), John Dawson (00:25:09), Thomas Jorna (00:25:28), Jody Horth (00:25:45), Richard Uttley (00:29:54), Ken Pearson (00:29:58), Isabelle Horrocks (00:36:08), Nicola Riley (00:36:28), Jennifer Hamlyn (00:39:47), Alison Benson (00:40:29), Ian Jackson (00:43:22)</t>
  </si>
  <si>
    <t>Sledmere GET CAKED Charity Run</t>
  </si>
  <si>
    <t>5M</t>
  </si>
  <si>
    <t>Bug Hunter Waters</t>
  </si>
  <si>
    <t>Isabel Trail</t>
  </si>
  <si>
    <t>Sutton Park</t>
  </si>
  <si>
    <t>Jersey Farm</t>
  </si>
  <si>
    <t>Nicola Walker (01:06:59)</t>
  </si>
  <si>
    <t>Crystal</t>
  </si>
  <si>
    <t>Metcalfe</t>
  </si>
  <si>
    <t>Bob</t>
  </si>
  <si>
    <t>Stevenage</t>
  </si>
  <si>
    <t>Innpromenade</t>
  </si>
  <si>
    <t>Walthamstow</t>
  </si>
  <si>
    <t>Higginson parkrun</t>
  </si>
  <si>
    <t>Temple Newsam</t>
  </si>
  <si>
    <t>Reeuwijkse Hout</t>
  </si>
  <si>
    <t>Bob Metcalfe (01:21:46), Crystal Metcalfe (02:15:00), Jennifer Hamlyn (02:21:38), Jasmine Gray (02:21:38)</t>
  </si>
  <si>
    <t>David Whiting (02:45:33), Stuart Little (02:51:18), Steve Ostler (02:51:48), Jonathon Tucker (03:09:14), Wayne Murtagh (03:16:00), Bruce Woodford (03:32:18), Emma Thomson (03:54:24), Adam White (03:55:36), Rebecca Whiting (03:59:36), Gregory Davis (04:47:27)</t>
  </si>
  <si>
    <t>Wold Rangers Way Ultra</t>
  </si>
  <si>
    <t>London</t>
  </si>
  <si>
    <t>Ian Boardley (03:05:28), Demi Lidster (03:15:33), Samantha Allen (03:36:02), Victoria Green (03:53:29), Lee Harper (03:58:25), Susie Gibson (04:22:48), Helen Townend (04:41:04), David Percival (04:44:27), Paul Chambers (04:46:21), Peter Watkinson (04:52:52), Crystal Metcalfe (05:00:09), Jackie Hardman (05:05:22), Nicola Riley (05:18:18), Lucas Meagor (05:35:44), Usha Chapman (06:29:14)</t>
  </si>
  <si>
    <t>Spurn 7</t>
  </si>
  <si>
    <t>David Elliott-Button (00:54:53), Sara Elizabeth Owen (01:08:35), Samantha Tather (01:09:48), Isabelle Horrocks (01:13:15)</t>
  </si>
  <si>
    <t>Champagne League Race 3 - Elloughton Dale</t>
  </si>
  <si>
    <t>4.7M</t>
  </si>
  <si>
    <t>Yorkshire Wildlife Park</t>
  </si>
  <si>
    <t>Joanne Parnell (01:19:30)</t>
  </si>
  <si>
    <t>Michael McGrath (00:41:18)</t>
  </si>
  <si>
    <t>Simon Bishop (00:27:55), David Morrison (00:30:23), Thomas Jorna (00:31:03), John Dawson (00:31:21), Michael McGrath (00:32:25), William Pike (00:32:57), Simon Pick (00:33:00), Doug Sharp (00:33:31), David Elliott-Button (00:34:08), Andrew Johnson (00:34:45), Neil Wright (00:35:31), Daniel Hammond (00:35:47), Paul Clark (00:36:29), Samantha Allen (00:38:10), Tina Newton (00:39:19), Rebecca Whiting (00:39:48), Fiona Holland (00:40:58), Carol Botterill (00:41:29), Peter Watkinson (00:41:54), Andrew Tate (00:42:19), David Percival (00:43:18), Sarah Fell (00:43:23), Isabelle Horrocks (00:44:31), Rachael Hill (00:44:53), Elaine Julian (00:45:44), Allison Hayward (00:45:56), David Butt (00:46:19), Lou Waite (00:47:04), Stuart Eskrett (00:47:11), Megan Chown (00:47:24), Lynne Beer (00:48:35), Kay Farrow (00:49:29), Jackie Hardman (00:54:34), Debbie Levitt (00:57:02), Cat Williamson (00:57:11), Carol Cooke (00:57:40), Hollie Oxtoby (00:57:56)</t>
  </si>
  <si>
    <t>Alys</t>
  </si>
  <si>
    <t>Ayre</t>
  </si>
  <si>
    <t xml:space="preserve">parkrun Zamek w </t>
  </si>
  <si>
    <t>Whitley Bay</t>
  </si>
  <si>
    <t>Hackney Marshes</t>
  </si>
  <si>
    <t>Greenwich Peninsula</t>
  </si>
  <si>
    <t>Milton Keynes</t>
  </si>
  <si>
    <t>Martin Oliver (03:06:05)</t>
  </si>
  <si>
    <t>EHH SL Race 2 - Sproatley</t>
  </si>
  <si>
    <t>David Whiting (00:34:15), Thomas Jorna (00:38:43), Justine Tomlin (00:44:11), Ken Pearson (00:45:04), Ian Jackson (00:57:42), Jennifer Hamlyn (01:01:03), Alison Benson (01:01:34)</t>
  </si>
  <si>
    <t>Centurion Thames Path 100</t>
  </si>
  <si>
    <t>1,900 ft of ascent</t>
  </si>
  <si>
    <t>1,198 ft of ascent</t>
  </si>
  <si>
    <t>25:51:12</t>
  </si>
  <si>
    <t>100M</t>
  </si>
  <si>
    <t>Esk Valley Epic</t>
  </si>
  <si>
    <t>36M</t>
  </si>
  <si>
    <t>4,487 ft of ascent</t>
  </si>
  <si>
    <t>Kirbymoorside</t>
  </si>
  <si>
    <t>Oskar</t>
  </si>
  <si>
    <t>Bengtsson</t>
  </si>
  <si>
    <t>Altass</t>
  </si>
  <si>
    <t>Gallantree</t>
  </si>
  <si>
    <t>Simons</t>
  </si>
  <si>
    <t>Alice</t>
  </si>
  <si>
    <t>Shepherd</t>
  </si>
  <si>
    <t>Antony</t>
  </si>
  <si>
    <t>Beard</t>
  </si>
  <si>
    <t>Taylor</t>
  </si>
  <si>
    <t>Ribey</t>
  </si>
  <si>
    <t>Erica</t>
  </si>
  <si>
    <t>McCallum</t>
  </si>
  <si>
    <t>Anjie</t>
  </si>
  <si>
    <t>Mok</t>
  </si>
  <si>
    <t>Carl Hailstone (00:59:42)</t>
  </si>
  <si>
    <t>Frédéric Back</t>
  </si>
  <si>
    <t>Skinadin</t>
  </si>
  <si>
    <t>Middleton Woods</t>
  </si>
  <si>
    <t>Beverley</t>
  </si>
  <si>
    <t>Champagne League Race 4 - Brantingham</t>
  </si>
  <si>
    <t>3.6M</t>
  </si>
  <si>
    <t>Simon Bishop (00:21:59), David Morrison (00:24:05), Thomas Jorna (00:24:13), John Dawson (00:24:22), Michael McGrath (00:25:11), Simon Pick (00:25:51), Doug Sharp (00:26:41), Andrew Johnson (00:26:50), David Elliott-Button (00:26:56), Bruce Woodford (00:27:33), Daniel Hammond (00:28:33), Paul Clark (00:28:39), Rebecca Whiting (00:29:16), Samantha Allen (00:30:03), Andrew Tate (00:30:54), Fiona Holland (00:32:00), David Percival (00:32:19), Peter Watkinson (00:33:05), Neil Wright (00:34:06), Rachael Hill (00:34:23), Sarah Fell (00:34:34), David Butt (00:34:58), Megan Chown (00:35:20), Stuart Eskrett (00:35:28), Allison Hayward (00:35:37), Lou Waite (00:36:05), Jackie Hardman (00:36:32), Lynne Beer (00:37:00), Jennifer Hamlyn (00:37:43), Kay Farrow (00:37:44), Debbie Levitt (00:41:05), Nigel Wilson (00:41:14), Hollie Oxtoby (00:42:37), Carol Cooke (00:43:33), Cat Williamson (00:43:55), Jacqui Dickinson (00:44:25)</t>
  </si>
  <si>
    <t>Hardmoors White Horse 10k</t>
  </si>
  <si>
    <t>Hardmoors White Horse 1/2 marathon</t>
  </si>
  <si>
    <t>White Horse Marathon</t>
  </si>
  <si>
    <t>Zach</t>
  </si>
  <si>
    <t>8M</t>
  </si>
  <si>
    <t>29M</t>
  </si>
  <si>
    <t>16.5M</t>
  </si>
  <si>
    <t>1,600 ft of ascent</t>
  </si>
  <si>
    <t>Humber 5K championships</t>
  </si>
  <si>
    <t>EHH SL Race 3 - East Park</t>
  </si>
  <si>
    <t>Jacob Jorna (00:22:55), John Dawson (00:25:07), Thomas Jorna (00:25:17), Jody Horth (00:25:42), Ken Pearson (00:29:10), Ian Jackson (00:34:18), Nicola Riley (00:35:27), Lou Waite (00:36:31), Jennifer Hamlyn (00:38:36), Alison Benson (00:39:56), Melanie Easton (00:55:26), Hollie Oxtoby (01:00:27), Vicky Cartwright (01:00:29)</t>
  </si>
  <si>
    <t>Walkington Reverse Handicap</t>
  </si>
  <si>
    <t>Eyam</t>
  </si>
  <si>
    <t>Patrick Marshall (01:58:36)</t>
  </si>
  <si>
    <t>Luton Wardown</t>
  </si>
  <si>
    <t>Hackney</t>
  </si>
  <si>
    <t>Usha Chapman (02:29:19)</t>
  </si>
  <si>
    <t>Clayton</t>
  </si>
  <si>
    <t>Barry</t>
  </si>
  <si>
    <t>Anthony</t>
  </si>
  <si>
    <t>Bristow</t>
  </si>
  <si>
    <t>Blakey</t>
  </si>
  <si>
    <t>Fisher</t>
  </si>
  <si>
    <t>Cora</t>
  </si>
  <si>
    <t>Hubbert</t>
  </si>
  <si>
    <t>Katie</t>
  </si>
  <si>
    <t>Ella</t>
  </si>
  <si>
    <t>Callison</t>
  </si>
  <si>
    <t>Cutsforth</t>
  </si>
  <si>
    <t>Alexandra</t>
  </si>
  <si>
    <t>Gnoll</t>
  </si>
  <si>
    <t>Aldenham</t>
  </si>
  <si>
    <t>Troon</t>
  </si>
  <si>
    <t>Finsbury</t>
  </si>
  <si>
    <t>Pontefract</t>
  </si>
  <si>
    <t>Tøyen</t>
  </si>
  <si>
    <t>Portobello parkrun, E</t>
  </si>
  <si>
    <t>Champagne League Race 5 Waulby Farm</t>
  </si>
  <si>
    <t>Simon Bishop (00:23:23), David Morrison (00:24:47), John Dawson (00:25:45), Doug Sharp (00:27:20), William Pike (00:27:28), Thomas Jorna (00:27:34), Simon Pick (00:27:35), David Elliott-Button (00:27:43), Daniel Hammond (00:28:27), Andrew Johnson (00:28:47), Bruce Woodford (00:28:52), Paul Clark (00:29:53), Rebecca Whiting (00:31:24), Samantha Allen (00:31:25), Fiona Holland (00:32:47), Andrew Tate (00:33:13), Tina Newton (00:33:43), Peter Watkinson (00:35:12), Stuart Eskrett (00:36:18), Allison Hayward (00:37:16), Lou Waite (00:37:23), Lynne Beer (00:38:13), Jackie Hardman (00:38:53), Megan Chown (00:40:07), Kay Farrow (00:41:43), Debbie Levitt (00:47:13), Cat Williamson (00:48:11), Hollie Oxtoby (00:48:15), Jacqui Dickinson (00:48:22)</t>
  </si>
  <si>
    <t>Edinburgh</t>
  </si>
  <si>
    <t>Samantha Allen (03:50:52)</t>
  </si>
  <si>
    <t>Robert Hodges (00:54:43), David Whiting (00:57:52), Josh Green (00:59:24), Calum Bunn (01:01:59), Steve Ostler (01:02:09), Simon Bishop (01:03:06), Steve Babb (01:03:37), Shawnie Lovatt (01:04:21), Jody Horth (01:08:20), Jamie Kitching (01:10:15), Mark Lorch (01:12:10), Victoria Green (01:12:30), Lee Harper (01:13:01), Paul Clark (01:13:36), John Dawson (01:13:55), Ben Atkinson (01:15:47), William Pike (01:15:50), Lucy Cutsforth (01:15:59), Laura Emms (01:16:18), Samantha Allen (01:17:35), Ben Rumford (01:18:02), Daniel Waslin (01:18:12), Emily Soanes (01:18:20), David Elliott-Button (01:18:26), Rebecca Woodfield (01:18:36), Andrew Johnson (01:19:15), Bethany Crook (01:19:28), Rachel Cope (01:19:32), Rebecca Whiting (01:20:06), Lucy Berriman (01:22:10), Patrick Marshall (01:22:14), Kenneth Hearson (01:22:22), Adam White (01:22:42), Sarah Harris-Smith (01:23:33), Clare Gardiner (01:23:38), Richard Uttley (01:24:02), Paul Duxbury (01:25:09), Joanne Crawford (01:27:04), Amy Davidson (01:27:07), Matthew Hutchinson (01:27:16), Nicholas Morrell (01:29:18), Susan McIntyre (01:32:08), Helene Elliott-Button (01:33:56), Helen Townend (01:34:21), Robert Mayson (01:34:24), Elaine Lang (01:35:28), Isabelle Horrocks (01:36:55), Stephen Pointon (01:37:48), Jackie Hardman (01:38:25), Simon Pick (01:39:34), Joanna Rowland (01:39:54), Nicola Riley (01:40:44), Kat Berry (01:41:47), Allison Hayward (01:42:10), Fiona Buchanan (01:43:47), Samantha Tather (01:45:46), Kay Farrow (01:47:13), Paul Allen (01:49:21), Tim Heneghan (01:49:37), Jan Draper (01:49:58), Sharron Hutchinson (01:51:35), Laura Egan (01:52:07), Megan Chown (01:52:35), Alison Benson (01:52:35), Usha Chapman (01:54:00), Hollie Oxtoby (02:25:20), Chris Gibson (02:27:38), Frank Harrison (02:41:57)</t>
  </si>
  <si>
    <t>Stuart Little (01:00:33), Simon Bishop (01:02:55), Adrian Messingham (01:03:31), Shawnie Lovatt (01:05:35), Jody Horth (01:06:29), Jack Kane (01:06:42), Josh Green (01:07:01), Demi Lidster (01:07:01), Wayne Murtagh (01:09:47), Calum Bunn (01:10:25), John Dawson (01:11:06), Gary Walford (01:11:09), Lee Harper (01:11:22), Mark Dalton (01:11:52), Paul Clark (01:12:40), Matt Edey (01:12:41), Jade Stowell (01:14:24), Bruce Woodford (01:15:10), Ben Atkinson (01:15:49), Lucy Cutsforth (01:16:12), Samantha Allen (01:17:49), Andrew Johnson (01:18:18), Adam White (01:19:05), Lucy Berriman (01:19:29), Laura Emms (01:20:02), Carol Botterill (01:20:54), Anthea Carter (01:21:06), Patrick Marshall (01:21:57), Ken Pearson (01:22:59), Nicholas Morrell (01:23:11), Joanne Crawford (01:23:20), Martin Greensill (01:23:23), Amy Davidson (01:24:13), Caroline Jorna (01:25:11), Valeriya Marshall (01:26:22), Kate Little (01:27:40), Paul Duxbury (01:28:10), Robert Mayson (01:30:58), Elaine Lang (01:31:18), Sarah Fell (01:32:10), Daniel Dawson (01:33:07), Sara Elizabeth Owen (01:33:24), Isabelle Horrocks (01:34:02), Lucy Bishop (01:36:02), Joanna Rowland (01:36:04), Nicola Riley (01:36:25), Kat Berry (01:38:50), Samantha Tather (01:39:10), Rachael Hill (01:41:11), Lynne Beer (01:43:31), Liz McGinnes (01:45:18), Sarah Pearson (01:47:08), Laura Egan (01:47:39), Alison Benson (01:49:56), Megan Chown (01:52:39), Jennifer Hamlyn (01:53:11), Paul Allen (01:54:31), Usha Chapman (01:58:51), Tracey Kirby (02:02:56), Joanne Parnell (02:05:08), Hollie Oxtoby (02:23:00), Chris Gibson (02:26:01)</t>
  </si>
  <si>
    <t>Robert Sparkes (00:40:13), David Whiting (00:41:53), Josh Green (00:44:18), Calum Bunn (00:46:03), Simon Bishop (00:46:39), David Morrison (00:47:49), Lee Wiles (00:49:08), Martin Oliver (00:49:29), Mark Lorch (00:52:10), Gary Walford (00:53:21), Jamie Kitching (00:53:23), William Pike (00:53:40), Matt Edey (00:54:49), Simon Pick (00:56:19), Lucy Cutsforth (00:56:36), Paul Clark (00:56:43), Andrew Johnson (00:56:56), Victoria Green (00:57:14), Samantha Allen (00:57:44), David Elliott-Button (00:57:45), Rebecca Whiting (00:57:57), Neil Wright (00:57:59), Jade Stowell (00:58:01), Bethany Crook (00:58:52), Lee Harper (00:59:22), Roy Partington (00:59:30), Donna Smith (00:59:49), Michael McGrath (01:00:05), Clare Gardiner (01:00:11), Keith Earle (01:00:52), Richard Parkin (01:01:20), Amy Davidson (01:02:56), Susie Gibson (01:04:54), Joanne Crawford (01:04:59), Patrick Marshall (01:05:03), Anthea Carter (01:05:10), Helene Elliott-Button (01:07:39), Nicola Walker (01:09:23), Nicola Barnard (01:10:43), Robert Mayson (01:10:50), Isabelle Horrocks (01:11:32), Lou Waite (01:11:46), Sara Elizabeth Owen (01:13:15), Jackie Hardman (01:13:59), Rachael Hill (01:14:01), Sarah Fell (01:15:11), Nicola Riley (01:16:38), Samantha Tather (01:17:04), Elaine Julian (01:17:08), Elaine Lang (01:17:22), Kat Berry (01:17:24), Kay Farrow (01:18:25), Paul Allen (01:19:53), Alison Benson (01:20:42), Jennifer Hamlyn (01:21:22), Fiona Buchanan (01:21:41)</t>
  </si>
  <si>
    <t>David Whiting (00:42:55), Simon Bishop (00:46:31), David Morrison (00:47:14), Martin Oliver (00:48:34), Calum Bunn (00:48:46), Lee Wiles (00:49:44), Mark Lorch (00:50:41), Wayne Murtagh (00:51:38), John Dawson (00:54:52), Bruce Woodford (00:56:20), Simon Pick (00:56:20), David Elliott-Button (00:57:06), Paul Clark (00:57:28), Andrew Johnson (00:58:19), Jade Stowell (00:58:20), Rebecca Whiting (00:58:23), Justine Tomlin (00:58:43), Emma Greensmith (00:59:25), Roy Partington (01:00:41), Donna Smith (01:00:52), Clare Gardiner (01:01:15), Amy Davidson (01:01:33), Neil Wright (01:01:40), Lucy Berriman (01:01:45), Lucy Cutsforth (01:02:57), Fiona Holland (01:05:32), Nicholas Morrell (01:06:48), Peter Watkinson (01:07:30), Nicola Walker (01:09:53), Isabelle Horrocks (01:10:14), Jackie Hardman (01:11:50), Rachael Hill (01:12:01), Nicola Riley (01:13:21), Allison Hayward (01:13:40), Lou Waite (01:13:50), Sara Elizabeth Owen (01:14:11), Sarah Fell (01:16:21), Lynne Beer (01:18:24), Kat Berry (01:19:02), Elaine Lang (01:19:05), Jennifer Hamlyn (01:20:32), Kay Farrow (01:20:45), Helen Ryan (01:23:30), Patrick Marshall (01:39:00)</t>
  </si>
  <si>
    <t>Simon Bishop (01:42:11), John Dawson (02:12:28), Bruce Woodford (02:13:00), Martin Oliver (02:15:09), Peter Henderson (02:15:34), Lee Harper (02:26:40), Mathias Hulse (02:26:43), Ben Stephenson (02:32:04), Laura Emms (02:49:41), Anna Pugson (02:49:44), Carol Botterill (02:55:33), Nicola Riley (02:57:41), Joanna Rowland (02:58:43), Lucy Cutsforth (03:03:02), David Butt (03:05:39), Lucy Berriman (03:05:58), Samantha Tather (03:14:30), Ken Pearson (03:36:26), Sarah Pearson (03:36:28), Robert Mayson (03:40:42), Lynne Beer (03:40:48), Alison Benson (03:41:17), Suzanna Hulse (03:41:20), Jennifer Hamlyn (03:41:29), Megan Chown (03:41:37), Fiona Buchanan (03:45:08), Debbie Levitt (03:46:06), Carol Cooke (04:04:34), Jamie Kitching (04:35:23), Joanna Dixon (04:48:04), Liz Pillow (04:56:40), Frank Harrison (06:42:48), Hollie Oxtoby (06:43:02), Chris Gibson (06:43:07)</t>
  </si>
  <si>
    <t>David Whiting (00:30:42), David Morrison (00:32:28), Daniel Bridel (00:35:14), Gary Walford (00:35:20), David Elliott-Button (00:36:14), Stuart Hayward (00:36:24), Andrew Johnson (00:36:30), William Pike (00:36:36), Michael McGrath (00:36:55), Mark Dalton (00:36:58), Richard Scaife (00:37:50), Ken Pearson (00:38:43), Paul Clark (00:39:42), Bethany Crook (00:39:58), Donna Smith (00:39:59), Amy Davidson (00:40:44), Adam White (00:41:01), Lucy Cutsforth (00:41:02), Clare Gardiner (00:41:13), Paul Duxbury (00:41:18), Samantha Allen (00:41:41), Sharron Hutchinson (00:41:45), Roy Partington (00:41:51), Matthew Hutchinson (00:42:06), Fiona Holland (00:42:09), Emma Greensmith (00:42:09), Anthea Carter (00:42:11), Andrew Tate (00:43:47), Lee Harper (00:44:01), Genevieve Bourne (00:44:27), James McGivern (00:44:37), Helen Townend (00:45:17), Joanne Crawford (00:45:27), Maxine Charlton (00:45:31), Rachael Hill (00:46:52), Susan McIntyre (00:46:55), Alan Flint (00:47:06), Nicola Riley (00:47:09), Lou Waite (00:47:27), Robert Mayson (00:48:06), Stephen Pointon (00:48:39), Allison Hayward (00:49:13), Sarah Fell (00:49:28), Chris Peach (00:49:33), Joanna Rowland (00:49:37), Jackie Hardman (00:50:43), Alys Ayre (00:51:14), Jan Draper (00:51:42), Paul Isaac (00:52:05), Helen Pillow (00:52:05), Jennifer Hamlyn (00:52:20), Kay Farrow (00:52:32), Fiona Buchanan (00:53:27), Paul Allen (00:59:38), Hollie Oxtoby (01:00:01), Cat Williamson (01:01:15), Jacqui Dickinson (01:01:29)</t>
  </si>
  <si>
    <t>EHH SL Race 4 - Leven</t>
  </si>
  <si>
    <t>Neil Ribey (00:39:10), Thomas Jorna (00:40:26), Jody Horth (00:40:42), John Dawson (00:41:00), Daniel Bridel (00:41:33), Gary Walford (00:42:34), Wayne Murtagh (00:42:49), Rachel Cope (00:46:23), Lucy Berriman (00:48:22), Anthea Carter (00:48:30), Ian Jackson (00:53:23), Nicola Riley (00:58:06), Jackie Hardman (00:59:55), Jennifer Hamlyn (01:03:32), Alison Benson (01:04:40), Hollie Oxtoby (01:12:25), Cat Williamson (01:13:12)</t>
  </si>
  <si>
    <t>Champagne League Race 6 - Brough</t>
  </si>
  <si>
    <t>David Morrison (00:26:51), Michael McGrath (00:27:52), John Dawson (00:27:54), Thomas Jorna (00:28:07), Doug Sharp (00:28:49), David Elliott-Button (00:29:40), Simon Pick (00:29:52), William Pike (00:30:02), Daniel Hammond (00:30:15), Bruce Woodford (00:30:39), Andrew Johnson (00:31:37), Paul Clark (00:31:41), Rebecca Whiting (00:32:28), Neil Wright (00:32:31), Samantha Allen (00:34:11), Andrew Tate (00:34:32), Tina Newton (00:34:50), David Percival (00:35:04), Stuart Eskrett (00:37:30), Peter Watkinson (00:38:21), Rachael Hill (00:39:29), Allison Hayward (00:39:52), Jackie Hardman (00:41:05), Megan Chown (00:41:32), Elaine Julian (00:41:55), Lynne Beer (00:42:47), Sarah Fell (00:43:18), David Butt (00:43:32), Jennifer Hamlyn (00:44:20), Debbie Levitt (00:46:15), Nigel Wilson (00:47:53), Hollie Oxtoby (00:49:31), Cat Williamson (00:49:41), Jacqui Dickinson (00:50:56), Carol Cooke (00:53:49)</t>
  </si>
  <si>
    <t>Grimsby</t>
  </si>
  <si>
    <t>Allison Hayward (03:02:43), Joanna Rowland (03:03:00), Nicola Riley (03:03:00)</t>
  </si>
  <si>
    <t>Wharfedale Trail</t>
  </si>
  <si>
    <t>Northern Outdoor Championships</t>
  </si>
  <si>
    <t>Thomas Jorna (00:18:50)</t>
  </si>
  <si>
    <t>Robert Hodges (00:16:38)</t>
  </si>
  <si>
    <t>Sledmere Sunset Trail</t>
  </si>
  <si>
    <t>David Whiting (00:37:01), Josh Green (00:37:19), Calum Bunn (00:38:04), Simon Bishop (00:38:11), Martin Oliver (00:41:10), Lewis Holloway (00:42:30), William Pike (00:45:40), Jade Stowell (00:45:48), Paul Clark (00:47:53), Victoria Green (00:48:23), Ben Stephenson (00:50:16), Ken Pearson (00:50:43), Roy Partington (00:51:06), Justine Tomlin (00:51:07), Samantha Allen (00:51:18), Donna Smith (00:51:55), Richard Parkin (00:52:27), Joanne Crawford (00:53:24), Tina Newton (00:53:28), Kate Little (00:54:23), Genevieve Bourne (00:56:43), Helen Townend (00:57:51), Tim Bourne (00:58:34), Alan Flint (00:59:24), Rachael Hill (01:00:43), Lucy Bishop (01:02:05), Jackie Hardman (01:03:06), Alys Ayre (01:10:00), Sarah Pearson (01:10:29), Maria Hutchinson (01:15:09), Cat Williamson (01:16:18), Joanne Parnell (01:19:10), Hollie Oxtoby (01:19:10)</t>
  </si>
  <si>
    <t>Darren Edge (00:38:09), Michael McGrath (00:40:54), Patrick Marshall (00:48:09), Rodney Forster (00:54:15), Usha Chapman (00:55:51), Ellis Uttley (00:57:09), Deborah Callison (01:11:36)</t>
  </si>
  <si>
    <t>David Whiting (00:17:30)</t>
  </si>
  <si>
    <t>EHH SL Race 5 - Sproatley</t>
  </si>
  <si>
    <t>John Dawson (00:45:58), Jody Horth (00:46:42), Ken Pearson (00:57:33), Ian Jackson (00:58:51), Nicola Riley (01:06:21), Sarah Pearson (01:13:37), Alison Benson (01:14:36)</t>
  </si>
  <si>
    <t>Windermere</t>
  </si>
  <si>
    <t>Elemore Park</t>
  </si>
  <si>
    <t>Tyne Green</t>
  </si>
  <si>
    <t>Fulham Palace</t>
  </si>
  <si>
    <t>South Boulder Creek</t>
  </si>
  <si>
    <t>Lochend Woods</t>
  </si>
  <si>
    <t>Somerdale Pavilion</t>
  </si>
  <si>
    <t>North Beach</t>
  </si>
  <si>
    <t>Cannock Chase</t>
  </si>
  <si>
    <t>Sportshoes Podium North</t>
  </si>
  <si>
    <t>Wainstones Half Marathon</t>
  </si>
  <si>
    <t>Wainstones Marathon</t>
  </si>
  <si>
    <t>5,600 ft of ascent</t>
  </si>
  <si>
    <t>Rasslebock Rainbow Run 6 hour challenge</t>
  </si>
  <si>
    <t>32.8M</t>
  </si>
  <si>
    <t>Comrades Marathon South Africa</t>
  </si>
  <si>
    <t>53.6M</t>
  </si>
  <si>
    <t>5,905 ft of ascent</t>
  </si>
  <si>
    <t>3,630 ft of ascent</t>
  </si>
  <si>
    <t>Champagne League Race 7 - Kiplingcoates</t>
  </si>
  <si>
    <t>5.1M</t>
  </si>
  <si>
    <t>Simon Bishop (00:30:56), David Morrison (00:33:22), Thomas Jorna (00:33:52), Michael McGrath (00:34:18), Doug Sharp (00:34:46), John Dawson (00:34:46), Paul Clark (00:36:50), David Elliott-Button (00:36:52), Simon Pick (00:36:53), Bruce Woodford (00:37:11), Daniel Hammond (00:38:45), Rebecca Whiting (00:38:57), Samantha Allen (00:40:45), Tina Newton (00:42:32), Andrew Tate (00:42:59), Stuart Eskrett (00:45:07), Rachael Hill (00:47:38), Fiona Holland (00:47:57), David Butt (00:48:49), Jackie Hardman (00:49:49), Lynne Beer (00:49:58), Megan Chown (00:51:41), Nigel Wilson (00:56:12), Cat Williamson (01:00:37), Hollie Oxtoby (01:05:01), Carol Cooke (01:05:02), Jacqui Dickinson (01:05:07)</t>
  </si>
  <si>
    <t>East Yorkshire</t>
  </si>
  <si>
    <t>Harry Schofield (02:57:05), Jack Kane (03:32:33)</t>
  </si>
  <si>
    <t>Jamie Kitching (01:31:56), Nicola Walker (01:56:16), Lee Wiles (01:56:17), Jackie Hardman (02:14:34), Alys Ayre (02:32:55), Joanne Brown (02:35:05)</t>
  </si>
  <si>
    <t>Harry Schofield (00:36:17), Bob Metcalfe (00:36:23), Melanie Easton (01:32:07), Vicky Cartwright (01:36:40)</t>
  </si>
  <si>
    <t>Yorkshire Fell Championships</t>
  </si>
  <si>
    <t>1,700 ft of ascent</t>
  </si>
  <si>
    <t>Jody Horth (00:19:12)</t>
  </si>
  <si>
    <t>Thorp Perrow</t>
  </si>
  <si>
    <t>Forest Rec</t>
  </si>
  <si>
    <t>Horton Park</t>
  </si>
  <si>
    <t>Hardwolds 40</t>
  </si>
  <si>
    <t>7.1M</t>
  </si>
  <si>
    <t>47M</t>
  </si>
  <si>
    <t>4,600 ft of ascent</t>
  </si>
  <si>
    <t>William Pike (00:46:24), Laura Egan (01:09:24)</t>
  </si>
  <si>
    <t>EHH Summer League - Coniston</t>
  </si>
  <si>
    <t>John Dawson (00:42:46), Gary Walford (00:45:22), Ken Pearson (00:51:00), Anthea Carter (00:53:28), Ian Jackson (00:55:11), Sarah Pearson (01:10:01)</t>
  </si>
  <si>
    <t>Ramathon</t>
  </si>
  <si>
    <t>Carl Hailstone (02:29:09)</t>
  </si>
  <si>
    <t>Chelmsford Central</t>
  </si>
  <si>
    <t>Valentines</t>
  </si>
  <si>
    <t>Southwark</t>
  </si>
  <si>
    <t>Birkenhead</t>
  </si>
  <si>
    <t>Waverley Lakes</t>
  </si>
  <si>
    <t>Markeaton</t>
  </si>
  <si>
    <t>Champagne League Race 8 - Wauldby Green</t>
  </si>
  <si>
    <t>8.4M</t>
  </si>
  <si>
    <t>Simon Bishop (00:53:37), David Morrison (00:59:36), Doug Sharp (01:01:24), John Dawson (01:02:03), Michael McGrath (01:02:27), Simon Pick (01:05:31), William Pike (01:05:35), David Elliott-Button (01:07:35), Paul Clark (01:08:46), Bruce Woodford (01:09:15), Rebecca Whiting (01:10:14), Daniel Hammond (01:12:57), Samantha Allen (01:14:13), Stuart Eskrett (01:18:03), Tina Newton (01:19:19), David Butt (01:21:39), Andrew Tate (01:22:35), Fiona Holland (01:25:41), Rachael Hill (01:27:32), Allison Hayward (01:29:03), Jackie Hardman (01:29:16), Lynne Beer (01:33:21), Lou Waite (01:35:57), Megan Chown (01:39:40), Nigel Wilson (01:43:43), Debbie Levitt (01:44:37), Cat Williamson (01:50:42), Hollie Oxtoby (01:57:06)</t>
  </si>
  <si>
    <t>Withernsea</t>
  </si>
  <si>
    <t>David Whiting (00:35:53), Jamie Kitching (00:40:34), Thomas Jorna (00:41:21), Rebecca Whiting (00:48:36), Patrick Marshall (00:49:43), Rachael Hill (01:00:30), Alison Benson (01:06:43), Hollie Oxtoby (01:14:45), Joanne Parnell (01:16:19)</t>
  </si>
  <si>
    <t>Run Sheffield Round</t>
  </si>
  <si>
    <t>12.4M</t>
  </si>
  <si>
    <t>Joanna Rowland (02:15:52)</t>
  </si>
  <si>
    <t>Robert Sparkes (00:32:47), Robert Hodges (00:34:26), David Whiting (00:35:21), Simon Bishop (00:36:01), Stuart Little (00:36:10), Josh Green (00:36:27), Calum Bunn (00:37:06), Martin Oliver (00:39:02), Lewis Holloway (00:39:56), Jamie Kitching (00:40:01), Darren Edge (00:40:05), Michael McGrath (00:40:11), Jade Stowell (00:43:47), Wayne Murtagh (00:44:00), Peter Henderson (00:44:17), Rebecca Woodfield (00:44:19), Daniel Hammond (00:45:02), Lucy Cutsforth (00:45:31), Rachel Cope (00:45:50), Rebecca Whiting (00:46:24), Justine Tomlin (00:46:48), Patrick Marshall (00:47:23), Graeme Pittaway (00:48:15), Richard Parkin (00:48:33), Bethany Crook (00:48:33), Demi Lidster (00:49:43), Tina Newton (00:50:17), Nicola Walker (00:51:45), Paul Chambers (00:52:42), Susie Gibson (00:52:48), Daniel Dawson (00:54:19), David Butt (00:55:18), Owen Fox (00:56:22), Kenneth Hearson (01:00:01), Joanne Brown (01:00:37), Alys Ayre (01:03:02), Gregory Davis (01:03:14), Erin McDonagh (01:03:15), Jackie Hardman (01:08:05), Liz Pillow (01:11:14), Julie Jowsey (01:14:24), Vicky Cartwright (01:36:22)</t>
  </si>
  <si>
    <t>Futakotamagawa</t>
  </si>
  <si>
    <t>Millfield</t>
  </si>
  <si>
    <t>River Valley</t>
  </si>
  <si>
    <t>Fire Service College</t>
  </si>
  <si>
    <t>31.3M</t>
  </si>
  <si>
    <t>3,322 ft of ascent</t>
  </si>
  <si>
    <t xml:space="preserve"> 8 Stations Ultra</t>
  </si>
  <si>
    <t>EHH SL Race 7 - East Park</t>
  </si>
  <si>
    <t>Michael McGrath (00:41:14), John Dawson (00:41:47), Ian Jackson (00:51:41), Nicola Riley (00:59:52), Alison Benson (01:09:04)</t>
  </si>
  <si>
    <t>Walkington</t>
  </si>
  <si>
    <t>Wilmslow Summer</t>
  </si>
  <si>
    <t>Jack Kane (00:39:23)</t>
  </si>
  <si>
    <t>The Beast - Bishop Wilton</t>
  </si>
  <si>
    <t>900 ft of ascent</t>
  </si>
  <si>
    <t>Laxton</t>
  </si>
  <si>
    <t>Calum Bunn (00:36:06), Jody Horth (00:41:17), Simon Pick (00:43:30), Jade Stowell (00:44:22), Daniel Hammond (00:44:34), Ben Stephenson (00:44:42), Ken Pearson (00:48:52), Carol Botterill (00:52:29), Fiona Holland (00:55:51), Nicola Riley (00:57:42), Joanna Rowland (01:00:32), Sarah Pearson (01:00:49), Adrian Holland (01:04:11), Liz Pillow (01:08:57)</t>
  </si>
  <si>
    <t>Hutton Cranswick</t>
  </si>
  <si>
    <t>Calum Bunn (00:36:36), John Dawson (00:39:46), Michael McGrath (00:39:53), Jade Stowell (00:46:10), Richard Scaife (00:47:32), Neil Wright (00:51:29)</t>
  </si>
  <si>
    <t>Champagne League Race 9 - South Dalton</t>
  </si>
  <si>
    <t>5.2M</t>
  </si>
  <si>
    <t>Simon Bishop (00:29:47), Thomas Jorna (00:32:49), John Dawson (00:32:51), Michael McGrath (00:33:28), Doug Sharp (00:33:34), David Morrison (00:34:25), Simon Pick (00:34:36), David Elliott-Button (00:35:25), Paul Clark (00:35:58), Daniel Hammond (00:37:16), Rebecca Whiting (00:39:07), Samantha Allen (00:40:07), Neil Wright (00:40:08), Andrew Tate (00:41:23), Tina Newton (00:42:15), David Percival (00:43:44), Stuart Eskrett (00:43:50), Fiona Holland (00:44:14), David Butt (00:45:33), Lou Waite (00:47:12), Rachael Hill (00:47:24), Megan Chown (00:49:45), Allison Hayward (00:51:46), Lynne Beer (00:52:03), Kay Farrow (00:58:38), Debbie Levitt (00:58:51), Hollie Oxtoby (01:03:04)</t>
  </si>
  <si>
    <t>Thonock Lane Farm</t>
  </si>
  <si>
    <t>Worcester</t>
  </si>
  <si>
    <t>Stratford-upon-Avon</t>
  </si>
  <si>
    <t>Cheltenham</t>
  </si>
  <si>
    <t>Simon Bishop (00:37:06), Calum Bunn (00:37:21), Steve Ostler (00:37:35), Demi Lidster (00:41:07), Michael McGrath (00:41:14), Neil Ribey (00:41:22), John Dawson (00:41:55), Jody Horth (00:42:20), Lee Wiles (00:44:04), Anthony Bristow (00:44:09), Paul Clark (00:44:22), Daniel Hammond (00:46:43), Scott Altass (00:46:46), Donna Smith (00:47:31), Daniel Clayton (00:47:55), Matt Barry (00:49:50), Graeme Pittaway (00:50:17), Lucy Berriman (00:52:58), Julia Brook (00:53:34), Stuart Eskrett (00:53:58), Peter Naylor (00:53:59), Carol Botterill (00:54:01), Joanne Crawford (00:54:21), Fiona Holland (00:56:09), Jessica Gallantree (00:56:18), Kenneth Hearson (00:56:49), Sarah Harris-Smith (00:57:08), Antony Beard (00:57:29), Nicola Walker (00:57:34), Lou Waite (00:58:24), Valeriya Marshall (00:59:08), Rachael Hill (00:59:13), Ellis Uttley (00:59:49), Paul Isaac (00:59:56), Robert Mayson (01:00:35), Tim Bourne (01:02:30), Joanne Brown (01:05:29), Jan Draper (01:05:50), Genevieve Bourne (01:06:18), Susan McIntyre (01:06:22), Helen Pillow (01:06:48), Kay Farrow (01:10:31), Liz Pillow (01:13:41), Tracey Kirby (01:17:49), Jacqui Dickinson (01:18:13)</t>
  </si>
  <si>
    <t>Hereford</t>
  </si>
  <si>
    <t>Penistone</t>
  </si>
  <si>
    <t>EHH Summer League Race 8 - New Ellerby</t>
  </si>
  <si>
    <t>John Dawson (00:31:40), Jody Horth (00:32:09), Wayne Murtagh (00:34:32), Ken Pearson (00:36:57), Ian Jackson (00:38:51), Nicola Riley (00:46:10), Sarah Pearson (00:50:03), Alison Benson (00:53:45), Cat Williamson (00:57:14)</t>
  </si>
  <si>
    <t>Yorkshire Wolds Ultra</t>
  </si>
  <si>
    <t>34M</t>
  </si>
  <si>
    <t>4,100 ft of ascent</t>
  </si>
  <si>
    <t>Montane Lakeland 50</t>
  </si>
  <si>
    <t>3,000 ft of ascent</t>
  </si>
  <si>
    <t>South Cave</t>
  </si>
  <si>
    <t>Robert Hodges (00:34:23), Martin Oliver (00:40:11), Michael McGrath (00:40:39), Demi Lidster (00:40:53), Gary Walford (00:43:14), Daniel Clayton (00:45:35), Rachel Cope (00:47:27), Lee Wiles (00:49:15), Patrick Marshall (00:49:15), Nicola Walker (00:49:15), Anthea Carter (00:49:18), Josh Green (00:49:40), Laura Baker (00:50:33), Carol Botterill (00:51:35), Joanne Crawford (00:52:31), Matthew Hutchinson (00:53:44), Sharron Hutchinson (00:53:45), Paul Chambers (00:54:42), Sara Elizabeth Owen (00:56:02), Daniel Dawson (00:56:33), Robert Mayson (00:57:11), Paul Readshaw (00:59:12), Isabelle Horrocks (01:03:33), Victoria Green (01:03:34), Carol Taylor (01:04:11), Ian Blakey (01:07:02), Katie Blakey (01:07:12), Cora Hubbert (01:10:09), Usha Chapman (01:14:21), Tracey Kirby (01:16:24), Anjie Mok (01:18:14), Hollie Oxtoby (01:18:17)</t>
  </si>
  <si>
    <t>Blencathra Fell race English champs</t>
  </si>
  <si>
    <t>Ravenscar rumble fell race</t>
  </si>
  <si>
    <t>Aldermans ascent English Champs</t>
  </si>
  <si>
    <t>5.3M</t>
  </si>
  <si>
    <t>6.3M</t>
  </si>
  <si>
    <t>8.1M</t>
  </si>
  <si>
    <t>820 ft of ascent</t>
  </si>
  <si>
    <t>1,312 ft of ascent</t>
  </si>
  <si>
    <t>Highbury Fields</t>
  </si>
  <si>
    <t>Chipping Norton School</t>
  </si>
  <si>
    <t>Woolacombe Dunes</t>
  </si>
  <si>
    <t>48M</t>
  </si>
  <si>
    <t>Round the Rock Ultra - Jersey</t>
  </si>
  <si>
    <t>Champagne League Race 10 - Hessle</t>
  </si>
  <si>
    <t>Round the Rock</t>
  </si>
  <si>
    <t>Lindisfarne</t>
  </si>
  <si>
    <t>Simon Bishop (00:23:04), Michael McGrath (00:24:45), Thomas Jorna (00:25:00), John Dawson (00:25:02), David Morrison (00:26:03), Paul Clark (00:27:17), Simon Pick (00:27:36), Daniel Hammond (00:29:34), Samantha Allen (00:30:28), Andrew Johnson (00:30:57), Andrew Tate (00:31:40), Tina Newton (00:33:08), Stuart Eskrett (00:33:17), Fiona Holland (00:34:03), Carol Botterill (00:34:18), David Percival (00:34:34), David Butt (00:34:58), Lou Waite (00:36:48), Megan Chown (00:36:50), Lynne Beer (00:38:24), Elaine Julian (00:41:18), Debbie Levitt (00:42:42), Nigel Wilson (00:42:51), Jacqui Dickinson (00:47:23), Hollie Oxtoby (00:47:53), Carol Cooke (00:53:29), Frank Harrison (01:02:25)</t>
  </si>
  <si>
    <t>David Percival (05:17:31)</t>
  </si>
  <si>
    <t>Laura Egan (03:55:36)</t>
  </si>
  <si>
    <t>Martin Oliver (00:39:55), Matthew Dell (00:47:58), Usha Chapman (00:54:17), Robert Mayson (00:56:20), Paul Readshaw (00:59:52), Lee Harper (01:14:42)</t>
  </si>
  <si>
    <t>Osmotherley Show Fell Race</t>
  </si>
  <si>
    <t>6.36M</t>
  </si>
  <si>
    <t>1,155 ft of ascent</t>
  </si>
  <si>
    <t>Howden Town</t>
  </si>
  <si>
    <t>Calum Bunn (00:36:52), John Dawson (00:39:58), Michael McGrath (00:40:05), Daniel Clayton (00:44:49), Bruce Woodford (00:45:24), Mark Dalton (00:45:46), Jade Stowell (00:45:52), Laura Emms (00:46:49), Matt Barry (00:47:35), Ken Pearson (00:47:36), Patrick Marshall (00:48:42), Nicola Riley (00:56:58), Allison Hayward (01:00:04), Sarah Pearson (01:03:05)</t>
  </si>
  <si>
    <t>Haverhill</t>
  </si>
  <si>
    <t>Brueton</t>
  </si>
  <si>
    <t>Mortimer Forest</t>
  </si>
  <si>
    <t>Jubilee parkrun,</t>
  </si>
  <si>
    <t>Henley-on-Thames</t>
  </si>
  <si>
    <t>Folkestone</t>
  </si>
  <si>
    <t>Clapham Common</t>
  </si>
  <si>
    <t>Stadtpark parkr</t>
  </si>
  <si>
    <t>Westpark</t>
  </si>
  <si>
    <t>Warwick Racecourse</t>
  </si>
  <si>
    <t>4,200 ft of ascent</t>
  </si>
  <si>
    <t>Hardmoors Farndale Trail Race - Marathon</t>
  </si>
  <si>
    <t>Hardmoors Farndale Trail Race - Half Marathon</t>
  </si>
  <si>
    <t>2,300 ft of ascent</t>
  </si>
  <si>
    <t>1,130 ft of ascent</t>
  </si>
  <si>
    <t>8.3M</t>
  </si>
  <si>
    <t>Hardmoors Farndale Trail Race - 10k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</si>
</sst>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F400]h:mm:ss\ AM/PM"/>
  </numFmts>
  <fonts count="35" x14ac:knownFonts="1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name val="Arial"/>
      <family val="2"/>
    </font>
    <font>
      <b/>
      <sz val="12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sz val="10"/>
      <name val="Arial"/>
      <family val="2"/>
    </font>
    <font>
      <b/>
      <u/>
      <sz val="10"/>
      <name val="Arial"/>
      <family val="2"/>
    </font>
    <font>
      <sz val="8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color indexed="8"/>
      <name val="Arial"/>
      <family val="2"/>
    </font>
    <font>
      <sz val="8"/>
      <name val="Arial"/>
      <family val="2"/>
    </font>
    <font>
      <b/>
      <sz val="10"/>
      <name val="Arial"/>
      <family val="2"/>
    </font>
    <font>
      <u/>
      <sz val="11"/>
      <color theme="10"/>
      <name val="Calibri"/>
      <family val="2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00"/>
        <bgColor indexed="64"/>
      </patternFill>
    </fill>
  </fills>
  <borders count="3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theme="0" tint="-0.34998626667073579"/>
      </right>
      <top style="thin">
        <color indexed="64"/>
      </top>
      <bottom/>
      <diagonal/>
    </border>
    <border>
      <left style="thin">
        <color indexed="64"/>
      </left>
      <right style="thin">
        <color theme="0" tint="-0.34998626667073579"/>
      </right>
      <top/>
      <bottom/>
      <diagonal/>
    </border>
    <border>
      <left style="thin">
        <color indexed="64"/>
      </left>
      <right style="thin">
        <color theme="0" tint="-0.34998626667073579"/>
      </right>
      <top/>
      <bottom style="thin">
        <color indexed="64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indexed="64"/>
      </top>
      <bottom/>
      <diagonal/>
    </border>
    <border>
      <left style="thin">
        <color theme="0" tint="-0.34998626667073579"/>
      </left>
      <right style="thin">
        <color theme="0" tint="-0.34998626667073579"/>
      </right>
      <top/>
      <bottom/>
      <diagonal/>
    </border>
    <border>
      <left style="thin">
        <color theme="0" tint="-0.34998626667073579"/>
      </left>
      <right style="thin">
        <color theme="0" tint="-0.34998626667073579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double">
        <color theme="0" tint="-0.34998626667073579"/>
      </bottom>
      <diagonal/>
    </border>
    <border>
      <left style="medium">
        <color theme="0" tint="-0.34998626667073579"/>
      </left>
      <right/>
      <top style="medium">
        <color theme="0" tint="-0.34998626667073579"/>
      </top>
      <bottom/>
      <diagonal/>
    </border>
    <border>
      <left/>
      <right/>
      <top style="medium">
        <color theme="0" tint="-0.34998626667073579"/>
      </top>
      <bottom/>
      <diagonal/>
    </border>
    <border>
      <left/>
      <right style="medium">
        <color theme="0" tint="-0.34998626667073579"/>
      </right>
      <top style="medium">
        <color theme="0" tint="-0.34998626667073579"/>
      </top>
      <bottom/>
      <diagonal/>
    </border>
    <border>
      <left style="medium">
        <color theme="0" tint="-0.34998626667073579"/>
      </left>
      <right/>
      <top/>
      <bottom/>
      <diagonal/>
    </border>
    <border>
      <left/>
      <right style="medium">
        <color theme="0" tint="-0.34998626667073579"/>
      </right>
      <top/>
      <bottom/>
      <diagonal/>
    </border>
    <border>
      <left style="medium">
        <color theme="0" tint="-0.34998626667073579"/>
      </left>
      <right/>
      <top/>
      <bottom style="double">
        <color theme="0" tint="-0.34998626667073579"/>
      </bottom>
      <diagonal/>
    </border>
    <border>
      <left/>
      <right style="medium">
        <color theme="0" tint="-0.34998626667073579"/>
      </right>
      <top/>
      <bottom style="double">
        <color theme="0" tint="-0.34998626667073579"/>
      </bottom>
      <diagonal/>
    </border>
    <border>
      <left style="medium">
        <color theme="0" tint="-0.34998626667073579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theme="0" tint="-0.34998626667073579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theme="0" tint="-0.34998626667073579"/>
      </right>
      <top/>
      <bottom/>
      <diagonal/>
    </border>
    <border>
      <left/>
      <right style="thin">
        <color theme="0" tint="-0.34998626667073579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75">
    <xf numFmtId="0" fontId="0" fillId="0" borderId="0"/>
    <xf numFmtId="0" fontId="12" fillId="0" borderId="0">
      <alignment vertical="center"/>
    </xf>
    <xf numFmtId="0" fontId="12" fillId="0" borderId="0"/>
    <xf numFmtId="0" fontId="15" fillId="0" borderId="0" applyNumberFormat="0" applyFill="0" applyBorder="0" applyAlignment="0" applyProtection="0"/>
    <xf numFmtId="0" fontId="16" fillId="0" borderId="2" applyNumberFormat="0" applyFill="0" applyAlignment="0" applyProtection="0"/>
    <xf numFmtId="0" fontId="17" fillId="0" borderId="3" applyNumberFormat="0" applyFill="0" applyAlignment="0" applyProtection="0"/>
    <xf numFmtId="0" fontId="18" fillId="0" borderId="4" applyNumberFormat="0" applyFill="0" applyAlignment="0" applyProtection="0"/>
    <xf numFmtId="0" fontId="18" fillId="0" borderId="0" applyNumberFormat="0" applyFill="0" applyBorder="0" applyAlignment="0" applyProtection="0"/>
    <xf numFmtId="0" fontId="19" fillId="3" borderId="0" applyNumberFormat="0" applyBorder="0" applyAlignment="0" applyProtection="0"/>
    <xf numFmtId="0" fontId="20" fillId="4" borderId="0" applyNumberFormat="0" applyBorder="0" applyAlignment="0" applyProtection="0"/>
    <xf numFmtId="0" fontId="21" fillId="5" borderId="0" applyNumberFormat="0" applyBorder="0" applyAlignment="0" applyProtection="0"/>
    <xf numFmtId="0" fontId="22" fillId="6" borderId="5" applyNumberFormat="0" applyAlignment="0" applyProtection="0"/>
    <xf numFmtId="0" fontId="23" fillId="7" borderId="6" applyNumberFormat="0" applyAlignment="0" applyProtection="0"/>
    <xf numFmtId="0" fontId="24" fillId="7" borderId="5" applyNumberFormat="0" applyAlignment="0" applyProtection="0"/>
    <xf numFmtId="0" fontId="25" fillId="0" borderId="7" applyNumberFormat="0" applyFill="0" applyAlignment="0" applyProtection="0"/>
    <xf numFmtId="0" fontId="26" fillId="8" borderId="8" applyNumberFormat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10" applyNumberFormat="0" applyFill="0" applyAlignment="0" applyProtection="0"/>
    <xf numFmtId="0" fontId="30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2" borderId="0" applyNumberFormat="0" applyBorder="0" applyAlignment="0" applyProtection="0"/>
    <xf numFmtId="0" fontId="30" fillId="13" borderId="0" applyNumberFormat="0" applyBorder="0" applyAlignment="0" applyProtection="0"/>
    <xf numFmtId="0" fontId="30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6" borderId="0" applyNumberFormat="0" applyBorder="0" applyAlignment="0" applyProtection="0"/>
    <xf numFmtId="0" fontId="30" fillId="17" borderId="0" applyNumberFormat="0" applyBorder="0" applyAlignment="0" applyProtection="0"/>
    <xf numFmtId="0" fontId="30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0" borderId="0" applyNumberFormat="0" applyBorder="0" applyAlignment="0" applyProtection="0"/>
    <xf numFmtId="0" fontId="30" fillId="21" borderId="0" applyNumberFormat="0" applyBorder="0" applyAlignment="0" applyProtection="0"/>
    <xf numFmtId="0" fontId="30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4" borderId="0" applyNumberFormat="0" applyBorder="0" applyAlignment="0" applyProtection="0"/>
    <xf numFmtId="0" fontId="30" fillId="25" borderId="0" applyNumberFormat="0" applyBorder="0" applyAlignment="0" applyProtection="0"/>
    <xf numFmtId="0" fontId="30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28" borderId="0" applyNumberFormat="0" applyBorder="0" applyAlignment="0" applyProtection="0"/>
    <xf numFmtId="0" fontId="30" fillId="29" borderId="0" applyNumberFormat="0" applyBorder="0" applyAlignment="0" applyProtection="0"/>
    <xf numFmtId="0" fontId="30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32" borderId="0" applyNumberFormat="0" applyBorder="0" applyAlignment="0" applyProtection="0"/>
    <xf numFmtId="0" fontId="30" fillId="33" borderId="0" applyNumberFormat="0" applyBorder="0" applyAlignment="0" applyProtection="0"/>
    <xf numFmtId="0" fontId="7" fillId="0" borderId="0"/>
    <xf numFmtId="0" fontId="7" fillId="9" borderId="9" applyNumberFormat="0" applyFont="0" applyAlignment="0" applyProtection="0"/>
    <xf numFmtId="0" fontId="6" fillId="0" borderId="0"/>
    <xf numFmtId="0" fontId="6" fillId="11" borderId="0" applyNumberFormat="0" applyBorder="0" applyAlignment="0" applyProtection="0"/>
    <xf numFmtId="0" fontId="6" fillId="12" borderId="0" applyNumberFormat="0" applyBorder="0" applyAlignment="0" applyProtection="0"/>
    <xf numFmtId="0" fontId="6" fillId="15" borderId="0" applyNumberFormat="0" applyBorder="0" applyAlignment="0" applyProtection="0"/>
    <xf numFmtId="0" fontId="6" fillId="16" borderId="0" applyNumberFormat="0" applyBorder="0" applyAlignment="0" applyProtection="0"/>
    <xf numFmtId="0" fontId="6" fillId="19" borderId="0" applyNumberFormat="0" applyBorder="0" applyAlignment="0" applyProtection="0"/>
    <xf numFmtId="0" fontId="6" fillId="20" borderId="0" applyNumberFormat="0" applyBorder="0" applyAlignment="0" applyProtection="0"/>
    <xf numFmtId="0" fontId="6" fillId="23" borderId="0" applyNumberFormat="0" applyBorder="0" applyAlignment="0" applyProtection="0"/>
    <xf numFmtId="0" fontId="6" fillId="24" borderId="0" applyNumberFormat="0" applyBorder="0" applyAlignment="0" applyProtection="0"/>
    <xf numFmtId="0" fontId="6" fillId="27" borderId="0" applyNumberFormat="0" applyBorder="0" applyAlignment="0" applyProtection="0"/>
    <xf numFmtId="0" fontId="6" fillId="28" borderId="0" applyNumberFormat="0" applyBorder="0" applyAlignment="0" applyProtection="0"/>
    <xf numFmtId="0" fontId="6" fillId="31" borderId="0" applyNumberFormat="0" applyBorder="0" applyAlignment="0" applyProtection="0"/>
    <xf numFmtId="0" fontId="6" fillId="32" borderId="0" applyNumberFormat="0" applyBorder="0" applyAlignment="0" applyProtection="0"/>
    <xf numFmtId="0" fontId="12" fillId="0" borderId="0"/>
    <xf numFmtId="0" fontId="15" fillId="0" borderId="0" applyNumberFormat="0" applyFill="0" applyBorder="0" applyAlignment="0" applyProtection="0"/>
    <xf numFmtId="0" fontId="21" fillId="5" borderId="0" applyNumberFormat="0" applyBorder="0" applyAlignment="0" applyProtection="0"/>
    <xf numFmtId="0" fontId="30" fillId="13" borderId="0" applyNumberFormat="0" applyBorder="0" applyAlignment="0" applyProtection="0"/>
    <xf numFmtId="0" fontId="30" fillId="17" borderId="0" applyNumberFormat="0" applyBorder="0" applyAlignment="0" applyProtection="0"/>
    <xf numFmtId="0" fontId="30" fillId="21" borderId="0" applyNumberFormat="0" applyBorder="0" applyAlignment="0" applyProtection="0"/>
    <xf numFmtId="0" fontId="30" fillId="25" borderId="0" applyNumberFormat="0" applyBorder="0" applyAlignment="0" applyProtection="0"/>
    <xf numFmtId="0" fontId="30" fillId="29" borderId="0" applyNumberFormat="0" applyBorder="0" applyAlignment="0" applyProtection="0"/>
    <xf numFmtId="0" fontId="30" fillId="33" borderId="0" applyNumberFormat="0" applyBorder="0" applyAlignment="0" applyProtection="0"/>
    <xf numFmtId="0" fontId="6" fillId="0" borderId="0"/>
    <xf numFmtId="0" fontId="6" fillId="9" borderId="9" applyNumberFormat="0" applyFont="0" applyAlignment="0" applyProtection="0"/>
    <xf numFmtId="0" fontId="34" fillId="0" borderId="0" applyNumberFormat="0" applyFill="0" applyBorder="0" applyAlignment="0" applyProtection="0"/>
    <xf numFmtId="0" fontId="5" fillId="0" borderId="0"/>
    <xf numFmtId="0" fontId="4" fillId="0" borderId="0"/>
    <xf numFmtId="0" fontId="3" fillId="0" borderId="0"/>
    <xf numFmtId="0" fontId="2" fillId="0" borderId="0"/>
    <xf numFmtId="0" fontId="1" fillId="0" borderId="0"/>
  </cellStyleXfs>
  <cellXfs count="126">
    <xf numFmtId="0" fontId="0" fillId="0" borderId="0" xfId="0"/>
    <xf numFmtId="0" fontId="8" fillId="0" borderId="0" xfId="0" applyFont="1" applyAlignment="1">
      <alignment horizontal="left"/>
    </xf>
    <xf numFmtId="0" fontId="9" fillId="0" borderId="0" xfId="0" applyFont="1" applyAlignment="1">
      <alignment horizontal="left"/>
    </xf>
    <xf numFmtId="0" fontId="10" fillId="0" borderId="0" xfId="0" applyFont="1" applyAlignment="1">
      <alignment horizontal="left"/>
    </xf>
    <xf numFmtId="21" fontId="10" fillId="0" borderId="0" xfId="0" applyNumberFormat="1" applyFont="1" applyAlignment="1">
      <alignment horizontal="left"/>
    </xf>
    <xf numFmtId="46" fontId="0" fillId="0" borderId="0" xfId="0" applyNumberFormat="1"/>
    <xf numFmtId="21" fontId="10" fillId="0" borderId="0" xfId="0" applyNumberFormat="1" applyFont="1" applyAlignment="1">
      <alignment horizontal="center"/>
    </xf>
    <xf numFmtId="0" fontId="12" fillId="0" borderId="0" xfId="0" applyFont="1" applyAlignment="1">
      <alignment horizontal="left"/>
    </xf>
    <xf numFmtId="0" fontId="0" fillId="0" borderId="0" xfId="0" applyAlignment="1">
      <alignment horizontal="center"/>
    </xf>
    <xf numFmtId="46" fontId="10" fillId="0" borderId="0" xfId="0" applyNumberFormat="1" applyFont="1" applyAlignment="1">
      <alignment horizontal="left"/>
    </xf>
    <xf numFmtId="0" fontId="8" fillId="0" borderId="0" xfId="0" applyFont="1" applyAlignment="1">
      <alignment horizontal="center"/>
    </xf>
    <xf numFmtId="46" fontId="10" fillId="0" borderId="0" xfId="0" applyNumberFormat="1" applyFont="1" applyAlignment="1">
      <alignment horizontal="center"/>
    </xf>
    <xf numFmtId="46" fontId="8" fillId="0" borderId="0" xfId="0" applyNumberFormat="1" applyFont="1" applyAlignment="1">
      <alignment horizontal="left"/>
    </xf>
    <xf numFmtId="46" fontId="0" fillId="0" borderId="0" xfId="0" applyNumberFormat="1" applyAlignment="1">
      <alignment horizontal="center"/>
    </xf>
    <xf numFmtId="21" fontId="0" fillId="0" borderId="0" xfId="0" applyNumberFormat="1"/>
    <xf numFmtId="0" fontId="0" fillId="0" borderId="0" xfId="0" applyAlignment="1">
      <alignment horizontal="left"/>
    </xf>
    <xf numFmtId="46" fontId="12" fillId="0" borderId="0" xfId="0" applyNumberFormat="1" applyFont="1" applyAlignment="1">
      <alignment horizontal="center"/>
    </xf>
    <xf numFmtId="0" fontId="0" fillId="0" borderId="1" xfId="0" applyBorder="1"/>
    <xf numFmtId="21" fontId="12" fillId="0" borderId="0" xfId="0" applyNumberFormat="1" applyFont="1"/>
    <xf numFmtId="164" fontId="0" fillId="0" borderId="0" xfId="0" applyNumberFormat="1"/>
    <xf numFmtId="0" fontId="12" fillId="0" borderId="0" xfId="0" applyFont="1"/>
    <xf numFmtId="164" fontId="8" fillId="0" borderId="0" xfId="0" applyNumberFormat="1" applyFont="1" applyAlignment="1">
      <alignment horizontal="left"/>
    </xf>
    <xf numFmtId="0" fontId="12" fillId="0" borderId="1" xfId="0" applyFont="1" applyBorder="1"/>
    <xf numFmtId="21" fontId="12" fillId="0" borderId="0" xfId="0" applyNumberFormat="1" applyFont="1" applyAlignment="1">
      <alignment horizontal="center"/>
    </xf>
    <xf numFmtId="46" fontId="31" fillId="0" borderId="0" xfId="0" applyNumberFormat="1" applyFont="1" applyAlignment="1">
      <alignment horizontal="center"/>
    </xf>
    <xf numFmtId="164" fontId="0" fillId="0" borderId="0" xfId="0" applyNumberFormat="1" applyAlignment="1">
      <alignment horizontal="left"/>
    </xf>
    <xf numFmtId="46" fontId="0" fillId="0" borderId="0" xfId="0" applyNumberFormat="1" applyAlignment="1">
      <alignment horizontal="left"/>
    </xf>
    <xf numFmtId="0" fontId="12" fillId="0" borderId="0" xfId="0" applyFont="1" applyAlignment="1">
      <alignment horizontal="center"/>
    </xf>
    <xf numFmtId="0" fontId="13" fillId="0" borderId="0" xfId="0" applyFont="1" applyAlignment="1">
      <alignment horizontal="left"/>
    </xf>
    <xf numFmtId="0" fontId="0" fillId="0" borderId="13" xfId="0" applyBorder="1"/>
    <xf numFmtId="0" fontId="0" fillId="0" borderId="15" xfId="0" applyBorder="1"/>
    <xf numFmtId="0" fontId="0" fillId="0" borderId="16" xfId="0" applyBorder="1"/>
    <xf numFmtId="0" fontId="0" fillId="0" borderId="11" xfId="0" applyBorder="1" applyAlignment="1">
      <alignment horizontal="left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left"/>
    </xf>
    <xf numFmtId="0" fontId="0" fillId="0" borderId="15" xfId="0" applyBorder="1" applyAlignment="1">
      <alignment horizontal="center"/>
    </xf>
    <xf numFmtId="0" fontId="33" fillId="0" borderId="0" xfId="0" applyFont="1" applyAlignment="1">
      <alignment horizont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20" xfId="0" applyBorder="1"/>
    <xf numFmtId="0" fontId="0" fillId="0" borderId="21" xfId="0" applyBorder="1"/>
    <xf numFmtId="0" fontId="0" fillId="0" borderId="22" xfId="0" applyBorder="1"/>
    <xf numFmtId="0" fontId="12" fillId="0" borderId="0" xfId="2"/>
    <xf numFmtId="0" fontId="12" fillId="0" borderId="0" xfId="2" applyAlignment="1">
      <alignment horizontal="center"/>
    </xf>
    <xf numFmtId="0" fontId="12" fillId="0" borderId="0" xfId="2" applyAlignment="1">
      <alignment horizontal="left"/>
    </xf>
    <xf numFmtId="0" fontId="0" fillId="0" borderId="23" xfId="0" applyBorder="1"/>
    <xf numFmtId="0" fontId="0" fillId="34" borderId="1" xfId="0" applyFill="1" applyBorder="1"/>
    <xf numFmtId="0" fontId="12" fillId="34" borderId="1" xfId="0" applyFont="1" applyFill="1" applyBorder="1"/>
    <xf numFmtId="0" fontId="0" fillId="34" borderId="23" xfId="0" applyFill="1" applyBorder="1"/>
    <xf numFmtId="14" fontId="0" fillId="0" borderId="20" xfId="0" applyNumberFormat="1" applyBorder="1" applyAlignment="1">
      <alignment horizontal="center"/>
    </xf>
    <xf numFmtId="14" fontId="0" fillId="0" borderId="21" xfId="0" applyNumberFormat="1" applyBorder="1" applyAlignment="1">
      <alignment horizontal="center"/>
    </xf>
    <xf numFmtId="14" fontId="0" fillId="0" borderId="22" xfId="0" applyNumberFormat="1" applyBorder="1" applyAlignment="1">
      <alignment horizontal="center"/>
    </xf>
    <xf numFmtId="0" fontId="12" fillId="0" borderId="20" xfId="0" applyFont="1" applyBorder="1"/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center"/>
    </xf>
    <xf numFmtId="0" fontId="12" fillId="0" borderId="20" xfId="0" applyFont="1" applyBorder="1" applyAlignment="1">
      <alignment horizontal="center"/>
    </xf>
    <xf numFmtId="14" fontId="33" fillId="0" borderId="0" xfId="0" applyNumberFormat="1" applyFont="1" applyAlignment="1">
      <alignment horizontal="center" wrapText="1"/>
    </xf>
    <xf numFmtId="0" fontId="33" fillId="0" borderId="24" xfId="0" applyFont="1" applyBorder="1" applyAlignment="1">
      <alignment vertical="top"/>
    </xf>
    <xf numFmtId="14" fontId="33" fillId="0" borderId="24" xfId="0" applyNumberFormat="1" applyFont="1" applyBorder="1" applyAlignment="1">
      <alignment horizontal="center" vertical="top" wrapText="1"/>
    </xf>
    <xf numFmtId="46" fontId="8" fillId="0" borderId="0" xfId="0" applyNumberFormat="1" applyFont="1" applyAlignment="1">
      <alignment horizontal="center"/>
    </xf>
    <xf numFmtId="0" fontId="33" fillId="0" borderId="25" xfId="0" applyFont="1" applyBorder="1" applyAlignment="1">
      <alignment horizontal="center"/>
    </xf>
    <xf numFmtId="0" fontId="33" fillId="0" borderId="26" xfId="0" applyFont="1" applyBorder="1"/>
    <xf numFmtId="0" fontId="33" fillId="0" borderId="26" xfId="0" applyFont="1" applyBorder="1" applyAlignment="1">
      <alignment horizontal="center"/>
    </xf>
    <xf numFmtId="46" fontId="11" fillId="0" borderId="26" xfId="0" applyNumberFormat="1" applyFont="1" applyBorder="1" applyAlignment="1">
      <alignment horizontal="center"/>
    </xf>
    <xf numFmtId="21" fontId="9" fillId="0" borderId="26" xfId="0" applyNumberFormat="1" applyFont="1" applyBorder="1" applyAlignment="1">
      <alignment horizontal="center"/>
    </xf>
    <xf numFmtId="46" fontId="11" fillId="0" borderId="26" xfId="0" applyNumberFormat="1" applyFont="1" applyBorder="1" applyAlignment="1">
      <alignment horizontal="right"/>
    </xf>
    <xf numFmtId="0" fontId="33" fillId="0" borderId="27" xfId="0" applyFont="1" applyBorder="1" applyAlignment="1">
      <alignment horizontal="center"/>
    </xf>
    <xf numFmtId="0" fontId="33" fillId="0" borderId="28" xfId="0" applyFont="1" applyBorder="1" applyAlignment="1">
      <alignment horizontal="center"/>
    </xf>
    <xf numFmtId="0" fontId="33" fillId="0" borderId="0" xfId="0" applyFont="1"/>
    <xf numFmtId="46" fontId="11" fillId="0" borderId="0" xfId="0" applyNumberFormat="1" applyFont="1" applyAlignment="1">
      <alignment horizontal="center"/>
    </xf>
    <xf numFmtId="21" fontId="9" fillId="0" borderId="0" xfId="0" applyNumberFormat="1" applyFont="1" applyAlignment="1">
      <alignment horizontal="center"/>
    </xf>
    <xf numFmtId="46" fontId="11" fillId="0" borderId="0" xfId="0" applyNumberFormat="1" applyFont="1" applyAlignment="1">
      <alignment horizontal="right"/>
    </xf>
    <xf numFmtId="14" fontId="33" fillId="0" borderId="29" xfId="0" applyNumberFormat="1" applyFont="1" applyBorder="1" applyAlignment="1">
      <alignment horizontal="center" wrapText="1"/>
    </xf>
    <xf numFmtId="0" fontId="33" fillId="0" borderId="30" xfId="0" applyFont="1" applyBorder="1" applyAlignment="1">
      <alignment vertical="top"/>
    </xf>
    <xf numFmtId="14" fontId="33" fillId="0" borderId="31" xfId="0" applyNumberFormat="1" applyFont="1" applyBorder="1" applyAlignment="1">
      <alignment horizontal="center" vertical="top" wrapText="1"/>
    </xf>
    <xf numFmtId="0" fontId="0" fillId="0" borderId="28" xfId="0" applyBorder="1" applyAlignment="1">
      <alignment horizontal="center"/>
    </xf>
    <xf numFmtId="21" fontId="10" fillId="0" borderId="29" xfId="0" applyNumberFormat="1" applyFont="1" applyBorder="1" applyAlignment="1">
      <alignment horizontal="left"/>
    </xf>
    <xf numFmtId="0" fontId="33" fillId="0" borderId="0" xfId="0" applyFont="1" applyAlignment="1">
      <alignment vertical="top"/>
    </xf>
    <xf numFmtId="0" fontId="33" fillId="0" borderId="24" xfId="0" applyFont="1" applyBorder="1" applyAlignment="1">
      <alignment horizontal="center" vertical="center"/>
    </xf>
    <xf numFmtId="0" fontId="33" fillId="0" borderId="25" xfId="0" applyFont="1" applyBorder="1"/>
    <xf numFmtId="0" fontId="0" fillId="0" borderId="32" xfId="0" applyBorder="1"/>
    <xf numFmtId="0" fontId="12" fillId="0" borderId="32" xfId="0" applyFont="1" applyBorder="1"/>
    <xf numFmtId="0" fontId="33" fillId="0" borderId="24" xfId="0" applyFont="1" applyBorder="1" applyAlignment="1">
      <alignment horizontal="right" vertical="center"/>
    </xf>
    <xf numFmtId="0" fontId="9" fillId="0" borderId="0" xfId="0" applyFont="1" applyAlignment="1">
      <alignment horizontal="center"/>
    </xf>
    <xf numFmtId="0" fontId="33" fillId="0" borderId="24" xfId="0" applyFont="1" applyBorder="1" applyAlignment="1">
      <alignment horizontal="center"/>
    </xf>
    <xf numFmtId="46" fontId="13" fillId="0" borderId="24" xfId="0" applyNumberFormat="1" applyFont="1" applyBorder="1" applyAlignment="1">
      <alignment horizontal="center"/>
    </xf>
    <xf numFmtId="14" fontId="11" fillId="0" borderId="24" xfId="0" applyNumberFormat="1" applyFont="1" applyBorder="1" applyAlignment="1">
      <alignment horizontal="center" wrapText="1"/>
    </xf>
    <xf numFmtId="46" fontId="13" fillId="0" borderId="26" xfId="0" applyNumberFormat="1" applyFont="1" applyBorder="1" applyAlignment="1">
      <alignment horizontal="center"/>
    </xf>
    <xf numFmtId="0" fontId="33" fillId="0" borderId="30" xfId="0" applyFont="1" applyBorder="1" applyAlignment="1">
      <alignment horizontal="center"/>
    </xf>
    <xf numFmtId="14" fontId="11" fillId="0" borderId="31" xfId="0" applyNumberFormat="1" applyFont="1" applyBorder="1" applyAlignment="1">
      <alignment horizontal="center" wrapText="1"/>
    </xf>
    <xf numFmtId="0" fontId="0" fillId="0" borderId="33" xfId="0" applyBorder="1"/>
    <xf numFmtId="0" fontId="12" fillId="0" borderId="21" xfId="0" applyFont="1" applyBorder="1"/>
    <xf numFmtId="14" fontId="12" fillId="0" borderId="0" xfId="2" applyNumberFormat="1"/>
    <xf numFmtId="0" fontId="12" fillId="0" borderId="21" xfId="0" applyFont="1" applyBorder="1" applyAlignment="1">
      <alignment horizontal="center"/>
    </xf>
    <xf numFmtId="0" fontId="33" fillId="2" borderId="1" xfId="2" applyFont="1" applyFill="1" applyBorder="1" applyAlignment="1">
      <alignment horizontal="center"/>
    </xf>
    <xf numFmtId="0" fontId="33" fillId="0" borderId="28" xfId="0" applyFont="1" applyBorder="1" applyAlignment="1">
      <alignment vertical="top"/>
    </xf>
    <xf numFmtId="0" fontId="33" fillId="0" borderId="0" xfId="0" applyFont="1" applyAlignment="1">
      <alignment horizontal="center" vertical="center"/>
    </xf>
    <xf numFmtId="14" fontId="33" fillId="0" borderId="0" xfId="0" applyNumberFormat="1" applyFont="1" applyAlignment="1">
      <alignment horizontal="center" vertical="top" wrapText="1"/>
    </xf>
    <xf numFmtId="14" fontId="33" fillId="0" borderId="29" xfId="0" applyNumberFormat="1" applyFont="1" applyBorder="1" applyAlignment="1">
      <alignment horizontal="center" vertical="top" wrapText="1"/>
    </xf>
    <xf numFmtId="0" fontId="0" fillId="0" borderId="14" xfId="0" applyBorder="1" applyAlignment="1">
      <alignment horizontal="center"/>
    </xf>
    <xf numFmtId="21" fontId="10" fillId="0" borderId="15" xfId="0" applyNumberFormat="1" applyFont="1" applyBorder="1" applyAlignment="1">
      <alignment horizontal="center"/>
    </xf>
    <xf numFmtId="0" fontId="0" fillId="0" borderId="34" xfId="0" applyBorder="1" applyAlignment="1">
      <alignment horizontal="center"/>
    </xf>
    <xf numFmtId="21" fontId="10" fillId="0" borderId="34" xfId="0" applyNumberFormat="1" applyFont="1" applyBorder="1" applyAlignment="1">
      <alignment horizontal="center"/>
    </xf>
    <xf numFmtId="21" fontId="10" fillId="0" borderId="16" xfId="0" applyNumberFormat="1" applyFont="1" applyBorder="1" applyAlignment="1">
      <alignment horizontal="center"/>
    </xf>
    <xf numFmtId="0" fontId="33" fillId="0" borderId="0" xfId="0" applyFont="1" applyAlignment="1">
      <alignment horizontal="center" vertical="top"/>
    </xf>
    <xf numFmtId="0" fontId="33" fillId="0" borderId="0" xfId="0" applyFont="1" applyAlignment="1">
      <alignment horizontal="center" vertical="top" wrapText="1"/>
    </xf>
    <xf numFmtId="14" fontId="0" fillId="0" borderId="35" xfId="0" applyNumberFormat="1" applyBorder="1" applyAlignment="1">
      <alignment horizontal="center"/>
    </xf>
    <xf numFmtId="14" fontId="0" fillId="0" borderId="36" xfId="0" applyNumberFormat="1" applyBorder="1" applyAlignment="1">
      <alignment horizontal="center"/>
    </xf>
    <xf numFmtId="0" fontId="0" fillId="0" borderId="37" xfId="0" applyBorder="1" applyAlignment="1">
      <alignment horizontal="center"/>
    </xf>
    <xf numFmtId="0" fontId="0" fillId="0" borderId="38" xfId="0" applyBorder="1" applyAlignment="1">
      <alignment horizontal="center"/>
    </xf>
    <xf numFmtId="0" fontId="0" fillId="0" borderId="23" xfId="0" applyBorder="1" applyAlignment="1">
      <alignment horizontal="center"/>
    </xf>
    <xf numFmtId="0" fontId="12" fillId="0" borderId="15" xfId="0" applyFont="1" applyBorder="1"/>
    <xf numFmtId="21" fontId="12" fillId="0" borderId="0" xfId="0" quotePrefix="1" applyNumberFormat="1" applyFont="1" applyAlignment="1">
      <alignment horizontal="center"/>
    </xf>
    <xf numFmtId="21" fontId="10" fillId="0" borderId="12" xfId="0" applyNumberFormat="1" applyFont="1" applyBorder="1" applyAlignment="1">
      <alignment horizontal="center"/>
    </xf>
    <xf numFmtId="21" fontId="10" fillId="0" borderId="11" xfId="0" applyNumberFormat="1" applyFont="1" applyBorder="1" applyAlignment="1">
      <alignment horizontal="center"/>
    </xf>
    <xf numFmtId="21" fontId="10" fillId="0" borderId="13" xfId="0" applyNumberFormat="1" applyFont="1" applyBorder="1" applyAlignment="1">
      <alignment horizontal="center"/>
    </xf>
    <xf numFmtId="21" fontId="10" fillId="0" borderId="14" xfId="0" applyNumberFormat="1" applyFont="1" applyBorder="1" applyAlignment="1">
      <alignment horizontal="center"/>
    </xf>
    <xf numFmtId="0" fontId="33" fillId="0" borderId="0" xfId="0" applyFont="1" applyAlignment="1">
      <alignment horizontal="right" vertical="center"/>
    </xf>
    <xf numFmtId="3" fontId="12" fillId="0" borderId="0" xfId="2" applyNumberFormat="1"/>
    <xf numFmtId="0" fontId="12" fillId="0" borderId="13" xfId="0" applyFont="1" applyBorder="1"/>
    <xf numFmtId="0" fontId="13" fillId="0" borderId="0" xfId="0" applyFont="1" applyAlignment="1">
      <alignment horizontal="left"/>
    </xf>
    <xf numFmtId="0" fontId="0" fillId="0" borderId="0" xfId="0" applyAlignment="1">
      <alignment horizontal="left"/>
    </xf>
    <xf numFmtId="14" fontId="11" fillId="0" borderId="26" xfId="0" applyNumberFormat="1" applyFont="1" applyBorder="1" applyAlignment="1">
      <alignment horizontal="center" wrapText="1"/>
    </xf>
    <xf numFmtId="14" fontId="11" fillId="0" borderId="27" xfId="0" applyNumberFormat="1" applyFont="1" applyBorder="1" applyAlignment="1">
      <alignment horizontal="center" wrapText="1"/>
    </xf>
  </cellXfs>
  <cellStyles count="75">
    <cellStyle name="20% - Accent1" xfId="20" builtinId="30" customBuiltin="1"/>
    <cellStyle name="20% - Accent1 2" xfId="46" xr:uid="{31C60A52-78FB-47D5-B833-D8823093C9A6}"/>
    <cellStyle name="20% - Accent2" xfId="24" builtinId="34" customBuiltin="1"/>
    <cellStyle name="20% - Accent2 2" xfId="48" xr:uid="{867CCAB8-C36F-4068-A08F-B486DD9FF8D9}"/>
    <cellStyle name="20% - Accent3" xfId="28" builtinId="38" customBuiltin="1"/>
    <cellStyle name="20% - Accent3 2" xfId="50" xr:uid="{D6F8C81C-EDB7-4E15-88CE-7B3AFC8B2C17}"/>
    <cellStyle name="20% - Accent4" xfId="32" builtinId="42" customBuiltin="1"/>
    <cellStyle name="20% - Accent4 2" xfId="52" xr:uid="{F39AE99C-5258-40F9-BC78-DA75E33839EF}"/>
    <cellStyle name="20% - Accent5" xfId="36" builtinId="46" customBuiltin="1"/>
    <cellStyle name="20% - Accent5 2" xfId="54" xr:uid="{DEFA5A2A-C1F7-4280-B3A7-4FA3A6B297D3}"/>
    <cellStyle name="20% - Accent6" xfId="40" builtinId="50" customBuiltin="1"/>
    <cellStyle name="20% - Accent6 2" xfId="56" xr:uid="{3E99245F-6C74-4DCE-8EF0-F4DE57585072}"/>
    <cellStyle name="40% - Accent1" xfId="21" builtinId="31" customBuiltin="1"/>
    <cellStyle name="40% - Accent1 2" xfId="47" xr:uid="{F9302859-B2F1-40F2-A8BF-A9A930936E4F}"/>
    <cellStyle name="40% - Accent2" xfId="25" builtinId="35" customBuiltin="1"/>
    <cellStyle name="40% - Accent2 2" xfId="49" xr:uid="{50E3B037-F9A8-4C86-A9A1-A567F651F5AF}"/>
    <cellStyle name="40% - Accent3" xfId="29" builtinId="39" customBuiltin="1"/>
    <cellStyle name="40% - Accent3 2" xfId="51" xr:uid="{D7D1BC0D-5597-490F-B8B4-710910EFB2CD}"/>
    <cellStyle name="40% - Accent4" xfId="33" builtinId="43" customBuiltin="1"/>
    <cellStyle name="40% - Accent4 2" xfId="53" xr:uid="{7E95B85D-DD32-4C37-ACCA-27B3E576DF07}"/>
    <cellStyle name="40% - Accent5" xfId="37" builtinId="47" customBuiltin="1"/>
    <cellStyle name="40% - Accent5 2" xfId="55" xr:uid="{51843AF2-4617-4843-BF41-0172847F01D1}"/>
    <cellStyle name="40% - Accent6" xfId="41" builtinId="51" customBuiltin="1"/>
    <cellStyle name="40% - Accent6 2" xfId="57" xr:uid="{241CEB19-C74B-47DB-BB6B-0BB395E3B110}"/>
    <cellStyle name="60% - Accent1" xfId="22" builtinId="32" customBuiltin="1"/>
    <cellStyle name="60% - Accent1 2" xfId="61" xr:uid="{06228317-8818-4895-976C-F915F13A41E2}"/>
    <cellStyle name="60% - Accent2" xfId="26" builtinId="36" customBuiltin="1"/>
    <cellStyle name="60% - Accent2 2" xfId="62" xr:uid="{CF0DF49B-2B25-4992-AC73-1A11669416C2}"/>
    <cellStyle name="60% - Accent3" xfId="30" builtinId="40" customBuiltin="1"/>
    <cellStyle name="60% - Accent3 2" xfId="63" xr:uid="{D7097352-FC34-4BFB-B1F8-A875C68B5B85}"/>
    <cellStyle name="60% - Accent4" xfId="34" builtinId="44" customBuiltin="1"/>
    <cellStyle name="60% - Accent4 2" xfId="64" xr:uid="{46A008FD-036C-40C0-9E7D-2E0DB30DF6F1}"/>
    <cellStyle name="60% - Accent5" xfId="38" builtinId="48" customBuiltin="1"/>
    <cellStyle name="60% - Accent5 2" xfId="65" xr:uid="{568AD5A6-C7E2-484B-94C4-E48C28AF97D3}"/>
    <cellStyle name="60% - Accent6" xfId="42" builtinId="52" customBuiltin="1"/>
    <cellStyle name="60% - Accent6 2" xfId="66" xr:uid="{06015E79-49A0-412C-8532-B8B28C4E11DD}"/>
    <cellStyle name="Accent1" xfId="19" builtinId="29" customBuiltin="1"/>
    <cellStyle name="Accent2" xfId="23" builtinId="33" customBuiltin="1"/>
    <cellStyle name="Accent3" xfId="27" builtinId="37" customBuiltin="1"/>
    <cellStyle name="Accent4" xfId="31" builtinId="41" customBuiltin="1"/>
    <cellStyle name="Accent5" xfId="35" builtinId="45" customBuiltin="1"/>
    <cellStyle name="Accent6" xfId="39" builtinId="49" customBuiltin="1"/>
    <cellStyle name="Bad" xfId="9" builtinId="27" customBuiltin="1"/>
    <cellStyle name="Calculation" xfId="13" builtinId="22" customBuiltin="1"/>
    <cellStyle name="Check Cell" xfId="15" builtinId="23" customBuiltin="1"/>
    <cellStyle name="Explanatory Text" xfId="17" builtinId="53" customBuiltin="1"/>
    <cellStyle name="Good" xfId="8" builtinId="26" customBuiltin="1"/>
    <cellStyle name="Heading 1" xfId="4" builtinId="16" customBuiltin="1"/>
    <cellStyle name="Heading 2" xfId="5" builtinId="17" customBuiltin="1"/>
    <cellStyle name="Heading 3" xfId="6" builtinId="18" customBuiltin="1"/>
    <cellStyle name="Heading 4" xfId="7" builtinId="19" customBuiltin="1"/>
    <cellStyle name="Hyperlink 2" xfId="69" xr:uid="{B8100497-B8AC-49EF-8F5B-A52C352FC895}"/>
    <cellStyle name="Input" xfId="11" builtinId="20" customBuiltin="1"/>
    <cellStyle name="Linked Cell" xfId="14" builtinId="24" customBuiltin="1"/>
    <cellStyle name="Neutral" xfId="10" builtinId="28" customBuiltin="1"/>
    <cellStyle name="Neutral 2" xfId="60" xr:uid="{50257258-5D4C-43E3-8A72-449110675F84}"/>
    <cellStyle name="Normal" xfId="0" builtinId="0"/>
    <cellStyle name="Normal 10" xfId="73" xr:uid="{B4AA88D0-DA24-4BE8-B2B9-FBE901769C4E}"/>
    <cellStyle name="Normal 11" xfId="74" xr:uid="{5C732215-5F1C-4078-A553-1AC0875008E0}"/>
    <cellStyle name="Normal 2" xfId="1" xr:uid="{00000000-0005-0000-0000-000025000000}"/>
    <cellStyle name="Normal 3" xfId="2" xr:uid="{00000000-0005-0000-0000-000026000000}"/>
    <cellStyle name="Normal 4" xfId="43" xr:uid="{00000000-0005-0000-0000-000027000000}"/>
    <cellStyle name="Normal 4 2" xfId="67" xr:uid="{2E22137E-77C7-4176-803E-D8BA14FE26A6}"/>
    <cellStyle name="Normal 5" xfId="58" xr:uid="{AD19823C-8ACA-476E-889E-A28C7C8E44C6}"/>
    <cellStyle name="Normal 6" xfId="45" xr:uid="{86D30839-6CC5-4A0A-B151-214BBD82E5E1}"/>
    <cellStyle name="Normal 7" xfId="70" xr:uid="{C1445DD0-0642-4D2E-9A05-9D2537364653}"/>
    <cellStyle name="Normal 8" xfId="71" xr:uid="{214093D5-73AC-4EBF-8352-285A2B8EB037}"/>
    <cellStyle name="Normal 9" xfId="72" xr:uid="{77A28E94-6693-4E1F-B221-FAB01C262C3A}"/>
    <cellStyle name="Note 2" xfId="44" xr:uid="{00000000-0005-0000-0000-000028000000}"/>
    <cellStyle name="Note 2 2" xfId="68" xr:uid="{98676D61-49CF-4032-87A8-52C070CA74C1}"/>
    <cellStyle name="Output" xfId="12" builtinId="21" customBuiltin="1"/>
    <cellStyle name="Title" xfId="3" builtinId="15" customBuiltin="1"/>
    <cellStyle name="Title 2" xfId="59" xr:uid="{11C88D67-F332-45BD-8BCE-B459BA4CDF8F}"/>
    <cellStyle name="Total" xfId="18" builtinId="25" customBuiltin="1"/>
    <cellStyle name="Warning Text" xfId="16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tyles" Target="style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calcChain" Target="calcChain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heetMetadata" Target="metadata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tabColor rgb="FFFFFF00"/>
    <pageSetUpPr fitToPage="1"/>
  </sheetPr>
  <dimension ref="A1:X103"/>
  <sheetViews>
    <sheetView showGridLines="0" tabSelected="1" workbookViewId="0"/>
  </sheetViews>
  <sheetFormatPr defaultRowHeight="12.3" x14ac:dyDescent="0.4"/>
  <cols>
    <col min="1" max="1" width="6" style="8" customWidth="1"/>
    <col min="2" max="3" width="11.44140625" customWidth="1"/>
    <col min="4" max="4" width="8.77734375" customWidth="1"/>
    <col min="5" max="5" width="3.71875" customWidth="1"/>
    <col min="6" max="6" width="6" style="8" customWidth="1"/>
    <col min="7" max="8" width="11.44140625" customWidth="1"/>
    <col min="9" max="9" width="8.77734375" style="11" customWidth="1"/>
    <col min="10" max="10" width="3.71875" customWidth="1"/>
    <col min="11" max="11" width="6" style="8" customWidth="1"/>
    <col min="12" max="13" width="11.44140625" customWidth="1"/>
    <col min="14" max="14" width="8.77734375" style="11" customWidth="1"/>
    <col min="15" max="15" width="3.71875" customWidth="1"/>
    <col min="16" max="16" width="6" style="8" customWidth="1"/>
    <col min="17" max="18" width="11.44140625" customWidth="1"/>
    <col min="19" max="19" width="8.77734375" style="11" customWidth="1"/>
    <col min="20" max="20" width="3.71875" style="11" customWidth="1"/>
    <col min="21" max="21" width="6" style="8" customWidth="1"/>
    <col min="22" max="23" width="11.44140625" customWidth="1"/>
    <col min="24" max="24" width="8.77734375" customWidth="1"/>
  </cols>
  <sheetData>
    <row r="1" spans="1:24" x14ac:dyDescent="0.4">
      <c r="A1" s="28" t="s">
        <v>431</v>
      </c>
    </row>
    <row r="2" spans="1:24" x14ac:dyDescent="0.4">
      <c r="H2" s="6"/>
    </row>
    <row r="3" spans="1:24" x14ac:dyDescent="0.4">
      <c r="A3" s="122" t="s">
        <v>270</v>
      </c>
      <c r="B3" s="123"/>
      <c r="C3" s="123"/>
      <c r="F3" s="122" t="s">
        <v>251</v>
      </c>
      <c r="G3" s="123"/>
      <c r="H3" s="123"/>
      <c r="K3" s="122" t="s">
        <v>271</v>
      </c>
      <c r="L3" s="123"/>
      <c r="M3" s="123"/>
      <c r="P3" s="122" t="s">
        <v>272</v>
      </c>
      <c r="Q3" s="123"/>
      <c r="R3" s="123"/>
      <c r="U3" s="122" t="s">
        <v>273</v>
      </c>
      <c r="V3" s="123"/>
    </row>
    <row r="4" spans="1:24" x14ac:dyDescent="0.4">
      <c r="A4" s="8">
        <v>1</v>
      </c>
      <c r="B4" s="6" t="str">
        <f>IFERROR(VLOOKUP($A4,'5k Women'!$A$4:$G$123,2,FALSE),"")</f>
        <v>Demi</v>
      </c>
      <c r="C4" s="6" t="str">
        <f>IFERROR(VLOOKUP($A4,'5k Women'!$A$4:$G$123,3,FALSE),"")</f>
        <v>Lidster</v>
      </c>
      <c r="D4" s="6">
        <f>IFERROR(VLOOKUP($A4,'5k Women'!$A$4:$G$123,7,FALSE),"")</f>
        <v>1.3703703703703704E-2</v>
      </c>
      <c r="F4" s="8">
        <v>1</v>
      </c>
      <c r="G4" s="6" t="str">
        <f>IFERROR(VLOOKUP($F4,'10K Women'!$A$4:$G$123,2,FALSE),"")</f>
        <v>Demi</v>
      </c>
      <c r="H4" s="6" t="str">
        <f>IFERROR(VLOOKUP($F4,'10K Women'!$A$4:$G$123,3,FALSE),"")</f>
        <v>Lidster</v>
      </c>
      <c r="I4" s="6">
        <f>IFERROR(VLOOKUP($F4,'10K Women'!$A$4:$G$123,7,FALSE),"")</f>
        <v>2.8391203703703703E-2</v>
      </c>
      <c r="K4" s="8">
        <v>1</v>
      </c>
      <c r="L4" s="6" t="str">
        <f>IFERROR(VLOOKUP($K4,'10M Women'!$A$4:$G$124,2,FALSE),"")</f>
        <v>Shawnie</v>
      </c>
      <c r="M4" s="6" t="str">
        <f>IFERROR(VLOOKUP($K4,'10M Women'!$A$4:$G$124,3,FALSE),"")</f>
        <v>Lovatt</v>
      </c>
      <c r="N4" s="6">
        <f>IFERROR(VLOOKUP($K4,'10M Women'!$A$4:$G$124,7,FALSE),"")</f>
        <v>4.4687499999999998E-2</v>
      </c>
      <c r="P4" s="8">
        <v>1</v>
      </c>
      <c r="Q4" s="6" t="str">
        <f>IFERROR(VLOOKUP($P4,'Half M Women'!$A$4:$G$124,2,FALSE),"")</f>
        <v>Shawnie</v>
      </c>
      <c r="R4" s="6" t="str">
        <f>IFERROR(VLOOKUP($P4,'Half M Women'!$A$4:$G$124,3,FALSE),"")</f>
        <v>Lovatt</v>
      </c>
      <c r="S4" s="6">
        <f>IFERROR(VLOOKUP($P4,'Half M Women'!$A$4:$G$124,7,FALSE),"")</f>
        <v>6.0902777777777778E-2</v>
      </c>
      <c r="U4" s="8">
        <v>1</v>
      </c>
      <c r="V4" s="6" t="str">
        <f>IFERROR(VLOOKUP($U4,'Full M Women'!$A$4:$G$124,2,FALSE),"")</f>
        <v>Demi</v>
      </c>
      <c r="W4" s="6" t="str">
        <f>IFERROR(VLOOKUP($U4,'Full M Women'!$A$4:$G$124,3,FALSE),"")</f>
        <v>Lidster</v>
      </c>
      <c r="X4" s="6">
        <f>IFERROR(VLOOKUP($U4,'Full M Women'!$A$4:$G$124,7,FALSE),"")</f>
        <v>0.13579861111111111</v>
      </c>
    </row>
    <row r="5" spans="1:24" x14ac:dyDescent="0.4">
      <c r="A5" s="8">
        <v>2</v>
      </c>
      <c r="B5" s="6" t="str">
        <f>IFERROR(VLOOKUP($A5,'5k Women'!$A$4:$G$123,2,FALSE),"")</f>
        <v>Jade</v>
      </c>
      <c r="C5" s="6" t="str">
        <f>IFERROR(VLOOKUP($A5,'5k Women'!$A$4:$G$123,3,FALSE),"")</f>
        <v>Stowell</v>
      </c>
      <c r="D5" s="6">
        <f>IFERROR(VLOOKUP($A5,'5k Women'!$A$4:$G$123,7,FALSE),"")</f>
        <v>1.4224537037037037E-2</v>
      </c>
      <c r="F5" s="8">
        <v>2</v>
      </c>
      <c r="G5" s="6" t="str">
        <f>IFERROR(VLOOKUP($F5,'10K Women'!$A$4:$G$123,2,FALSE),"")</f>
        <v>Jade</v>
      </c>
      <c r="H5" s="6" t="str">
        <f>IFERROR(VLOOKUP($F5,'10K Women'!$A$4:$G$123,3,FALSE),"")</f>
        <v>Stowell</v>
      </c>
      <c r="I5" s="6">
        <f>IFERROR(VLOOKUP($F5,'10K Women'!$A$4:$G$123,7,FALSE),"")</f>
        <v>3.0405092592592591E-2</v>
      </c>
      <c r="K5" s="8">
        <v>2</v>
      </c>
      <c r="L5" s="6" t="str">
        <f>IFERROR(VLOOKUP($K5,'10M Women'!$A$4:$G$124,2,FALSE),"")</f>
        <v>Demi</v>
      </c>
      <c r="M5" s="6" t="str">
        <f>IFERROR(VLOOKUP($K5,'10M Women'!$A$4:$G$124,3,FALSE),"")</f>
        <v>Lidster</v>
      </c>
      <c r="N5" s="6">
        <f>IFERROR(VLOOKUP($K5,'10M Women'!$A$4:$G$124,7,FALSE),"")</f>
        <v>4.6539351851851853E-2</v>
      </c>
      <c r="O5" s="20"/>
      <c r="P5" s="8">
        <v>2</v>
      </c>
      <c r="Q5" s="6" t="str">
        <f>IFERROR(VLOOKUP($P5,'Half M Women'!$A$4:$G$124,2,FALSE),"")</f>
        <v>Caroline</v>
      </c>
      <c r="R5" s="6" t="str">
        <f>IFERROR(VLOOKUP($P5,'Half M Women'!$A$4:$G$124,3,FALSE),"")</f>
        <v>Garvey</v>
      </c>
      <c r="S5" s="6">
        <f>IFERROR(VLOOKUP($P5,'Half M Women'!$A$4:$G$124,7,FALSE),"")</f>
        <v>6.5532407407407414E-2</v>
      </c>
      <c r="T5" s="16"/>
      <c r="U5" s="8">
        <v>2</v>
      </c>
      <c r="V5" s="6" t="str">
        <f>IFERROR(VLOOKUP($U5,'Full M Women'!$A$4:$G$124,2,FALSE),"")</f>
        <v>Samantha</v>
      </c>
      <c r="W5" s="6" t="str">
        <f>IFERROR(VLOOKUP($U5,'Full M Women'!$A$4:$G$124,3,FALSE),"")</f>
        <v>Allen</v>
      </c>
      <c r="X5" s="6">
        <f>IFERROR(VLOOKUP($U5,'Full M Women'!$A$4:$G$124,7,FALSE),"")</f>
        <v>0.15002314814814816</v>
      </c>
    </row>
    <row r="6" spans="1:24" x14ac:dyDescent="0.4">
      <c r="A6" s="8">
        <v>3</v>
      </c>
      <c r="B6" s="6" t="str">
        <f>IFERROR(VLOOKUP($A6,'5k Women'!$A$4:$G$123,2,FALSE),"")</f>
        <v>Becky</v>
      </c>
      <c r="C6" s="6" t="str">
        <f>IFERROR(VLOOKUP($A6,'5k Women'!$A$4:$G$123,3,FALSE),"")</f>
        <v>McDonald</v>
      </c>
      <c r="D6" s="6">
        <f>IFERROR(VLOOKUP($A6,'5k Women'!$A$4:$G$123,7,FALSE),"")</f>
        <v>1.4236111111111111E-2</v>
      </c>
      <c r="F6" s="8">
        <v>3</v>
      </c>
      <c r="G6" s="6" t="str">
        <f>IFERROR(VLOOKUP($F6,'10K Women'!$A$4:$G$123,2,FALSE),"")</f>
        <v>Rebecca</v>
      </c>
      <c r="H6" s="6" t="str">
        <f>IFERROR(VLOOKUP($F6,'10K Women'!$A$4:$G$123,3,FALSE),"")</f>
        <v>Woodfield</v>
      </c>
      <c r="I6" s="6">
        <f>IFERROR(VLOOKUP($F6,'10K Women'!$A$4:$G$123,7,FALSE),"")</f>
        <v>3.0775462962962963E-2</v>
      </c>
      <c r="K6" s="8">
        <v>3</v>
      </c>
      <c r="L6" s="6" t="str">
        <f>IFERROR(VLOOKUP($K6,'10M Women'!$A$4:$G$124,2,FALSE),"")</f>
        <v>Victoria</v>
      </c>
      <c r="M6" s="6" t="str">
        <f>IFERROR(VLOOKUP($K6,'10M Women'!$A$4:$G$124,3,FALSE),"")</f>
        <v>Green</v>
      </c>
      <c r="N6" s="6">
        <f>IFERROR(VLOOKUP($K6,'10M Women'!$A$4:$G$124,7,FALSE),"")</f>
        <v>5.0347222222222224E-2</v>
      </c>
      <c r="O6" s="20"/>
      <c r="P6" s="8">
        <v>3</v>
      </c>
      <c r="Q6" s="6" t="str">
        <f>IFERROR(VLOOKUP($P6,'Half M Women'!$A$4:$G$124,2,FALSE),"")</f>
        <v>Rebecca</v>
      </c>
      <c r="R6" s="6" t="str">
        <f>IFERROR(VLOOKUP($P6,'Half M Women'!$A$4:$G$124,3,FALSE),"")</f>
        <v>Whiting</v>
      </c>
      <c r="S6" s="6">
        <f>IFERROR(VLOOKUP($P6,'Half M Women'!$A$4:$G$124,7,FALSE),"")</f>
        <v>7.0798611111111118E-2</v>
      </c>
      <c r="T6" s="16"/>
      <c r="U6" s="8">
        <v>3</v>
      </c>
      <c r="V6" s="6" t="str">
        <f>IFERROR(VLOOKUP($U6,'Full M Women'!$A$4:$G$124,2,FALSE),"")</f>
        <v>Victoria</v>
      </c>
      <c r="W6" s="6" t="str">
        <f>IFERROR(VLOOKUP($U6,'Full M Women'!$A$4:$G$124,3,FALSE),"")</f>
        <v>Green</v>
      </c>
      <c r="X6" s="6">
        <f>IFERROR(VLOOKUP($U6,'Full M Women'!$A$4:$G$124,7,FALSE),"")</f>
        <v>0.16214120370370369</v>
      </c>
    </row>
    <row r="7" spans="1:24" x14ac:dyDescent="0.4">
      <c r="A7" s="8">
        <v>4</v>
      </c>
      <c r="B7" s="6" t="str">
        <f>IFERROR(VLOOKUP($A7,'5k Women'!$A$4:$G$123,2,FALSE),"")</f>
        <v>Victoria</v>
      </c>
      <c r="C7" s="6" t="str">
        <f>IFERROR(VLOOKUP($A7,'5k Women'!$A$4:$G$123,3,FALSE),"")</f>
        <v>Green</v>
      </c>
      <c r="D7" s="6">
        <f>IFERROR(VLOOKUP($A7,'5k Women'!$A$4:$G$123,7,FALSE),"")</f>
        <v>1.4502314814814815E-2</v>
      </c>
      <c r="F7" s="8">
        <v>4</v>
      </c>
      <c r="G7" s="6" t="str">
        <f>IFERROR(VLOOKUP($F7,'10K Women'!$A$4:$G$123,2,FALSE),"")</f>
        <v>Lucy</v>
      </c>
      <c r="H7" s="6" t="str">
        <f>IFERROR(VLOOKUP($F7,'10K Women'!$A$4:$G$123,3,FALSE),"")</f>
        <v>Cutsforth</v>
      </c>
      <c r="I7" s="6">
        <f>IFERROR(VLOOKUP($F7,'10K Women'!$A$4:$G$123,7,FALSE),"")</f>
        <v>3.1608796296296295E-2</v>
      </c>
      <c r="K7" s="8">
        <v>4</v>
      </c>
      <c r="L7" s="6" t="str">
        <f>IFERROR(VLOOKUP($K7,'10M Women'!$A$4:$G$124,2,FALSE),"")</f>
        <v>Jade</v>
      </c>
      <c r="M7" s="6" t="str">
        <f>IFERROR(VLOOKUP($K7,'10M Women'!$A$4:$G$124,3,FALSE),"")</f>
        <v>Stowell</v>
      </c>
      <c r="N7" s="6">
        <f>IFERROR(VLOOKUP($K7,'10M Women'!$A$4:$G$124,7,FALSE),"")</f>
        <v>5.1666666666666666E-2</v>
      </c>
      <c r="O7" s="20"/>
      <c r="P7" s="8">
        <v>4</v>
      </c>
      <c r="Q7" s="6" t="str">
        <f>IFERROR(VLOOKUP($P7,'Half M Women'!$A$4:$G$124,2,FALSE),"")</f>
        <v>Laura</v>
      </c>
      <c r="R7" s="6" t="str">
        <f>IFERROR(VLOOKUP($P7,'Half M Women'!$A$4:$G$124,3,FALSE),"")</f>
        <v>Emms</v>
      </c>
      <c r="S7" s="6">
        <f>IFERROR(VLOOKUP($P7,'Half M Women'!$A$4:$G$124,7,FALSE),"")</f>
        <v>7.0995370370370375E-2</v>
      </c>
      <c r="T7" s="16"/>
      <c r="U7" s="8">
        <v>4</v>
      </c>
      <c r="V7" s="6" t="str">
        <f>IFERROR(VLOOKUP($U7,'Full M Women'!$A$4:$G$124,2,FALSE),"")</f>
        <v>Emma</v>
      </c>
      <c r="W7" s="6" t="str">
        <f>IFERROR(VLOOKUP($U7,'Full M Women'!$A$4:$G$124,3,FALSE),"")</f>
        <v>Thomson</v>
      </c>
      <c r="X7" s="6">
        <f>IFERROR(VLOOKUP($U7,'Full M Women'!$A$4:$G$124,7,FALSE),"")</f>
        <v>0.16277777777777777</v>
      </c>
    </row>
    <row r="8" spans="1:24" x14ac:dyDescent="0.4">
      <c r="A8" s="8">
        <v>5</v>
      </c>
      <c r="B8" s="6" t="str">
        <f>IFERROR(VLOOKUP($A8,'5k Women'!$A$4:$G$123,2,FALSE),"")</f>
        <v>Ellen</v>
      </c>
      <c r="C8" s="6" t="str">
        <f>IFERROR(VLOOKUP($A8,'5k Women'!$A$4:$G$123,3,FALSE),"")</f>
        <v>Harrison</v>
      </c>
      <c r="D8" s="6">
        <f>IFERROR(VLOOKUP($A8,'5k Women'!$A$4:$G$123,7,FALSE),"")</f>
        <v>1.4930555555555556E-2</v>
      </c>
      <c r="F8" s="8">
        <v>5</v>
      </c>
      <c r="G8" s="6" t="str">
        <f>IFERROR(VLOOKUP($F8,'10K Women'!$A$4:$G$123,2,FALSE),"")</f>
        <v>Rachel</v>
      </c>
      <c r="H8" s="6" t="str">
        <f>IFERROR(VLOOKUP($F8,'10K Women'!$A$4:$G$123,3,FALSE),"")</f>
        <v>Cope</v>
      </c>
      <c r="I8" s="6">
        <f>IFERROR(VLOOKUP($F8,'10K Women'!$A$4:$G$123,7,FALSE),"")</f>
        <v>3.1828703703703706E-2</v>
      </c>
      <c r="K8" s="8">
        <v>5</v>
      </c>
      <c r="L8" s="6" t="str">
        <f>IFERROR(VLOOKUP($K8,'10M Women'!$A$4:$G$124,2,FALSE),"")</f>
        <v>Lucy</v>
      </c>
      <c r="M8" s="6" t="str">
        <f>IFERROR(VLOOKUP($K8,'10M Women'!$A$4:$G$124,3,FALSE),"")</f>
        <v>Cutsforth</v>
      </c>
      <c r="N8" s="6">
        <f>IFERROR(VLOOKUP($K8,'10M Women'!$A$4:$G$124,7,FALSE),"")</f>
        <v>5.2766203703703704E-2</v>
      </c>
      <c r="O8" s="20"/>
      <c r="P8" s="8">
        <v>5</v>
      </c>
      <c r="Q8" s="6" t="str">
        <f>IFERROR(VLOOKUP($P8,'Half M Women'!$A$4:$G$124,2,FALSE),"")</f>
        <v>Rachel</v>
      </c>
      <c r="R8" s="6" t="str">
        <f>IFERROR(VLOOKUP($P8,'Half M Women'!$A$4:$G$124,3,FALSE),"")</f>
        <v>Cope</v>
      </c>
      <c r="S8" s="6">
        <f>IFERROR(VLOOKUP($P8,'Half M Women'!$A$4:$G$124,7,FALSE),"")</f>
        <v>7.435185185185185E-2</v>
      </c>
      <c r="T8" s="16"/>
      <c r="U8" s="8">
        <v>5</v>
      </c>
      <c r="V8" s="6" t="str">
        <f>IFERROR(VLOOKUP($U8,'Full M Women'!$A$4:$G$124,2,FALSE),"")</f>
        <v>Lucy</v>
      </c>
      <c r="W8" s="6" t="str">
        <f>IFERROR(VLOOKUP($U8,'Full M Women'!$A$4:$G$124,3,FALSE),"")</f>
        <v>Berriman</v>
      </c>
      <c r="X8" s="6">
        <f>IFERROR(VLOOKUP($U8,'Full M Women'!$A$4:$G$124,7,FALSE),"")</f>
        <v>0.16510416666666666</v>
      </c>
    </row>
    <row r="9" spans="1:24" x14ac:dyDescent="0.4">
      <c r="A9" s="8">
        <v>6</v>
      </c>
      <c r="B9" s="6" t="str">
        <f>IFERROR(VLOOKUP($A9,'5k Women'!$A$4:$G$123,2,FALSE),"")</f>
        <v>Caroline</v>
      </c>
      <c r="C9" s="6" t="str">
        <f>IFERROR(VLOOKUP($A9,'5k Women'!$A$4:$G$123,3,FALSE),"")</f>
        <v>Garvey</v>
      </c>
      <c r="D9" s="6">
        <f>IFERROR(VLOOKUP($A9,'5k Women'!$A$4:$G$123,7,FALSE),"")</f>
        <v>1.5023148148148148E-2</v>
      </c>
      <c r="F9" s="8">
        <v>6</v>
      </c>
      <c r="G9" s="6" t="str">
        <f>IFERROR(VLOOKUP($F9,'10K Women'!$A$4:$G$123,2,FALSE),"")</f>
        <v>Rebecca</v>
      </c>
      <c r="H9" s="6" t="str">
        <f>IFERROR(VLOOKUP($F9,'10K Women'!$A$4:$G$123,3,FALSE),"")</f>
        <v>Whiting</v>
      </c>
      <c r="I9" s="6">
        <f>IFERROR(VLOOKUP($F9,'10K Women'!$A$4:$G$123,7,FALSE),"")</f>
        <v>3.2222222222222222E-2</v>
      </c>
      <c r="K9" s="8">
        <v>6</v>
      </c>
      <c r="L9" s="6" t="str">
        <f>IFERROR(VLOOKUP($K9,'10M Women'!$A$4:$G$124,2,FALSE),"")</f>
        <v>Laura</v>
      </c>
      <c r="M9" s="6" t="str">
        <f>IFERROR(VLOOKUP($K9,'10M Women'!$A$4:$G$124,3,FALSE),"")</f>
        <v>Emms</v>
      </c>
      <c r="N9" s="6">
        <f>IFERROR(VLOOKUP($K9,'10M Women'!$A$4:$G$124,7,FALSE),"")</f>
        <v>5.2986111111111109E-2</v>
      </c>
      <c r="O9" s="20"/>
      <c r="P9" s="8">
        <v>6</v>
      </c>
      <c r="Q9" s="6" t="str">
        <f>IFERROR(VLOOKUP($P9,'Half M Women'!$A$4:$G$124,2,FALSE),"")</f>
        <v>Carol</v>
      </c>
      <c r="R9" s="6" t="str">
        <f>IFERROR(VLOOKUP($P9,'Half M Women'!$A$4:$G$124,3,FALSE),"")</f>
        <v>Botterill</v>
      </c>
      <c r="S9" s="6">
        <f>IFERROR(VLOOKUP($P9,'Half M Women'!$A$4:$G$124,7,FALSE),"")</f>
        <v>7.5567129629629623E-2</v>
      </c>
      <c r="T9" s="16"/>
      <c r="U9" s="8">
        <v>6</v>
      </c>
      <c r="V9" s="6" t="str">
        <f>IFERROR(VLOOKUP($U9,'Full M Women'!$A$4:$G$124,2,FALSE),"")</f>
        <v>Rebecca</v>
      </c>
      <c r="W9" s="6" t="str">
        <f>IFERROR(VLOOKUP($U9,'Full M Women'!$A$4:$G$124,3,FALSE),"")</f>
        <v>Whiting</v>
      </c>
      <c r="X9" s="6">
        <f>IFERROR(VLOOKUP($U9,'Full M Women'!$A$4:$G$124,7,FALSE),"")</f>
        <v>0.16638888888888889</v>
      </c>
    </row>
    <row r="10" spans="1:24" x14ac:dyDescent="0.4">
      <c r="A10" s="8">
        <v>7</v>
      </c>
      <c r="B10" s="6" t="str">
        <f>IFERROR(VLOOKUP($A10,'5k Women'!$A$4:$G$123,2,FALSE),"")</f>
        <v>Shawnie</v>
      </c>
      <c r="C10" s="6" t="str">
        <f>IFERROR(VLOOKUP($A10,'5k Women'!$A$4:$G$123,3,FALSE),"")</f>
        <v>Lovatt</v>
      </c>
      <c r="D10" s="6">
        <f>IFERROR(VLOOKUP($A10,'5k Women'!$A$4:$G$123,7,FALSE),"")</f>
        <v>1.5335648148148149E-2</v>
      </c>
      <c r="F10" s="8">
        <v>7</v>
      </c>
      <c r="G10" s="6" t="str">
        <f>IFERROR(VLOOKUP($F10,'10K Women'!$A$4:$G$123,2,FALSE),"")</f>
        <v>Justine</v>
      </c>
      <c r="H10" s="6" t="str">
        <f>IFERROR(VLOOKUP($F10,'10K Women'!$A$4:$G$123,3,FALSE),"")</f>
        <v>Tomlin</v>
      </c>
      <c r="I10" s="6">
        <f>IFERROR(VLOOKUP($F10,'10K Women'!$A$4:$G$123,7,FALSE),"")</f>
        <v>3.2500000000000001E-2</v>
      </c>
      <c r="K10" s="8">
        <v>7</v>
      </c>
      <c r="L10" s="6" t="str">
        <f>IFERROR(VLOOKUP($K10,'10M Women'!$A$4:$G$124,2,FALSE),"")</f>
        <v>Samantha</v>
      </c>
      <c r="M10" s="6" t="str">
        <f>IFERROR(VLOOKUP($K10,'10M Women'!$A$4:$G$124,3,FALSE),"")</f>
        <v>Allen</v>
      </c>
      <c r="N10" s="6">
        <f>IFERROR(VLOOKUP($K10,'10M Women'!$A$4:$G$124,7,FALSE),"")</f>
        <v>5.3877314814814815E-2</v>
      </c>
      <c r="O10" s="20"/>
      <c r="P10" s="8">
        <v>7</v>
      </c>
      <c r="Q10" s="6" t="str">
        <f>IFERROR(VLOOKUP($P10,'Half M Women'!$A$4:$G$124,2,FALSE),"")</f>
        <v>Sarah</v>
      </c>
      <c r="R10" s="6" t="str">
        <f>IFERROR(VLOOKUP($P10,'Half M Women'!$A$4:$G$124,3,FALSE),"")</f>
        <v>Harris-Smith</v>
      </c>
      <c r="S10" s="6">
        <f>IFERROR(VLOOKUP($P10,'Half M Women'!$A$4:$G$124,7,FALSE),"")</f>
        <v>7.5590277777777784E-2</v>
      </c>
      <c r="T10" s="16"/>
      <c r="U10" s="8">
        <v>7</v>
      </c>
      <c r="V10" s="6" t="str">
        <f>IFERROR(VLOOKUP($U10,'Full M Women'!$A$4:$G$124,2,FALSE),"")</f>
        <v>Carol</v>
      </c>
      <c r="W10" s="6" t="str">
        <f>IFERROR(VLOOKUP($U10,'Full M Women'!$A$4:$G$124,3,FALSE),"")</f>
        <v>Botterill</v>
      </c>
      <c r="X10" s="6">
        <f>IFERROR(VLOOKUP($U10,'Full M Women'!$A$4:$G$124,7,FALSE),"")</f>
        <v>0.18063657407407407</v>
      </c>
    </row>
    <row r="11" spans="1:24" x14ac:dyDescent="0.4">
      <c r="A11" s="8">
        <v>8</v>
      </c>
      <c r="B11" s="6" t="str">
        <f>IFERROR(VLOOKUP($A11,'5k Women'!$A$4:$G$123,2,FALSE),"")</f>
        <v>Rachel</v>
      </c>
      <c r="C11" s="6" t="str">
        <f>IFERROR(VLOOKUP($A11,'5k Women'!$A$4:$G$123,3,FALSE),"")</f>
        <v>Cope</v>
      </c>
      <c r="D11" s="6">
        <f>IFERROR(VLOOKUP($A11,'5k Women'!$A$4:$G$123,7,FALSE),"")</f>
        <v>1.556712962962963E-2</v>
      </c>
      <c r="F11" s="8">
        <v>8</v>
      </c>
      <c r="G11" s="6" t="str">
        <f>IFERROR(VLOOKUP($F11,'10K Women'!$A$4:$G$123,2,FALSE),"")</f>
        <v>Laura</v>
      </c>
      <c r="H11" s="6" t="str">
        <f>IFERROR(VLOOKUP($F11,'10K Women'!$A$4:$G$123,3,FALSE),"")</f>
        <v>Emms</v>
      </c>
      <c r="I11" s="6">
        <f>IFERROR(VLOOKUP($F11,'10K Women'!$A$4:$G$123,7,FALSE),"")</f>
        <v>3.2511574074074075E-2</v>
      </c>
      <c r="K11" s="8">
        <v>8</v>
      </c>
      <c r="L11" s="6" t="str">
        <f>IFERROR(VLOOKUP($K11,'10M Women'!$A$4:$G$124,2,FALSE),"")</f>
        <v>Emily</v>
      </c>
      <c r="M11" s="6" t="str">
        <f>IFERROR(VLOOKUP($K11,'10M Women'!$A$4:$G$124,3,FALSE),"")</f>
        <v>Soanes</v>
      </c>
      <c r="N11" s="6">
        <f>IFERROR(VLOOKUP($K11,'10M Women'!$A$4:$G$124,7,FALSE),"")</f>
        <v>5.4398148148148147E-2</v>
      </c>
      <c r="O11" s="20"/>
      <c r="P11" s="8">
        <v>8</v>
      </c>
      <c r="Q11" s="6" t="str">
        <f>IFERROR(VLOOKUP($P11,'Half M Women'!$A$4:$G$124,2,FALSE),"")</f>
        <v>Nicola</v>
      </c>
      <c r="R11" s="6" t="str">
        <f>IFERROR(VLOOKUP($P11,'Half M Women'!$A$4:$G$124,3,FALSE),"")</f>
        <v>Walker</v>
      </c>
      <c r="S11" s="6">
        <f>IFERROR(VLOOKUP($P11,'Half M Women'!$A$4:$G$124,7,FALSE),"")</f>
        <v>8.0740740740740738E-2</v>
      </c>
      <c r="T11" s="16"/>
      <c r="U11" s="8">
        <v>8</v>
      </c>
      <c r="V11" s="6" t="str">
        <f>IFERROR(VLOOKUP($U11,'Full M Women'!$A$4:$G$124,2,FALSE),"")</f>
        <v>Susie</v>
      </c>
      <c r="W11" s="6" t="str">
        <f>IFERROR(VLOOKUP($U11,'Full M Women'!$A$4:$G$124,3,FALSE),"")</f>
        <v>Gibson</v>
      </c>
      <c r="X11" s="6">
        <f>IFERROR(VLOOKUP($U11,'Full M Women'!$A$4:$G$124,7,FALSE),"")</f>
        <v>0.1825</v>
      </c>
    </row>
    <row r="12" spans="1:24" x14ac:dyDescent="0.4">
      <c r="A12" s="8">
        <v>9</v>
      </c>
      <c r="B12" s="6" t="str">
        <f>IFERROR(VLOOKUP($A12,'5k Women'!$A$4:$G$123,2,FALSE),"")</f>
        <v>Justine</v>
      </c>
      <c r="C12" s="6" t="str">
        <f>IFERROR(VLOOKUP($A12,'5k Women'!$A$4:$G$123,3,FALSE),"")</f>
        <v>Tomlin</v>
      </c>
      <c r="D12" s="6">
        <f>IFERROR(VLOOKUP($A12,'5k Women'!$A$4:$G$123,7,FALSE),"")</f>
        <v>1.6053240740740739E-2</v>
      </c>
      <c r="F12" s="8">
        <v>9</v>
      </c>
      <c r="G12" s="6" t="str">
        <f>IFERROR(VLOOKUP($F12,'10K Women'!$A$4:$G$123,2,FALSE),"")</f>
        <v>Donna</v>
      </c>
      <c r="H12" s="6" t="str">
        <f>IFERROR(VLOOKUP($F12,'10K Women'!$A$4:$G$123,3,FALSE),"")</f>
        <v>Smith</v>
      </c>
      <c r="I12" s="6">
        <f>IFERROR(VLOOKUP($F12,'10K Women'!$A$4:$G$123,7,FALSE),"")</f>
        <v>3.2997685185185185E-2</v>
      </c>
      <c r="K12" s="8">
        <v>9</v>
      </c>
      <c r="L12" s="6" t="str">
        <f>IFERROR(VLOOKUP($K12,'10M Women'!$A$4:$G$124,2,FALSE),"")</f>
        <v>Rebecca</v>
      </c>
      <c r="M12" s="6" t="str">
        <f>IFERROR(VLOOKUP($K12,'10M Women'!$A$4:$G$124,3,FALSE),"")</f>
        <v>Woodfield</v>
      </c>
      <c r="N12" s="6">
        <f>IFERROR(VLOOKUP($K12,'10M Women'!$A$4:$G$124,7,FALSE),"")</f>
        <v>5.4583333333333331E-2</v>
      </c>
      <c r="O12" s="20"/>
      <c r="P12" s="8">
        <v>9</v>
      </c>
      <c r="Q12" s="6" t="str">
        <f>IFERROR(VLOOKUP($P12,'Half M Women'!$A$4:$G$124,2,FALSE),"")</f>
        <v>Helen</v>
      </c>
      <c r="R12" s="6" t="str">
        <f>IFERROR(VLOOKUP($P12,'Half M Women'!$A$4:$G$124,3,FALSE),"")</f>
        <v>Townend</v>
      </c>
      <c r="S12" s="6">
        <f>IFERROR(VLOOKUP($P12,'Half M Women'!$A$4:$G$124,7,FALSE),"")</f>
        <v>8.6967592592592596E-2</v>
      </c>
      <c r="T12" s="16"/>
      <c r="U12" s="8">
        <v>9</v>
      </c>
      <c r="V12" s="6" t="str">
        <f>IFERROR(VLOOKUP($U12,'Full M Women'!$A$4:$G$124,2,FALSE),"")</f>
        <v>Sharron</v>
      </c>
      <c r="W12" s="6" t="str">
        <f>IFERROR(VLOOKUP($U12,'Full M Women'!$A$4:$G$124,3,FALSE),"")</f>
        <v>Hutchinson</v>
      </c>
      <c r="X12" s="6">
        <f>IFERROR(VLOOKUP($U12,'Full M Women'!$A$4:$G$124,7,FALSE),"")</f>
        <v>0.18861111111111112</v>
      </c>
    </row>
    <row r="13" spans="1:24" x14ac:dyDescent="0.4">
      <c r="A13" s="8">
        <v>10</v>
      </c>
      <c r="B13" s="6" t="str">
        <f>IFERROR(VLOOKUP($A13,'5k Women'!$A$4:$G$123,2,FALSE),"")</f>
        <v>Rebecca</v>
      </c>
      <c r="C13" s="6" t="str">
        <f>IFERROR(VLOOKUP($A13,'5k Women'!$A$4:$G$123,3,FALSE),"")</f>
        <v>Whiting</v>
      </c>
      <c r="D13" s="6">
        <f>IFERROR(VLOOKUP($A13,'5k Women'!$A$4:$G$123,7,FALSE),"")</f>
        <v>1.607638888888889E-2</v>
      </c>
      <c r="F13" s="8">
        <v>10</v>
      </c>
      <c r="G13" s="6" t="str">
        <f>IFERROR(VLOOKUP($F13,'10K Women'!$A$4:$G$123,2,FALSE),"")</f>
        <v>Lucy</v>
      </c>
      <c r="H13" s="6" t="str">
        <f>IFERROR(VLOOKUP($F13,'10K Women'!$A$4:$G$123,3,FALSE),"")</f>
        <v>Berriman</v>
      </c>
      <c r="I13" s="6">
        <f>IFERROR(VLOOKUP($F13,'10K Women'!$A$4:$G$123,7,FALSE),"")</f>
        <v>3.3587962962962965E-2</v>
      </c>
      <c r="K13" s="8">
        <v>10</v>
      </c>
      <c r="L13" s="6" t="str">
        <f>IFERROR(VLOOKUP($K13,'10M Women'!$A$4:$G$124,2,FALSE),"")</f>
        <v>Bethany</v>
      </c>
      <c r="M13" s="6" t="str">
        <f>IFERROR(VLOOKUP($K13,'10M Women'!$A$4:$G$124,3,FALSE),"")</f>
        <v>Crook</v>
      </c>
      <c r="N13" s="6">
        <f>IFERROR(VLOOKUP($K13,'10M Women'!$A$4:$G$124,7,FALSE),"")</f>
        <v>5.5185185185185184E-2</v>
      </c>
      <c r="O13" s="20"/>
      <c r="P13" s="8">
        <v>10</v>
      </c>
      <c r="Q13" s="6" t="str">
        <f>IFERROR(VLOOKUP($P13,'Half M Women'!$A$4:$G$124,2,FALSE),"")</f>
        <v>Jackie</v>
      </c>
      <c r="R13" s="6" t="str">
        <f>IFERROR(VLOOKUP($P13,'Half M Women'!$A$4:$G$124,3,FALSE),"")</f>
        <v>Hardman</v>
      </c>
      <c r="S13" s="6">
        <f>IFERROR(VLOOKUP($P13,'Half M Women'!$A$4:$G$124,7,FALSE),"")</f>
        <v>9.3449074074074073E-2</v>
      </c>
      <c r="T13" s="16"/>
      <c r="U13" s="8">
        <v>10</v>
      </c>
      <c r="V13" s="6" t="str">
        <f>IFERROR(VLOOKUP($U13,'Full M Women'!$A$4:$G$124,2,FALSE),"")</f>
        <v>Helen</v>
      </c>
      <c r="W13" s="6" t="str">
        <f>IFERROR(VLOOKUP($U13,'Full M Women'!$A$4:$G$124,3,FALSE),"")</f>
        <v>Townend</v>
      </c>
      <c r="X13" s="6">
        <f>IFERROR(VLOOKUP($U13,'Full M Women'!$A$4:$G$124,7,FALSE),"")</f>
        <v>0.19518518518518518</v>
      </c>
    </row>
    <row r="14" spans="1:24" x14ac:dyDescent="0.4">
      <c r="A14" s="8">
        <v>11</v>
      </c>
      <c r="B14" s="6" t="str">
        <f>IFERROR(VLOOKUP($A14,'5k Women'!$A$4:$G$123,2,FALSE),"")</f>
        <v>Anthea</v>
      </c>
      <c r="C14" s="6" t="str">
        <f>IFERROR(VLOOKUP($A14,'5k Women'!$A$4:$G$123,3,FALSE),"")</f>
        <v>Carter</v>
      </c>
      <c r="D14" s="6">
        <f>IFERROR(VLOOKUP($A14,'5k Women'!$A$4:$G$123,7,FALSE),"")</f>
        <v>1.6134259259259258E-2</v>
      </c>
      <c r="F14" s="8">
        <v>11</v>
      </c>
      <c r="G14" s="6" t="str">
        <f>IFERROR(VLOOKUP($F14,'10K Women'!$A$4:$G$123,2,FALSE),"")</f>
        <v>Victoria</v>
      </c>
      <c r="H14" s="6" t="str">
        <f>IFERROR(VLOOKUP($F14,'10K Women'!$A$4:$G$123,3,FALSE),"")</f>
        <v>Green</v>
      </c>
      <c r="I14" s="6">
        <f>IFERROR(VLOOKUP($F14,'10K Women'!$A$4:$G$123,7,FALSE),"")</f>
        <v>3.3599537037037039E-2</v>
      </c>
      <c r="K14" s="8">
        <v>11</v>
      </c>
      <c r="L14" s="6" t="str">
        <f>IFERROR(VLOOKUP($K14,'10M Women'!$A$4:$G$124,2,FALSE),"")</f>
        <v>Lucy</v>
      </c>
      <c r="M14" s="6" t="str">
        <f>IFERROR(VLOOKUP($K14,'10M Women'!$A$4:$G$124,3,FALSE),"")</f>
        <v>Berriman</v>
      </c>
      <c r="N14" s="6">
        <f>IFERROR(VLOOKUP($K14,'10M Women'!$A$4:$G$124,7,FALSE),"")</f>
        <v>5.5196759259259258E-2</v>
      </c>
      <c r="O14" s="20"/>
      <c r="P14" s="8">
        <v>11</v>
      </c>
      <c r="Q14" s="6" t="str">
        <f>IFERROR(VLOOKUP($P14,'Half M Women'!$A$4:$G$124,2,FALSE),"")</f>
        <v>Crystal</v>
      </c>
      <c r="R14" s="6" t="str">
        <f>IFERROR(VLOOKUP($P14,'Half M Women'!$A$4:$G$124,3,FALSE),"")</f>
        <v>Metcalfe</v>
      </c>
      <c r="S14" s="6">
        <f>IFERROR(VLOOKUP($P14,'Half M Women'!$A$4:$G$124,7,FALSE),"")</f>
        <v>9.375E-2</v>
      </c>
      <c r="T14" s="16"/>
      <c r="U14" s="8">
        <v>11</v>
      </c>
      <c r="V14" s="6" t="str">
        <f>IFERROR(VLOOKUP($U14,'Full M Women'!$A$4:$G$124,2,FALSE),"")</f>
        <v>Crystal</v>
      </c>
      <c r="W14" s="6" t="str">
        <f>IFERROR(VLOOKUP($U14,'Full M Women'!$A$4:$G$124,3,FALSE),"")</f>
        <v>Metcalfe</v>
      </c>
      <c r="X14" s="6">
        <f>IFERROR(VLOOKUP($U14,'Full M Women'!$A$4:$G$124,7,FALSE),"")</f>
        <v>0.2084375</v>
      </c>
    </row>
    <row r="15" spans="1:24" x14ac:dyDescent="0.4">
      <c r="A15" s="8">
        <v>12</v>
      </c>
      <c r="B15" s="6" t="str">
        <f>IFERROR(VLOOKUP($A15,'5k Women'!$A$4:$G$123,2,FALSE),"")</f>
        <v>Lucy</v>
      </c>
      <c r="C15" s="6" t="str">
        <f>IFERROR(VLOOKUP($A15,'5k Women'!$A$4:$G$123,3,FALSE),"")</f>
        <v>Cutsforth</v>
      </c>
      <c r="D15" s="6">
        <f>IFERROR(VLOOKUP($A15,'5k Women'!$A$4:$G$123,7,FALSE),"")</f>
        <v>1.6307870370370372E-2</v>
      </c>
      <c r="F15" s="8">
        <v>12</v>
      </c>
      <c r="G15" s="6" t="str">
        <f>IFERROR(VLOOKUP($F15,'10K Women'!$A$4:$G$123,2,FALSE),"")</f>
        <v>Anthea</v>
      </c>
      <c r="H15" s="6" t="str">
        <f>IFERROR(VLOOKUP($F15,'10K Women'!$A$4:$G$123,3,FALSE),"")</f>
        <v>Carter</v>
      </c>
      <c r="I15" s="6">
        <f>IFERROR(VLOOKUP($F15,'10K Women'!$A$4:$G$123,7,FALSE),"")</f>
        <v>3.3680555555555554E-2</v>
      </c>
      <c r="K15" s="8">
        <v>12</v>
      </c>
      <c r="L15" s="6" t="str">
        <f>IFERROR(VLOOKUP($K15,'10M Women'!$A$4:$G$124,2,FALSE),"")</f>
        <v>Rachel</v>
      </c>
      <c r="M15" s="6" t="str">
        <f>IFERROR(VLOOKUP($K15,'10M Women'!$A$4:$G$124,3,FALSE),"")</f>
        <v>Cope</v>
      </c>
      <c r="N15" s="6">
        <f>IFERROR(VLOOKUP($K15,'10M Women'!$A$4:$G$124,7,FALSE),"")</f>
        <v>5.5231481481481479E-2</v>
      </c>
      <c r="O15" s="20"/>
      <c r="P15" s="8">
        <v>12</v>
      </c>
      <c r="Q15" s="6" t="str">
        <f>IFERROR(VLOOKUP($P15,'Half M Women'!$A$4:$G$124,2,FALSE),"")</f>
        <v>Jasmine</v>
      </c>
      <c r="R15" s="6" t="str">
        <f>IFERROR(VLOOKUP($P15,'Half M Women'!$A$4:$G$124,3,FALSE),"")</f>
        <v>Gray</v>
      </c>
      <c r="S15" s="6">
        <f>IFERROR(VLOOKUP($P15,'Half M Women'!$A$4:$G$124,7,FALSE),"")</f>
        <v>9.8356481481481475E-2</v>
      </c>
      <c r="T15" s="16"/>
      <c r="U15" s="8">
        <v>12</v>
      </c>
      <c r="V15" s="6" t="str">
        <f>IFERROR(VLOOKUP($U15,'Full M Women'!$A$4:$G$124,2,FALSE),"")</f>
        <v>Jackie</v>
      </c>
      <c r="W15" s="6" t="str">
        <f>IFERROR(VLOOKUP($U15,'Full M Women'!$A$4:$G$124,3,FALSE),"")</f>
        <v>Hardman</v>
      </c>
      <c r="X15" s="6">
        <f>IFERROR(VLOOKUP($U15,'Full M Women'!$A$4:$G$124,7,FALSE),"")</f>
        <v>0.21206018518518518</v>
      </c>
    </row>
    <row r="16" spans="1:24" x14ac:dyDescent="0.4">
      <c r="A16" s="8">
        <v>13</v>
      </c>
      <c r="B16" s="6" t="str">
        <f>IFERROR(VLOOKUP($A16,'5k Women'!$A$4:$G$123,2,FALSE),"")</f>
        <v>Laura</v>
      </c>
      <c r="C16" s="6" t="str">
        <f>IFERROR(VLOOKUP($A16,'5k Women'!$A$4:$G$123,3,FALSE),"")</f>
        <v>Baker</v>
      </c>
      <c r="D16" s="6">
        <f>IFERROR(VLOOKUP($A16,'5k Women'!$A$4:$G$123,7,FALSE),"")</f>
        <v>1.636574074074074E-2</v>
      </c>
      <c r="F16" s="8">
        <v>13</v>
      </c>
      <c r="G16" s="6" t="str">
        <f>IFERROR(VLOOKUP($F16,'10K Women'!$A$4:$G$123,2,FALSE),"")</f>
        <v>Bethany</v>
      </c>
      <c r="H16" s="6" t="str">
        <f>IFERROR(VLOOKUP($F16,'10K Women'!$A$4:$G$123,3,FALSE),"")</f>
        <v>Crook</v>
      </c>
      <c r="I16" s="6">
        <f>IFERROR(VLOOKUP($F16,'10K Women'!$A$4:$G$123,7,FALSE),"")</f>
        <v>3.3715277777777775E-2</v>
      </c>
      <c r="K16" s="8">
        <v>13</v>
      </c>
      <c r="L16" s="6" t="str">
        <f>IFERROR(VLOOKUP($K16,'10M Women'!$A$4:$G$124,2,FALSE),"")</f>
        <v>Rebecca</v>
      </c>
      <c r="M16" s="6" t="str">
        <f>IFERROR(VLOOKUP($K16,'10M Women'!$A$4:$G$124,3,FALSE),"")</f>
        <v>Whiting</v>
      </c>
      <c r="N16" s="6">
        <f>IFERROR(VLOOKUP($K16,'10M Women'!$A$4:$G$124,7,FALSE),"")</f>
        <v>5.5625000000000001E-2</v>
      </c>
      <c r="O16" s="20"/>
      <c r="P16" s="8">
        <v>13</v>
      </c>
      <c r="Q16" s="6" t="str">
        <f>IFERROR(VLOOKUP($P16,'Half M Women'!$A$4:$G$124,2,FALSE),"")</f>
        <v>Jennifer</v>
      </c>
      <c r="R16" s="6" t="str">
        <f>IFERROR(VLOOKUP($P16,'Half M Women'!$A$4:$G$124,3,FALSE),"")</f>
        <v>Hamlyn</v>
      </c>
      <c r="S16" s="6">
        <f>IFERROR(VLOOKUP($P16,'Half M Women'!$A$4:$G$124,7,FALSE),"")</f>
        <v>9.8356481481481475E-2</v>
      </c>
      <c r="T16" s="16"/>
      <c r="U16" s="8">
        <v>13</v>
      </c>
      <c r="V16" s="6" t="str">
        <f>IFERROR(VLOOKUP($U16,'Full M Women'!$A$4:$G$124,2,FALSE),"")</f>
        <v>Nicola</v>
      </c>
      <c r="W16" s="6" t="str">
        <f>IFERROR(VLOOKUP($U16,'Full M Women'!$A$4:$G$124,3,FALSE),"")</f>
        <v>Riley</v>
      </c>
      <c r="X16" s="6">
        <f>IFERROR(VLOOKUP($U16,'Full M Women'!$A$4:$G$124,7,FALSE),"")</f>
        <v>0.22104166666666666</v>
      </c>
    </row>
    <row r="17" spans="1:24" x14ac:dyDescent="0.4">
      <c r="A17" s="8">
        <v>14</v>
      </c>
      <c r="B17" s="6" t="str">
        <f>IFERROR(VLOOKUP($A17,'5k Women'!$A$4:$G$123,2,FALSE),"")</f>
        <v>Donna</v>
      </c>
      <c r="C17" s="6" t="str">
        <f>IFERROR(VLOOKUP($A17,'5k Women'!$A$4:$G$123,3,FALSE),"")</f>
        <v>Smith</v>
      </c>
      <c r="D17" s="6">
        <f>IFERROR(VLOOKUP($A17,'5k Women'!$A$4:$G$123,7,FALSE),"")</f>
        <v>1.6759259259259258E-2</v>
      </c>
      <c r="F17" s="8">
        <v>14</v>
      </c>
      <c r="G17" s="6" t="str">
        <f>IFERROR(VLOOKUP($F17,'10K Women'!$A$4:$G$123,2,FALSE),"")</f>
        <v>Nicola</v>
      </c>
      <c r="H17" s="6" t="str">
        <f>IFERROR(VLOOKUP($F17,'10K Women'!$A$4:$G$123,3,FALSE),"")</f>
        <v>Walker</v>
      </c>
      <c r="I17" s="6">
        <f>IFERROR(VLOOKUP($F17,'10K Women'!$A$4:$G$123,7,FALSE),"")</f>
        <v>3.4201388888888892E-2</v>
      </c>
      <c r="K17" s="8">
        <v>14</v>
      </c>
      <c r="L17" s="6" t="str">
        <f>IFERROR(VLOOKUP($K17,'10M Women'!$A$4:$G$124,2,FALSE),"")</f>
        <v>Carol</v>
      </c>
      <c r="M17" s="6" t="str">
        <f>IFERROR(VLOOKUP($K17,'10M Women'!$A$4:$G$124,3,FALSE),"")</f>
        <v>Botterill</v>
      </c>
      <c r="N17" s="6">
        <f>IFERROR(VLOOKUP($K17,'10M Women'!$A$4:$G$124,7,FALSE),"")</f>
        <v>5.6180555555555553E-2</v>
      </c>
      <c r="O17" s="20"/>
      <c r="P17" s="8">
        <v>14</v>
      </c>
      <c r="Q17" s="6" t="str">
        <f>IFERROR(VLOOKUP($P17,'Half M Women'!$A$4:$G$124,2,FALSE),"")</f>
        <v>Usha</v>
      </c>
      <c r="R17" s="6" t="str">
        <f>IFERROR(VLOOKUP($P17,'Half M Women'!$A$4:$G$124,3,FALSE),"")</f>
        <v>Chapman</v>
      </c>
      <c r="S17" s="6">
        <f>IFERROR(VLOOKUP($P17,'Half M Women'!$A$4:$G$124,7,FALSE),"")</f>
        <v>9.931712962962963E-2</v>
      </c>
      <c r="T17" s="16"/>
      <c r="U17" s="8">
        <v>14</v>
      </c>
      <c r="V17" s="6" t="str">
        <f>IFERROR(VLOOKUP($U17,'Full M Women'!$A$4:$G$124,2,FALSE),"")</f>
        <v>Usha</v>
      </c>
      <c r="W17" s="6" t="str">
        <f>IFERROR(VLOOKUP($U17,'Full M Women'!$A$4:$G$124,3,FALSE),"")</f>
        <v>Chapman</v>
      </c>
      <c r="X17" s="6">
        <f>IFERROR(VLOOKUP($U17,'Full M Women'!$A$4:$G$124,7,FALSE),"")</f>
        <v>0.24994212962962964</v>
      </c>
    </row>
    <row r="18" spans="1:24" x14ac:dyDescent="0.4">
      <c r="A18" s="8">
        <v>15</v>
      </c>
      <c r="B18" s="6" t="str">
        <f>IFERROR(VLOOKUP($A18,'5k Women'!$A$4:$G$123,2,FALSE),"")</f>
        <v>Sara Elizabeth</v>
      </c>
      <c r="C18" s="6" t="str">
        <f>IFERROR(VLOOKUP($A18,'5k Women'!$A$4:$G$123,3,FALSE),"")</f>
        <v>Owen</v>
      </c>
      <c r="D18" s="6">
        <f>IFERROR(VLOOKUP($A18,'5k Women'!$A$4:$G$123,7,FALSE),"")</f>
        <v>1.6875000000000001E-2</v>
      </c>
      <c r="F18" s="8">
        <v>15</v>
      </c>
      <c r="G18" s="6" t="str">
        <f>IFERROR(VLOOKUP($F18,'10K Women'!$A$4:$G$123,2,FALSE),"")</f>
        <v>Tina</v>
      </c>
      <c r="H18" s="6" t="str">
        <f>IFERROR(VLOOKUP($F18,'10K Women'!$A$4:$G$123,3,FALSE),"")</f>
        <v>Newton</v>
      </c>
      <c r="I18" s="6">
        <f>IFERROR(VLOOKUP($F18,'10K Women'!$A$4:$G$123,7,FALSE),"")</f>
        <v>3.4918981481481481E-2</v>
      </c>
      <c r="K18" s="8">
        <v>15</v>
      </c>
      <c r="L18" s="6" t="str">
        <f>IFERROR(VLOOKUP($K18,'10M Women'!$A$4:$G$124,2,FALSE),"")</f>
        <v>Anthea</v>
      </c>
      <c r="M18" s="6" t="str">
        <f>IFERROR(VLOOKUP($K18,'10M Women'!$A$4:$G$124,3,FALSE),"")</f>
        <v>Carter</v>
      </c>
      <c r="N18" s="6">
        <f>IFERROR(VLOOKUP($K18,'10M Women'!$A$4:$G$124,7,FALSE),"")</f>
        <v>5.6319444444444443E-2</v>
      </c>
      <c r="O18" s="20"/>
      <c r="P18" s="8">
        <v>15</v>
      </c>
      <c r="Q18" s="6" t="str">
        <f>IFERROR(VLOOKUP($P18,'Half M Women'!$A$4:$G$124,2,FALSE),"")</f>
        <v>Maxine</v>
      </c>
      <c r="R18" s="6" t="str">
        <f>IFERROR(VLOOKUP($P18,'Half M Women'!$A$4:$G$124,3,FALSE),"")</f>
        <v>Charlton</v>
      </c>
      <c r="S18" s="6">
        <f>IFERROR(VLOOKUP($P18,'Half M Women'!$A$4:$G$124,7,FALSE),"")</f>
        <v>0.10469907407407407</v>
      </c>
      <c r="T18" s="16"/>
      <c r="U18" s="8">
        <v>15</v>
      </c>
      <c r="V18" s="6" t="str">
        <f>IFERROR(VLOOKUP($U18,'Full M Women'!$A$4:$G$124,2,FALSE),"")</f>
        <v/>
      </c>
      <c r="W18" s="6" t="str">
        <f>IFERROR(VLOOKUP($U18,'Full M Women'!$A$4:$G$124,3,FALSE),"")</f>
        <v/>
      </c>
      <c r="X18" s="6" t="str">
        <f>IFERROR(VLOOKUP($U18,'Full M Women'!$A$4:$G$124,7,FALSE),"")</f>
        <v/>
      </c>
    </row>
    <row r="19" spans="1:24" x14ac:dyDescent="0.4">
      <c r="A19" s="8">
        <v>16</v>
      </c>
      <c r="B19" s="6" t="str">
        <f>IFERROR(VLOOKUP($A19,'5k Women'!$A$4:$G$123,2,FALSE),"")</f>
        <v>Laura</v>
      </c>
      <c r="C19" s="6" t="str">
        <f>IFERROR(VLOOKUP($A19,'5k Women'!$A$4:$G$123,3,FALSE),"")</f>
        <v>Emms</v>
      </c>
      <c r="D19" s="6">
        <f>IFERROR(VLOOKUP($A19,'5k Women'!$A$4:$G$123,7,FALSE),"")</f>
        <v>1.6909722222222222E-2</v>
      </c>
      <c r="F19" s="8">
        <v>16</v>
      </c>
      <c r="G19" s="6" t="str">
        <f>IFERROR(VLOOKUP($F19,'10K Women'!$A$4:$G$123,2,FALSE),"")</f>
        <v>Laura</v>
      </c>
      <c r="H19" s="6" t="str">
        <f>IFERROR(VLOOKUP($F19,'10K Women'!$A$4:$G$123,3,FALSE),"")</f>
        <v>Baker</v>
      </c>
      <c r="I19" s="6">
        <f>IFERROR(VLOOKUP($F19,'10K Women'!$A$4:$G$123,7,FALSE),"")</f>
        <v>3.5104166666666665E-2</v>
      </c>
      <c r="K19" s="8">
        <v>16</v>
      </c>
      <c r="L19" s="6" t="str">
        <f>IFERROR(VLOOKUP($K19,'10M Women'!$A$4:$G$124,2,FALSE),"")</f>
        <v>Joanne</v>
      </c>
      <c r="M19" s="6" t="str">
        <f>IFERROR(VLOOKUP($K19,'10M Women'!$A$4:$G$124,3,FALSE),"")</f>
        <v>Crawford</v>
      </c>
      <c r="N19" s="6">
        <f>IFERROR(VLOOKUP($K19,'10M Women'!$A$4:$G$124,7,FALSE),"")</f>
        <v>5.7870370370370371E-2</v>
      </c>
      <c r="O19" s="20"/>
      <c r="P19" s="8">
        <v>16</v>
      </c>
      <c r="Q19" s="6" t="str">
        <f>IFERROR(VLOOKUP($P19,'Half M Women'!$A$4:$G$124,2,FALSE),"")</f>
        <v>Alys</v>
      </c>
      <c r="R19" s="6" t="str">
        <f>IFERROR(VLOOKUP($P19,'Half M Women'!$A$4:$G$124,3,FALSE),"")</f>
        <v>Ayre</v>
      </c>
      <c r="S19" s="6">
        <f>IFERROR(VLOOKUP($P19,'Half M Women'!$A$4:$G$124,7,FALSE),"")</f>
        <v>0.10619212962962964</v>
      </c>
      <c r="T19" s="16"/>
      <c r="U19" s="8">
        <v>16</v>
      </c>
      <c r="V19" s="6" t="str">
        <f>IFERROR(VLOOKUP($U19,'Full M Women'!$A$4:$G$124,2,FALSE),"")</f>
        <v/>
      </c>
      <c r="W19" s="6" t="str">
        <f>IFERROR(VLOOKUP($U19,'Full M Women'!$A$4:$G$124,3,FALSE),"")</f>
        <v/>
      </c>
      <c r="X19" s="6" t="str">
        <f>IFERROR(VLOOKUP($U19,'Full M Women'!$A$4:$G$124,7,FALSE),"")</f>
        <v/>
      </c>
    </row>
    <row r="20" spans="1:24" x14ac:dyDescent="0.4">
      <c r="A20" s="8">
        <v>17</v>
      </c>
      <c r="B20" s="6" t="str">
        <f>IFERROR(VLOOKUP($A20,'5k Women'!$A$4:$G$123,2,FALSE),"")</f>
        <v>Nicola</v>
      </c>
      <c r="C20" s="6" t="str">
        <f>IFERROR(VLOOKUP($A20,'5k Women'!$A$4:$G$123,3,FALSE),"")</f>
        <v>Walker</v>
      </c>
      <c r="D20" s="6">
        <f>IFERROR(VLOOKUP($A20,'5k Women'!$A$4:$G$123,7,FALSE),"")</f>
        <v>1.6909722222222222E-2</v>
      </c>
      <c r="F20" s="8">
        <v>17</v>
      </c>
      <c r="G20" s="6" t="str">
        <f>IFERROR(VLOOKUP($F20,'10K Women'!$A$4:$G$123,2,FALSE),"")</f>
        <v>Samantha</v>
      </c>
      <c r="H20" s="6" t="str">
        <f>IFERROR(VLOOKUP($F20,'10K Women'!$A$4:$G$123,3,FALSE),"")</f>
        <v>Allen</v>
      </c>
      <c r="I20" s="6">
        <f>IFERROR(VLOOKUP($F20,'10K Women'!$A$4:$G$123,7,FALSE),"")</f>
        <v>3.5624999999999997E-2</v>
      </c>
      <c r="K20" s="8">
        <v>17</v>
      </c>
      <c r="L20" s="6" t="str">
        <f>IFERROR(VLOOKUP($K20,'10M Women'!$A$4:$G$124,2,FALSE),"")</f>
        <v>Sarah</v>
      </c>
      <c r="M20" s="6" t="str">
        <f>IFERROR(VLOOKUP($K20,'10M Women'!$A$4:$G$124,3,FALSE),"")</f>
        <v>Harris-Smith</v>
      </c>
      <c r="N20" s="6">
        <f>IFERROR(VLOOKUP($K20,'10M Women'!$A$4:$G$124,7,FALSE),"")</f>
        <v>5.8020833333333334E-2</v>
      </c>
      <c r="O20" s="20"/>
      <c r="P20" s="8">
        <v>17</v>
      </c>
      <c r="Q20" s="6" t="str">
        <f>IFERROR(VLOOKUP($P20,'Half M Women'!$A$4:$G$124,2,FALSE),"")</f>
        <v>Joanne</v>
      </c>
      <c r="R20" s="6" t="str">
        <f>IFERROR(VLOOKUP($P20,'Half M Women'!$A$4:$G$124,3,FALSE),"")</f>
        <v>Brown</v>
      </c>
      <c r="S20" s="6">
        <f>IFERROR(VLOOKUP($P20,'Half M Women'!$A$4:$G$124,7,FALSE),"")</f>
        <v>0.10769675925925926</v>
      </c>
      <c r="T20" s="16"/>
      <c r="U20" s="8">
        <v>17</v>
      </c>
      <c r="V20" s="6" t="str">
        <f>IFERROR(VLOOKUP($U20,'Full M Women'!$A$4:$G$124,2,FALSE),"")</f>
        <v/>
      </c>
      <c r="W20" s="6" t="str">
        <f>IFERROR(VLOOKUP($U20,'Full M Women'!$A$4:$G$124,3,FALSE),"")</f>
        <v/>
      </c>
      <c r="X20" s="6" t="str">
        <f>IFERROR(VLOOKUP($U20,'Full M Women'!$A$4:$G$124,7,FALSE),"")</f>
        <v/>
      </c>
    </row>
    <row r="21" spans="1:24" x14ac:dyDescent="0.4">
      <c r="A21" s="8">
        <v>18</v>
      </c>
      <c r="B21" s="6" t="str">
        <f>IFERROR(VLOOKUP($A21,'5k Women'!$A$4:$G$123,2,FALSE),"")</f>
        <v>Joanne</v>
      </c>
      <c r="C21" s="6" t="str">
        <f>IFERROR(VLOOKUP($A21,'5k Women'!$A$4:$G$123,3,FALSE),"")</f>
        <v>Crawford</v>
      </c>
      <c r="D21" s="6">
        <f>IFERROR(VLOOKUP($A21,'5k Women'!$A$4:$G$123,7,FALSE),"")</f>
        <v>1.6921296296296295E-2</v>
      </c>
      <c r="F21" s="8">
        <v>18</v>
      </c>
      <c r="G21" s="6" t="str">
        <f>IFERROR(VLOOKUP($F21,'10K Women'!$A$4:$G$123,2,FALSE),"")</f>
        <v>Carol</v>
      </c>
      <c r="H21" s="6" t="str">
        <f>IFERROR(VLOOKUP($F21,'10K Women'!$A$4:$G$123,3,FALSE),"")</f>
        <v>Botterill</v>
      </c>
      <c r="I21" s="6">
        <f>IFERROR(VLOOKUP($F21,'10K Women'!$A$4:$G$123,7,FALSE),"")</f>
        <v>3.5821759259259262E-2</v>
      </c>
      <c r="K21" s="8">
        <v>18</v>
      </c>
      <c r="L21" s="6" t="str">
        <f>IFERROR(VLOOKUP($K21,'10M Women'!$A$4:$G$124,2,FALSE),"")</f>
        <v>Clare</v>
      </c>
      <c r="M21" s="6" t="str">
        <f>IFERROR(VLOOKUP($K21,'10M Women'!$A$4:$G$124,3,FALSE),"")</f>
        <v>Gardiner</v>
      </c>
      <c r="N21" s="6">
        <f>IFERROR(VLOOKUP($K21,'10M Women'!$A$4:$G$124,7,FALSE),"")</f>
        <v>5.8078703703703702E-2</v>
      </c>
      <c r="O21" s="20"/>
      <c r="P21" s="8">
        <v>18</v>
      </c>
      <c r="Q21" s="6" t="str">
        <f>IFERROR(VLOOKUP($P21,'Half M Women'!$A$4:$G$124,2,FALSE),"")</f>
        <v>Sharron</v>
      </c>
      <c r="R21" s="6" t="str">
        <f>IFERROR(VLOOKUP($P21,'Half M Women'!$A$4:$G$124,3,FALSE),"")</f>
        <v>Hutchinson</v>
      </c>
      <c r="S21" s="6">
        <f>IFERROR(VLOOKUP($P21,'Half M Women'!$A$4:$G$124,7,FALSE),"")</f>
        <v>0.11153935185185185</v>
      </c>
      <c r="T21" s="16"/>
      <c r="U21" s="8">
        <v>18</v>
      </c>
      <c r="V21" s="6" t="str">
        <f>IFERROR(VLOOKUP($U21,'Full M Women'!$A$4:$G$124,2,FALSE),"")</f>
        <v/>
      </c>
      <c r="W21" s="6" t="str">
        <f>IFERROR(VLOOKUP($U21,'Full M Women'!$A$4:$G$124,3,FALSE),"")</f>
        <v/>
      </c>
      <c r="X21" s="6" t="str">
        <f>IFERROR(VLOOKUP($U21,'Full M Women'!$A$4:$G$124,7,FALSE),"")</f>
        <v/>
      </c>
    </row>
    <row r="22" spans="1:24" x14ac:dyDescent="0.4">
      <c r="A22" s="8">
        <v>19</v>
      </c>
      <c r="B22" s="6" t="str">
        <f>IFERROR(VLOOKUP($A22,'5k Women'!$A$4:$G$123,2,FALSE),"")</f>
        <v>Caroline</v>
      </c>
      <c r="C22" s="6" t="str">
        <f>IFERROR(VLOOKUP($A22,'5k Women'!$A$4:$G$123,3,FALSE),"")</f>
        <v>Jorna</v>
      </c>
      <c r="D22" s="6">
        <f>IFERROR(VLOOKUP($A22,'5k Women'!$A$4:$G$123,7,FALSE),"")</f>
        <v>1.6967592592592593E-2</v>
      </c>
      <c r="F22" s="8">
        <v>19</v>
      </c>
      <c r="G22" s="6" t="str">
        <f>IFERROR(VLOOKUP($F22,'10K Women'!$A$4:$G$123,2,FALSE),"")</f>
        <v>Joanne</v>
      </c>
      <c r="H22" s="6" t="str">
        <f>IFERROR(VLOOKUP($F22,'10K Women'!$A$4:$G$123,3,FALSE),"")</f>
        <v>Crawford</v>
      </c>
      <c r="I22" s="6">
        <f>IFERROR(VLOOKUP($F22,'10K Women'!$A$4:$G$123,7,FALSE),"")</f>
        <v>3.6469907407407409E-2</v>
      </c>
      <c r="K22" s="8">
        <v>19</v>
      </c>
      <c r="L22" s="6" t="str">
        <f>IFERROR(VLOOKUP($K22,'10M Women'!$A$4:$G$124,2,FALSE),"")</f>
        <v>Amy</v>
      </c>
      <c r="M22" s="6" t="str">
        <f>IFERROR(VLOOKUP($K22,'10M Women'!$A$4:$G$124,3,FALSE),"")</f>
        <v>Davidson</v>
      </c>
      <c r="N22" s="6">
        <f>IFERROR(VLOOKUP($K22,'10M Women'!$A$4:$G$124,7,FALSE),"")</f>
        <v>5.8483796296296298E-2</v>
      </c>
      <c r="O22" s="20"/>
      <c r="P22" s="8">
        <v>19</v>
      </c>
      <c r="Q22" s="6" t="str">
        <f>IFERROR(VLOOKUP($P22,'Half M Women'!$A$4:$G$124,2,FALSE),"")</f>
        <v>Fiona</v>
      </c>
      <c r="R22" s="6" t="str">
        <f>IFERROR(VLOOKUP($P22,'Half M Women'!$A$4:$G$124,3,FALSE),"")</f>
        <v>Holland</v>
      </c>
      <c r="S22" s="6">
        <f>IFERROR(VLOOKUP($P22,'Half M Women'!$A$4:$G$124,7,FALSE),"")</f>
        <v>0.1133912037037037</v>
      </c>
      <c r="T22" s="16"/>
      <c r="U22" s="8">
        <v>19</v>
      </c>
      <c r="V22" s="6" t="str">
        <f>IFERROR(VLOOKUP($U22,'Full M Women'!$A$4:$G$124,2,FALSE),"")</f>
        <v/>
      </c>
      <c r="W22" s="6" t="str">
        <f>IFERROR(VLOOKUP($U22,'Full M Women'!$A$4:$G$124,3,FALSE),"")</f>
        <v/>
      </c>
      <c r="X22" s="6" t="str">
        <f>IFERROR(VLOOKUP($U22,'Full M Women'!$A$4:$G$124,7,FALSE),"")</f>
        <v/>
      </c>
    </row>
    <row r="23" spans="1:24" x14ac:dyDescent="0.4">
      <c r="A23" s="8">
        <v>20</v>
      </c>
      <c r="B23" s="6" t="str">
        <f>IFERROR(VLOOKUP($A23,'5k Women'!$A$4:$G$123,2,FALSE),"")</f>
        <v>Sarah</v>
      </c>
      <c r="C23" s="6" t="str">
        <f>IFERROR(VLOOKUP($A23,'5k Women'!$A$4:$G$123,3,FALSE),"")</f>
        <v>Harris-Smith</v>
      </c>
      <c r="D23" s="6">
        <f>IFERROR(VLOOKUP($A23,'5k Women'!$A$4:$G$123,7,FALSE),"")</f>
        <v>1.7094907407407406E-2</v>
      </c>
      <c r="F23" s="8">
        <v>20</v>
      </c>
      <c r="G23" s="6" t="str">
        <f>IFERROR(VLOOKUP($F23,'10K Women'!$A$4:$G$123,2,FALSE),"")</f>
        <v>Susie</v>
      </c>
      <c r="H23" s="6" t="str">
        <f>IFERROR(VLOOKUP($F23,'10K Women'!$A$4:$G$123,3,FALSE),"")</f>
        <v>Gibson</v>
      </c>
      <c r="I23" s="6">
        <f>IFERROR(VLOOKUP($F23,'10K Women'!$A$4:$G$123,7,FALSE),"")</f>
        <v>3.6666666666666667E-2</v>
      </c>
      <c r="K23" s="8">
        <v>20</v>
      </c>
      <c r="L23" s="6" t="str">
        <f>IFERROR(VLOOKUP($K23,'10M Women'!$A$4:$G$124,2,FALSE),"")</f>
        <v>Caroline</v>
      </c>
      <c r="M23" s="6" t="str">
        <f>IFERROR(VLOOKUP($K23,'10M Women'!$A$4:$G$124,3,FALSE),"")</f>
        <v>Jorna</v>
      </c>
      <c r="N23" s="6">
        <f>IFERROR(VLOOKUP($K23,'10M Women'!$A$4:$G$124,7,FALSE),"")</f>
        <v>5.9155092592592592E-2</v>
      </c>
      <c r="O23" s="20"/>
      <c r="P23" s="8">
        <v>20</v>
      </c>
      <c r="Q23" s="6" t="str">
        <f>IFERROR(VLOOKUP($P23,'Half M Women'!$A$4:$G$124,2,FALSE),"")</f>
        <v>Joanne</v>
      </c>
      <c r="R23" s="6" t="str">
        <f>IFERROR(VLOOKUP($P23,'Half M Women'!$A$4:$G$124,3,FALSE),"")</f>
        <v>Parnell</v>
      </c>
      <c r="S23" s="6">
        <f>IFERROR(VLOOKUP($P23,'Half M Women'!$A$4:$G$124,7,FALSE),"")</f>
        <v>0.11436342592592592</v>
      </c>
      <c r="T23" s="16"/>
      <c r="U23" s="8">
        <v>20</v>
      </c>
      <c r="V23" s="6" t="str">
        <f>IFERROR(VLOOKUP($U23,'Full M Women'!$A$4:$G$124,2,FALSE),"")</f>
        <v/>
      </c>
      <c r="W23" s="6" t="str">
        <f>IFERROR(VLOOKUP($U23,'Full M Women'!$A$4:$G$124,3,FALSE),"")</f>
        <v/>
      </c>
      <c r="X23" s="6" t="str">
        <f>IFERROR(VLOOKUP($U23,'Full M Women'!$A$4:$G$124,7,FALSE),"")</f>
        <v/>
      </c>
    </row>
    <row r="24" spans="1:24" x14ac:dyDescent="0.4">
      <c r="A24" s="8">
        <v>21</v>
      </c>
      <c r="B24" s="6" t="str">
        <f>IFERROR(VLOOKUP($A24,'5k Women'!$A$4:$G$123,2,FALSE),"")</f>
        <v>Tina</v>
      </c>
      <c r="C24" s="6" t="str">
        <f>IFERROR(VLOOKUP($A24,'5k Women'!$A$4:$G$123,3,FALSE),"")</f>
        <v>Newton</v>
      </c>
      <c r="D24" s="6">
        <f>IFERROR(VLOOKUP($A24,'5k Women'!$A$4:$G$123,7,FALSE),"")</f>
        <v>1.7280092592592593E-2</v>
      </c>
      <c r="F24" s="8">
        <v>21</v>
      </c>
      <c r="G24" s="6" t="str">
        <f>IFERROR(VLOOKUP($F24,'10K Women'!$A$4:$G$123,2,FALSE),"")</f>
        <v>Julia</v>
      </c>
      <c r="H24" s="6" t="str">
        <f>IFERROR(VLOOKUP($F24,'10K Women'!$A$4:$G$123,3,FALSE),"")</f>
        <v>Brook</v>
      </c>
      <c r="I24" s="6">
        <f>IFERROR(VLOOKUP($F24,'10K Women'!$A$4:$G$123,7,FALSE),"")</f>
        <v>3.7199074074074072E-2</v>
      </c>
      <c r="K24" s="8">
        <v>21</v>
      </c>
      <c r="L24" s="6" t="str">
        <f>IFERROR(VLOOKUP($K24,'10M Women'!$A$4:$G$124,2,FALSE),"")</f>
        <v>Valeriya</v>
      </c>
      <c r="M24" s="6" t="str">
        <f>IFERROR(VLOOKUP($K24,'10M Women'!$A$4:$G$124,3,FALSE),"")</f>
        <v>Marshall</v>
      </c>
      <c r="N24" s="6">
        <f>IFERROR(VLOOKUP($K24,'10M Women'!$A$4:$G$124,7,FALSE),"")</f>
        <v>5.9976851851851851E-2</v>
      </c>
      <c r="O24" s="20"/>
      <c r="P24" s="8">
        <v>21</v>
      </c>
      <c r="Q24" s="6" t="str">
        <f>IFERROR(VLOOKUP($P24,'Half M Women'!$A$4:$G$124,2,FALSE),"")</f>
        <v>Sarah</v>
      </c>
      <c r="R24" s="6" t="str">
        <f>IFERROR(VLOOKUP($P24,'Half M Women'!$A$4:$G$124,3,FALSE),"")</f>
        <v>Fell</v>
      </c>
      <c r="S24" s="6">
        <f>IFERROR(VLOOKUP($P24,'Half M Women'!$A$4:$G$124,7,FALSE),"")</f>
        <v>0.11609953703703704</v>
      </c>
      <c r="T24" s="16"/>
      <c r="U24" s="8">
        <v>21</v>
      </c>
      <c r="V24" s="6" t="str">
        <f>IFERROR(VLOOKUP($U24,'Full M Women'!$A$4:$G$124,2,FALSE),"")</f>
        <v/>
      </c>
      <c r="W24" s="6" t="str">
        <f>IFERROR(VLOOKUP($U24,'Full M Women'!$A$4:$G$124,3,FALSE),"")</f>
        <v/>
      </c>
      <c r="X24" s="6" t="str">
        <f>IFERROR(VLOOKUP($U24,'Full M Women'!$A$4:$G$124,7,FALSE),"")</f>
        <v/>
      </c>
    </row>
    <row r="25" spans="1:24" x14ac:dyDescent="0.4">
      <c r="A25" s="8">
        <v>22</v>
      </c>
      <c r="B25" s="6" t="str">
        <f>IFERROR(VLOOKUP($A25,'5k Women'!$A$4:$G$123,2,FALSE),"")</f>
        <v>Lucy</v>
      </c>
      <c r="C25" s="6" t="str">
        <f>IFERROR(VLOOKUP($A25,'5k Women'!$A$4:$G$123,3,FALSE),"")</f>
        <v>Berriman</v>
      </c>
      <c r="D25" s="6">
        <f>IFERROR(VLOOKUP($A25,'5k Women'!$A$4:$G$123,7,FALSE),"")</f>
        <v>1.7488425925925925E-2</v>
      </c>
      <c r="F25" s="8">
        <v>22</v>
      </c>
      <c r="G25" s="6" t="str">
        <f>IFERROR(VLOOKUP($F25,'10K Women'!$A$4:$G$123,2,FALSE),"")</f>
        <v>Sharron</v>
      </c>
      <c r="H25" s="6" t="str">
        <f>IFERROR(VLOOKUP($F25,'10K Women'!$A$4:$G$123,3,FALSE),"")</f>
        <v>Hutchinson</v>
      </c>
      <c r="I25" s="6">
        <f>IFERROR(VLOOKUP($F25,'10K Women'!$A$4:$G$123,7,FALSE),"")</f>
        <v>3.7326388888888888E-2</v>
      </c>
      <c r="K25" s="8">
        <v>22</v>
      </c>
      <c r="L25" s="6" t="str">
        <f>IFERROR(VLOOKUP($K25,'10M Women'!$A$4:$G$124,2,FALSE),"")</f>
        <v>Kate</v>
      </c>
      <c r="M25" s="6" t="str">
        <f>IFERROR(VLOOKUP($K25,'10M Women'!$A$4:$G$124,3,FALSE),"")</f>
        <v>Little</v>
      </c>
      <c r="N25" s="6">
        <f>IFERROR(VLOOKUP($K25,'10M Women'!$A$4:$G$124,7,FALSE),"")</f>
        <v>6.0879629629629631E-2</v>
      </c>
      <c r="O25" s="20"/>
      <c r="P25" s="8">
        <v>22</v>
      </c>
      <c r="Q25" s="6" t="str">
        <f>IFERROR(VLOOKUP($P25,'Half M Women'!$A$4:$G$124,2,FALSE),"")</f>
        <v>Rachael</v>
      </c>
      <c r="R25" s="6" t="str">
        <f>IFERROR(VLOOKUP($P25,'Half M Women'!$A$4:$G$124,3,FALSE),"")</f>
        <v>Hill</v>
      </c>
      <c r="S25" s="6">
        <f>IFERROR(VLOOKUP($P25,'Half M Women'!$A$4:$G$124,7,FALSE),"")</f>
        <v>0.11675925925925926</v>
      </c>
      <c r="T25" s="16"/>
      <c r="U25" s="8">
        <v>22</v>
      </c>
      <c r="V25" s="6" t="str">
        <f>IFERROR(VLOOKUP($U25,'Full M Women'!$A$4:$G$124,2,FALSE),"")</f>
        <v/>
      </c>
      <c r="W25" s="6" t="str">
        <f>IFERROR(VLOOKUP($U25,'Full M Women'!$A$4:$G$124,3,FALSE),"")</f>
        <v/>
      </c>
      <c r="X25" s="6" t="str">
        <f>IFERROR(VLOOKUP($U25,'Full M Women'!$A$4:$G$124,7,FALSE),"")</f>
        <v/>
      </c>
    </row>
    <row r="26" spans="1:24" x14ac:dyDescent="0.4">
      <c r="A26" s="8">
        <v>23</v>
      </c>
      <c r="B26" s="6" t="str">
        <f>IFERROR(VLOOKUP($A26,'5k Women'!$A$4:$G$123,2,FALSE),"")</f>
        <v>Julia</v>
      </c>
      <c r="C26" s="6" t="str">
        <f>IFERROR(VLOOKUP($A26,'5k Women'!$A$4:$G$123,3,FALSE),"")</f>
        <v>Brook</v>
      </c>
      <c r="D26" s="6">
        <f>IFERROR(VLOOKUP($A26,'5k Women'!$A$4:$G$123,7,FALSE),"")</f>
        <v>1.7604166666666667E-2</v>
      </c>
      <c r="F26" s="8">
        <v>23</v>
      </c>
      <c r="G26" s="6" t="str">
        <f>IFERROR(VLOOKUP($F26,'10K Women'!$A$4:$G$123,2,FALSE),"")</f>
        <v>Usha</v>
      </c>
      <c r="H26" s="6" t="str">
        <f>IFERROR(VLOOKUP($F26,'10K Women'!$A$4:$G$123,3,FALSE),"")</f>
        <v>Chapman</v>
      </c>
      <c r="I26" s="6">
        <f>IFERROR(VLOOKUP($F26,'10K Women'!$A$4:$G$123,7,FALSE),"")</f>
        <v>3.7696759259259256E-2</v>
      </c>
      <c r="K26" s="8">
        <v>23</v>
      </c>
      <c r="L26" s="6" t="str">
        <f>IFERROR(VLOOKUP($K26,'10M Women'!$A$4:$G$124,2,FALSE),"")</f>
        <v>Susan</v>
      </c>
      <c r="M26" s="6" t="str">
        <f>IFERROR(VLOOKUP($K26,'10M Women'!$A$4:$G$124,3,FALSE),"")</f>
        <v>McIntyre</v>
      </c>
      <c r="N26" s="6">
        <f>IFERROR(VLOOKUP($K26,'10M Women'!$A$4:$G$124,7,FALSE),"")</f>
        <v>6.3981481481481486E-2</v>
      </c>
      <c r="O26" s="20"/>
      <c r="P26" s="8">
        <v>23</v>
      </c>
      <c r="Q26" s="6" t="str">
        <f>IFERROR(VLOOKUP($P26,'Half M Women'!$A$4:$G$124,2,FALSE),"")</f>
        <v>Allison</v>
      </c>
      <c r="R26" s="6" t="str">
        <f>IFERROR(VLOOKUP($P26,'Half M Women'!$A$4:$G$124,3,FALSE),"")</f>
        <v>Hayward</v>
      </c>
      <c r="S26" s="6">
        <f>IFERROR(VLOOKUP($P26,'Half M Women'!$A$4:$G$124,7,FALSE),"")</f>
        <v>0.120625</v>
      </c>
      <c r="T26" s="16"/>
      <c r="U26" s="8">
        <v>23</v>
      </c>
      <c r="V26" s="6" t="str">
        <f>IFERROR(VLOOKUP($U26,'Full M Women'!$A$4:$G$124,2,FALSE),"")</f>
        <v/>
      </c>
      <c r="W26" s="6" t="str">
        <f>IFERROR(VLOOKUP($U26,'Full M Women'!$A$4:$G$124,3,FALSE),"")</f>
        <v/>
      </c>
      <c r="X26" s="6" t="str">
        <f>IFERROR(VLOOKUP($U26,'Full M Women'!$A$4:$G$124,7,FALSE),"")</f>
        <v/>
      </c>
    </row>
    <row r="27" spans="1:24" x14ac:dyDescent="0.4">
      <c r="A27" s="8">
        <v>24</v>
      </c>
      <c r="B27" s="6" t="str">
        <f>IFERROR(VLOOKUP($A27,'5k Women'!$A$4:$G$123,2,FALSE),"")</f>
        <v>Kate</v>
      </c>
      <c r="C27" s="6" t="str">
        <f>IFERROR(VLOOKUP($A27,'5k Women'!$A$4:$G$123,3,FALSE),"")</f>
        <v>Little</v>
      </c>
      <c r="D27" s="6">
        <f>IFERROR(VLOOKUP($A27,'5k Women'!$A$4:$G$123,7,FALSE),"")</f>
        <v>1.773148148148148E-2</v>
      </c>
      <c r="F27" s="8">
        <v>24</v>
      </c>
      <c r="G27" s="6" t="str">
        <f>IFERROR(VLOOKUP($F27,'10K Women'!$A$4:$G$123,2,FALSE),"")</f>
        <v>Kate</v>
      </c>
      <c r="H27" s="6" t="str">
        <f>IFERROR(VLOOKUP($F27,'10K Women'!$A$4:$G$123,3,FALSE),"")</f>
        <v>Little</v>
      </c>
      <c r="I27" s="6">
        <f>IFERROR(VLOOKUP($F27,'10K Women'!$A$4:$G$123,7,FALSE),"")</f>
        <v>3.7766203703703705E-2</v>
      </c>
      <c r="K27" s="8">
        <v>24</v>
      </c>
      <c r="L27" s="6" t="str">
        <f>IFERROR(VLOOKUP($K27,'10M Women'!$A$4:$G$124,2,FALSE),"")</f>
        <v>Sarah</v>
      </c>
      <c r="M27" s="6" t="str">
        <f>IFERROR(VLOOKUP($K27,'10M Women'!$A$4:$G$124,3,FALSE),"")</f>
        <v>Fell</v>
      </c>
      <c r="N27" s="6">
        <f>IFERROR(VLOOKUP($K27,'10M Women'!$A$4:$G$124,7,FALSE),"")</f>
        <v>6.4004629629629634E-2</v>
      </c>
      <c r="O27" s="20"/>
      <c r="P27" s="8">
        <v>24</v>
      </c>
      <c r="Q27" s="6" t="str">
        <f>IFERROR(VLOOKUP($P27,'Half M Women'!$A$4:$G$124,2,FALSE),"")</f>
        <v>Nicola</v>
      </c>
      <c r="R27" s="6" t="str">
        <f>IFERROR(VLOOKUP($P27,'Half M Women'!$A$4:$G$124,3,FALSE),"")</f>
        <v>Riley</v>
      </c>
      <c r="S27" s="6">
        <f>IFERROR(VLOOKUP($P27,'Half M Women'!$A$4:$G$124,7,FALSE),"")</f>
        <v>0.12082175925925925</v>
      </c>
      <c r="T27" s="16"/>
      <c r="U27" s="8">
        <v>24</v>
      </c>
      <c r="V27" s="6" t="str">
        <f>IFERROR(VLOOKUP($U27,'Full M Women'!$A$4:$G$124,2,FALSE),"")</f>
        <v/>
      </c>
      <c r="W27" s="6" t="str">
        <f>IFERROR(VLOOKUP($U27,'Full M Women'!$A$4:$G$124,3,FALSE),"")</f>
        <v/>
      </c>
      <c r="X27" s="6" t="str">
        <f>IFERROR(VLOOKUP($U27,'Full M Women'!$A$4:$G$124,7,FALSE),"")</f>
        <v/>
      </c>
    </row>
    <row r="28" spans="1:24" x14ac:dyDescent="0.4">
      <c r="A28" s="8">
        <v>25</v>
      </c>
      <c r="B28" s="6" t="str">
        <f>IFERROR(VLOOKUP($A28,'5k Women'!$A$4:$G$123,2,FALSE),"")</f>
        <v>Emma</v>
      </c>
      <c r="C28" s="6" t="str">
        <f>IFERROR(VLOOKUP($A28,'5k Women'!$A$4:$G$123,3,FALSE),"")</f>
        <v>Greensmith</v>
      </c>
      <c r="D28" s="6">
        <f>IFERROR(VLOOKUP($A28,'5k Women'!$A$4:$G$123,7,FALSE),"")</f>
        <v>1.7777777777777778E-2</v>
      </c>
      <c r="F28" s="8">
        <v>25</v>
      </c>
      <c r="G28" s="6" t="str">
        <f>IFERROR(VLOOKUP($F28,'10K Women'!$A$4:$G$123,2,FALSE),"")</f>
        <v>Fiona</v>
      </c>
      <c r="H28" s="6" t="str">
        <f>IFERROR(VLOOKUP($F28,'10K Women'!$A$4:$G$123,3,FALSE),"")</f>
        <v>Holland</v>
      </c>
      <c r="I28" s="6">
        <f>IFERROR(VLOOKUP($F28,'10K Women'!$A$4:$G$123,7,FALSE),"")</f>
        <v>3.878472222222222E-2</v>
      </c>
      <c r="K28" s="8">
        <v>25</v>
      </c>
      <c r="L28" s="6" t="str">
        <f>IFERROR(VLOOKUP($K28,'10M Women'!$A$4:$G$124,2,FALSE),"")</f>
        <v>Sara Elizabeth</v>
      </c>
      <c r="M28" s="6" t="str">
        <f>IFERROR(VLOOKUP($K28,'10M Women'!$A$4:$G$124,3,FALSE),"")</f>
        <v>Owen</v>
      </c>
      <c r="N28" s="6">
        <f>IFERROR(VLOOKUP($K28,'10M Women'!$A$4:$G$124,7,FALSE),"")</f>
        <v>6.4861111111111105E-2</v>
      </c>
      <c r="O28" s="20"/>
      <c r="P28" s="8">
        <v>25</v>
      </c>
      <c r="Q28" s="6" t="str">
        <f>IFERROR(VLOOKUP($P28,'Half M Women'!$A$4:$G$124,2,FALSE),"")</f>
        <v>Joanna</v>
      </c>
      <c r="R28" s="6" t="str">
        <f>IFERROR(VLOOKUP($P28,'Half M Women'!$A$4:$G$124,3,FALSE),"")</f>
        <v>Rowland</v>
      </c>
      <c r="S28" s="6">
        <f>IFERROR(VLOOKUP($P28,'Half M Women'!$A$4:$G$124,7,FALSE),"")</f>
        <v>0.12186342592592593</v>
      </c>
      <c r="T28" s="16"/>
      <c r="U28" s="8">
        <v>25</v>
      </c>
      <c r="V28" s="6" t="str">
        <f>IFERROR(VLOOKUP($U28,'Full M Women'!$A$4:$G$124,2,FALSE),"")</f>
        <v/>
      </c>
      <c r="W28" s="6" t="str">
        <f>IFERROR(VLOOKUP($U28,'Full M Women'!$A$4:$G$124,3,FALSE),"")</f>
        <v/>
      </c>
      <c r="X28" s="6" t="str">
        <f>IFERROR(VLOOKUP($U28,'Full M Women'!$A$4:$G$124,7,FALSE),"")</f>
        <v/>
      </c>
    </row>
    <row r="29" spans="1:24" x14ac:dyDescent="0.4">
      <c r="A29" s="8">
        <v>26</v>
      </c>
      <c r="B29" s="6" t="str">
        <f>IFERROR(VLOOKUP($A29,'5k Women'!$A$4:$G$123,2,FALSE),"")</f>
        <v>Fiona</v>
      </c>
      <c r="C29" s="6" t="str">
        <f>IFERROR(VLOOKUP($A29,'5k Women'!$A$4:$G$123,3,FALSE),"")</f>
        <v>Holland</v>
      </c>
      <c r="D29" s="6">
        <f>IFERROR(VLOOKUP($A29,'5k Women'!$A$4:$G$123,7,FALSE),"")</f>
        <v>1.7928240740740741E-2</v>
      </c>
      <c r="F29" s="8">
        <v>26</v>
      </c>
      <c r="G29" s="6" t="str">
        <f>IFERROR(VLOOKUP($F29,'10K Women'!$A$4:$G$123,2,FALSE),"")</f>
        <v>Sara Elizabeth</v>
      </c>
      <c r="H29" s="6" t="str">
        <f>IFERROR(VLOOKUP($F29,'10K Women'!$A$4:$G$123,3,FALSE),"")</f>
        <v>Owen</v>
      </c>
      <c r="I29" s="6">
        <f>IFERROR(VLOOKUP($F29,'10K Women'!$A$4:$G$123,7,FALSE),"")</f>
        <v>3.8912037037037037E-2</v>
      </c>
      <c r="K29" s="8">
        <v>26</v>
      </c>
      <c r="L29" s="6" t="str">
        <f>IFERROR(VLOOKUP($K29,'10M Women'!$A$4:$G$124,2,FALSE),"")</f>
        <v>Helene</v>
      </c>
      <c r="M29" s="6" t="str">
        <f>IFERROR(VLOOKUP($K29,'10M Women'!$A$4:$G$124,3,FALSE),"")</f>
        <v>Elliott-Button</v>
      </c>
      <c r="N29" s="6">
        <f>IFERROR(VLOOKUP($K29,'10M Women'!$A$4:$G$124,7,FALSE),"")</f>
        <v>6.5231481481481488E-2</v>
      </c>
      <c r="O29" s="20"/>
      <c r="P29" s="8">
        <v>26</v>
      </c>
      <c r="Q29" s="6" t="str">
        <f>IFERROR(VLOOKUP($P29,'Half M Women'!$A$4:$G$124,2,FALSE),"")</f>
        <v>Laura</v>
      </c>
      <c r="R29" s="6" t="str">
        <f>IFERROR(VLOOKUP($P29,'Half M Women'!$A$4:$G$124,3,FALSE),"")</f>
        <v>Egan</v>
      </c>
      <c r="S29" s="6">
        <f>IFERROR(VLOOKUP($P29,'Half M Women'!$A$4:$G$124,7,FALSE),"")</f>
        <v>0.16361111111111112</v>
      </c>
      <c r="T29" s="16"/>
      <c r="U29" s="8">
        <v>26</v>
      </c>
      <c r="V29" s="6" t="str">
        <f>IFERROR(VLOOKUP($U29,'Full M Women'!$A$4:$G$124,2,FALSE),"")</f>
        <v/>
      </c>
      <c r="W29" s="6" t="str">
        <f>IFERROR(VLOOKUP($U29,'Full M Women'!$A$4:$G$124,3,FALSE),"")</f>
        <v/>
      </c>
      <c r="X29" s="6" t="str">
        <f>IFERROR(VLOOKUP($U29,'Full M Women'!$A$4:$G$124,7,FALSE),"")</f>
        <v/>
      </c>
    </row>
    <row r="30" spans="1:24" x14ac:dyDescent="0.4">
      <c r="A30" s="8">
        <v>27</v>
      </c>
      <c r="B30" s="6" t="str">
        <f>IFERROR(VLOOKUP($A30,'5k Women'!$A$4:$G$123,2,FALSE),"")</f>
        <v>Samantha</v>
      </c>
      <c r="C30" s="6" t="str">
        <f>IFERROR(VLOOKUP($A30,'5k Women'!$A$4:$G$123,3,FALSE),"")</f>
        <v>Allen</v>
      </c>
      <c r="D30" s="6">
        <f>IFERROR(VLOOKUP($A30,'5k Women'!$A$4:$G$123,7,FALSE),"")</f>
        <v>1.7986111111111112E-2</v>
      </c>
      <c r="F30" s="8">
        <v>27</v>
      </c>
      <c r="G30" s="6" t="str">
        <f>IFERROR(VLOOKUP($F30,'10K Women'!$A$4:$G$123,2,FALSE),"")</f>
        <v>Jessica</v>
      </c>
      <c r="H30" s="6" t="str">
        <f>IFERROR(VLOOKUP($F30,'10K Women'!$A$4:$G$123,3,FALSE),"")</f>
        <v>Gallantree</v>
      </c>
      <c r="I30" s="6">
        <f>IFERROR(VLOOKUP($F30,'10K Women'!$A$4:$G$123,7,FALSE),"")</f>
        <v>3.9097222222222221E-2</v>
      </c>
      <c r="K30" s="8">
        <v>27</v>
      </c>
      <c r="L30" s="6" t="str">
        <f>IFERROR(VLOOKUP($K30,'10M Women'!$A$4:$G$124,2,FALSE),"")</f>
        <v>Isabelle</v>
      </c>
      <c r="M30" s="6" t="str">
        <f>IFERROR(VLOOKUP($K30,'10M Women'!$A$4:$G$124,3,FALSE),"")</f>
        <v>Horrocks</v>
      </c>
      <c r="N30" s="6">
        <f>IFERROR(VLOOKUP($K30,'10M Women'!$A$4:$G$124,7,FALSE),"")</f>
        <v>6.5300925925925929E-2</v>
      </c>
      <c r="O30" s="20"/>
      <c r="P30" s="8">
        <v>27</v>
      </c>
      <c r="Q30" s="6" t="str">
        <f>IFERROR(VLOOKUP($P30,'Half M Women'!$A$4:$G$124,2,FALSE),"")</f>
        <v/>
      </c>
      <c r="R30" s="6" t="str">
        <f>IFERROR(VLOOKUP($P30,'Half M Women'!$A$4:$G$124,3,FALSE),"")</f>
        <v/>
      </c>
      <c r="S30" s="6" t="str">
        <f>IFERROR(VLOOKUP($P30,'Half M Women'!$A$4:$G$124,7,FALSE),"")</f>
        <v/>
      </c>
      <c r="T30" s="16"/>
      <c r="U30" s="8">
        <v>27</v>
      </c>
      <c r="V30" s="6" t="str">
        <f>IFERROR(VLOOKUP($U30,'Full M Women'!$A$4:$G$124,2,FALSE),"")</f>
        <v/>
      </c>
      <c r="W30" s="6" t="str">
        <f>IFERROR(VLOOKUP($U30,'Full M Women'!$A$4:$G$124,3,FALSE),"")</f>
        <v/>
      </c>
      <c r="X30" s="6" t="str">
        <f>IFERROR(VLOOKUP($U30,'Full M Women'!$A$4:$G$124,7,FALSE),"")</f>
        <v/>
      </c>
    </row>
    <row r="31" spans="1:24" x14ac:dyDescent="0.4">
      <c r="A31" s="8">
        <v>28</v>
      </c>
      <c r="B31" s="6" t="str">
        <f>IFERROR(VLOOKUP($A31,'5k Women'!$A$4:$G$123,2,FALSE),"")</f>
        <v>Usha</v>
      </c>
      <c r="C31" s="6" t="str">
        <f>IFERROR(VLOOKUP($A31,'5k Women'!$A$4:$G$123,3,FALSE),"")</f>
        <v>Chapman</v>
      </c>
      <c r="D31" s="6">
        <f>IFERROR(VLOOKUP($A31,'5k Women'!$A$4:$G$123,7,FALSE),"")</f>
        <v>1.818287037037037E-2</v>
      </c>
      <c r="F31" s="8">
        <v>28</v>
      </c>
      <c r="G31" s="6" t="str">
        <f>IFERROR(VLOOKUP($F31,'10K Women'!$A$4:$G$123,2,FALSE),"")</f>
        <v>Genevieve</v>
      </c>
      <c r="H31" s="6" t="str">
        <f>IFERROR(VLOOKUP($F31,'10K Women'!$A$4:$G$123,3,FALSE),"")</f>
        <v>Bourne</v>
      </c>
      <c r="I31" s="6">
        <f>IFERROR(VLOOKUP($F31,'10K Women'!$A$4:$G$123,7,FALSE),"")</f>
        <v>3.9386574074074074E-2</v>
      </c>
      <c r="K31" s="8">
        <v>28</v>
      </c>
      <c r="L31" s="6" t="str">
        <f>IFERROR(VLOOKUP($K31,'10M Women'!$A$4:$G$124,2,FALSE),"")</f>
        <v>Helen</v>
      </c>
      <c r="M31" s="6" t="str">
        <f>IFERROR(VLOOKUP($K31,'10M Women'!$A$4:$G$124,3,FALSE),"")</f>
        <v>Townend</v>
      </c>
      <c r="N31" s="6">
        <f>IFERROR(VLOOKUP($K31,'10M Women'!$A$4:$G$124,7,FALSE),"")</f>
        <v>6.5520833333333334E-2</v>
      </c>
      <c r="O31" s="20"/>
      <c r="P31" s="8">
        <v>28</v>
      </c>
      <c r="Q31" s="6" t="str">
        <f>IFERROR(VLOOKUP($P31,'Half M Women'!$A$4:$G$124,2,FALSE),"")</f>
        <v/>
      </c>
      <c r="R31" s="6" t="str">
        <f>IFERROR(VLOOKUP($P31,'Half M Women'!$A$4:$G$124,3,FALSE),"")</f>
        <v/>
      </c>
      <c r="S31" s="6" t="str">
        <f>IFERROR(VLOOKUP($P31,'Half M Women'!$A$4:$G$124,7,FALSE),"")</f>
        <v/>
      </c>
      <c r="T31" s="16"/>
      <c r="U31" s="8">
        <v>28</v>
      </c>
      <c r="V31" s="6" t="str">
        <f>IFERROR(VLOOKUP($U31,'Full M Women'!$A$4:$G$124,2,FALSE),"")</f>
        <v/>
      </c>
      <c r="W31" s="6" t="str">
        <f>IFERROR(VLOOKUP($U31,'Full M Women'!$A$4:$G$124,3,FALSE),"")</f>
        <v/>
      </c>
      <c r="X31" s="6" t="str">
        <f>IFERROR(VLOOKUP($U31,'Full M Women'!$A$4:$G$124,7,FALSE),"")</f>
        <v/>
      </c>
    </row>
    <row r="32" spans="1:24" x14ac:dyDescent="0.4">
      <c r="A32" s="8">
        <v>29</v>
      </c>
      <c r="B32" s="6" t="str">
        <f>IFERROR(VLOOKUP($A32,'5k Women'!$A$4:$G$123,2,FALSE),"")</f>
        <v>Carol</v>
      </c>
      <c r="C32" s="6" t="str">
        <f>IFERROR(VLOOKUP($A32,'5k Women'!$A$4:$G$123,3,FALSE),"")</f>
        <v>Botterill</v>
      </c>
      <c r="D32" s="6">
        <f>IFERROR(VLOOKUP($A32,'5k Women'!$A$4:$G$123,7,FALSE),"")</f>
        <v>1.8287037037037036E-2</v>
      </c>
      <c r="F32" s="8">
        <v>29</v>
      </c>
      <c r="G32" s="6" t="str">
        <f>IFERROR(VLOOKUP($F32,'10K Women'!$A$4:$G$123,2,FALSE),"")</f>
        <v>Nicola</v>
      </c>
      <c r="H32" s="6" t="str">
        <f>IFERROR(VLOOKUP($F32,'10K Women'!$A$4:$G$123,3,FALSE),"")</f>
        <v>Riley</v>
      </c>
      <c r="I32" s="6">
        <f>IFERROR(VLOOKUP($F32,'10K Women'!$A$4:$G$123,7,FALSE),"")</f>
        <v>3.9560185185185184E-2</v>
      </c>
      <c r="K32" s="8">
        <v>29</v>
      </c>
      <c r="L32" s="6" t="str">
        <f>IFERROR(VLOOKUP($K32,'10M Women'!$A$4:$G$124,2,FALSE),"")</f>
        <v>Lucy</v>
      </c>
      <c r="M32" s="6" t="str">
        <f>IFERROR(VLOOKUP($K32,'10M Women'!$A$4:$G$124,3,FALSE),"")</f>
        <v>Bishop</v>
      </c>
      <c r="N32" s="6">
        <f>IFERROR(VLOOKUP($K32,'10M Women'!$A$4:$G$124,7,FALSE),"")</f>
        <v>6.6689814814814813E-2</v>
      </c>
      <c r="O32" s="20"/>
      <c r="P32" s="8">
        <v>29</v>
      </c>
      <c r="Q32" s="6" t="str">
        <f>IFERROR(VLOOKUP($P32,'Half M Women'!$A$4:$G$124,2,FALSE),"")</f>
        <v/>
      </c>
      <c r="R32" s="6" t="str">
        <f>IFERROR(VLOOKUP($P32,'Half M Women'!$A$4:$G$124,3,FALSE),"")</f>
        <v/>
      </c>
      <c r="S32" s="6" t="str">
        <f>IFERROR(VLOOKUP($P32,'Half M Women'!$A$4:$G$124,7,FALSE),"")</f>
        <v/>
      </c>
      <c r="T32" s="16"/>
      <c r="U32" s="8">
        <v>29</v>
      </c>
      <c r="V32" s="6" t="str">
        <f>IFERROR(VLOOKUP($U32,'Full M Women'!$A$4:$G$124,2,FALSE),"")</f>
        <v/>
      </c>
      <c r="W32" s="6" t="str">
        <f>IFERROR(VLOOKUP($U32,'Full M Women'!$A$4:$G$124,3,FALSE),"")</f>
        <v/>
      </c>
      <c r="X32" s="6" t="str">
        <f>IFERROR(VLOOKUP($U32,'Full M Women'!$A$4:$G$124,7,FALSE),"")</f>
        <v/>
      </c>
    </row>
    <row r="33" spans="1:24" x14ac:dyDescent="0.4">
      <c r="A33" s="8">
        <v>30</v>
      </c>
      <c r="B33" s="6" t="str">
        <f>IFERROR(VLOOKUP($A33,'5k Women'!$A$4:$G$123,2,FALSE),"")</f>
        <v>Helene</v>
      </c>
      <c r="C33" s="6" t="str">
        <f>IFERROR(VLOOKUP($A33,'5k Women'!$A$4:$G$123,3,FALSE),"")</f>
        <v>Elliott-Button</v>
      </c>
      <c r="D33" s="6">
        <f>IFERROR(VLOOKUP($A33,'5k Women'!$A$4:$G$123,7,FALSE),"")</f>
        <v>1.8287037037037036E-2</v>
      </c>
      <c r="F33" s="8">
        <v>30</v>
      </c>
      <c r="G33" s="6" t="str">
        <f>IFERROR(VLOOKUP($F33,'10K Women'!$A$4:$G$123,2,FALSE),"")</f>
        <v>Sarah</v>
      </c>
      <c r="H33" s="6" t="str">
        <f>IFERROR(VLOOKUP($F33,'10K Women'!$A$4:$G$123,3,FALSE),"")</f>
        <v>Harris-Smith</v>
      </c>
      <c r="I33" s="6">
        <f>IFERROR(VLOOKUP($F33,'10K Women'!$A$4:$G$123,7,FALSE),"")</f>
        <v>3.9675925925925927E-2</v>
      </c>
      <c r="K33" s="8">
        <v>30</v>
      </c>
      <c r="L33" s="6" t="str">
        <f>IFERROR(VLOOKUP($K33,'10M Women'!$A$4:$G$124,2,FALSE),"")</f>
        <v>Joanna</v>
      </c>
      <c r="M33" s="6" t="str">
        <f>IFERROR(VLOOKUP($K33,'10M Women'!$A$4:$G$124,3,FALSE),"")</f>
        <v>Rowland</v>
      </c>
      <c r="N33" s="6">
        <f>IFERROR(VLOOKUP($K33,'10M Women'!$A$4:$G$124,7,FALSE),"")</f>
        <v>6.671296296296296E-2</v>
      </c>
      <c r="O33" s="20"/>
      <c r="P33" s="8">
        <v>30</v>
      </c>
      <c r="Q33" s="6" t="str">
        <f>IFERROR(VLOOKUP($P33,'Half M Women'!$A$4:$G$124,2,FALSE),"")</f>
        <v/>
      </c>
      <c r="R33" s="6" t="str">
        <f>IFERROR(VLOOKUP($P33,'Half M Women'!$A$4:$G$124,3,FALSE),"")</f>
        <v/>
      </c>
      <c r="S33" s="6" t="str">
        <f>IFERROR(VLOOKUP($P33,'Half M Women'!$A$4:$G$124,7,FALSE),"")</f>
        <v/>
      </c>
      <c r="T33" s="16"/>
      <c r="U33" s="8">
        <v>30</v>
      </c>
      <c r="V33" s="6" t="str">
        <f>IFERROR(VLOOKUP($U33,'Full M Women'!$A$4:$G$124,2,FALSE),"")</f>
        <v/>
      </c>
      <c r="W33" s="6" t="str">
        <f>IFERROR(VLOOKUP($U33,'Full M Women'!$A$4:$G$124,3,FALSE),"")</f>
        <v/>
      </c>
      <c r="X33" s="6" t="str">
        <f>IFERROR(VLOOKUP($U33,'Full M Women'!$A$4:$G$124,7,FALSE),"")</f>
        <v/>
      </c>
    </row>
    <row r="34" spans="1:24" x14ac:dyDescent="0.4">
      <c r="A34" s="8">
        <v>31</v>
      </c>
      <c r="B34" s="6" t="str">
        <f>IFERROR(VLOOKUP($A34,'5k Women'!$A$4:$G$123,2,FALSE),"")</f>
        <v>Genevieve</v>
      </c>
      <c r="C34" s="6" t="str">
        <f>IFERROR(VLOOKUP($A34,'5k Women'!$A$4:$G$123,3,FALSE),"")</f>
        <v>Bourne</v>
      </c>
      <c r="D34" s="6">
        <f>IFERROR(VLOOKUP($A34,'5k Women'!$A$4:$G$123,7,FALSE),"")</f>
        <v>1.8564814814814815E-2</v>
      </c>
      <c r="F34" s="8">
        <v>31</v>
      </c>
      <c r="G34" s="6" t="str">
        <f>IFERROR(VLOOKUP($F34,'10K Women'!$A$4:$G$123,2,FALSE),"")</f>
        <v>Ellis</v>
      </c>
      <c r="H34" s="6" t="str">
        <f>IFERROR(VLOOKUP($F34,'10K Women'!$A$4:$G$123,3,FALSE),"")</f>
        <v>Uttley</v>
      </c>
      <c r="I34" s="6">
        <f>IFERROR(VLOOKUP($F34,'10K Women'!$A$4:$G$123,7,FALSE),"")</f>
        <v>3.9687500000000001E-2</v>
      </c>
      <c r="K34" s="8">
        <v>31</v>
      </c>
      <c r="L34" s="6" t="str">
        <f>IFERROR(VLOOKUP($K34,'10M Women'!$A$4:$G$124,2,FALSE),"")</f>
        <v>Nicola</v>
      </c>
      <c r="M34" s="6" t="str">
        <f>IFERROR(VLOOKUP($K34,'10M Women'!$A$4:$G$124,3,FALSE),"")</f>
        <v>Riley</v>
      </c>
      <c r="N34" s="6">
        <f>IFERROR(VLOOKUP($K34,'10M Women'!$A$4:$G$124,7,FALSE),"")</f>
        <v>6.6956018518518512E-2</v>
      </c>
      <c r="O34" s="20"/>
      <c r="P34" s="8">
        <v>31</v>
      </c>
      <c r="Q34" s="6" t="str">
        <f>IFERROR(VLOOKUP($P34,'Half M Women'!$A$4:$G$124,2,FALSE),"")</f>
        <v/>
      </c>
      <c r="R34" s="6" t="str">
        <f>IFERROR(VLOOKUP($P34,'Half M Women'!$A$4:$G$124,3,FALSE),"")</f>
        <v/>
      </c>
      <c r="S34" s="6" t="str">
        <f>IFERROR(VLOOKUP($P34,'Half M Women'!$A$4:$G$124,7,FALSE),"")</f>
        <v/>
      </c>
      <c r="T34" s="16"/>
      <c r="U34" s="8">
        <v>31</v>
      </c>
      <c r="V34" s="6" t="str">
        <f>IFERROR(VLOOKUP($U34,'Full M Women'!$A$4:$G$124,2,FALSE),"")</f>
        <v/>
      </c>
      <c r="W34" s="6" t="str">
        <f>IFERROR(VLOOKUP($U34,'Full M Women'!$A$4:$G$124,3,FALSE),"")</f>
        <v/>
      </c>
      <c r="X34" s="6" t="str">
        <f>IFERROR(VLOOKUP($U34,'Full M Women'!$A$4:$G$124,7,FALSE),"")</f>
        <v/>
      </c>
    </row>
    <row r="35" spans="1:24" x14ac:dyDescent="0.4">
      <c r="A35" s="8">
        <v>32</v>
      </c>
      <c r="B35" s="6" t="str">
        <f>IFERROR(VLOOKUP($A35,'5k Women'!$A$4:$G$123,2,FALSE),"")</f>
        <v>Emma</v>
      </c>
      <c r="C35" s="6" t="str">
        <f>IFERROR(VLOOKUP($A35,'5k Women'!$A$4:$G$123,3,FALSE),"")</f>
        <v>Thomson</v>
      </c>
      <c r="D35" s="6">
        <f>IFERROR(VLOOKUP($A35,'5k Women'!$A$4:$G$123,7,FALSE),"")</f>
        <v>1.8657407407407407E-2</v>
      </c>
      <c r="F35" s="8">
        <v>32</v>
      </c>
      <c r="G35" s="6" t="str">
        <f>IFERROR(VLOOKUP($F35,'10K Women'!$A$4:$G$123,2,FALSE),"")</f>
        <v>Helen</v>
      </c>
      <c r="H35" s="6" t="str">
        <f>IFERROR(VLOOKUP($F35,'10K Women'!$A$4:$G$123,3,FALSE),"")</f>
        <v>Townend</v>
      </c>
      <c r="I35" s="6">
        <f>IFERROR(VLOOKUP($F35,'10K Women'!$A$4:$G$123,7,FALSE),"")</f>
        <v>4.0173611111111111E-2</v>
      </c>
      <c r="K35" s="8">
        <v>32</v>
      </c>
      <c r="L35" s="6" t="str">
        <f>IFERROR(VLOOKUP($K35,'10M Women'!$A$4:$G$124,2,FALSE),"")</f>
        <v>Jackie</v>
      </c>
      <c r="M35" s="6" t="str">
        <f>IFERROR(VLOOKUP($K35,'10M Women'!$A$4:$G$124,3,FALSE),"")</f>
        <v>Hardman</v>
      </c>
      <c r="N35" s="6">
        <f>IFERROR(VLOOKUP($K35,'10M Women'!$A$4:$G$124,7,FALSE),"")</f>
        <v>6.834490740740741E-2</v>
      </c>
      <c r="O35" s="20"/>
      <c r="P35" s="8">
        <v>32</v>
      </c>
      <c r="Q35" s="6" t="str">
        <f>IFERROR(VLOOKUP($P35,'Half M Women'!$A$4:$G$124,2,FALSE),"")</f>
        <v/>
      </c>
      <c r="R35" s="6" t="str">
        <f>IFERROR(VLOOKUP($P35,'Half M Women'!$A$4:$G$124,3,FALSE),"")</f>
        <v/>
      </c>
      <c r="S35" s="6" t="str">
        <f>IFERROR(VLOOKUP($P35,'Half M Women'!$A$4:$G$124,7,FALSE),"")</f>
        <v/>
      </c>
      <c r="T35" s="16"/>
      <c r="U35" s="8">
        <v>32</v>
      </c>
      <c r="V35" s="6" t="str">
        <f>IFERROR(VLOOKUP($U35,'Full M Women'!$A$4:$G$124,2,FALSE),"")</f>
        <v/>
      </c>
      <c r="W35" s="6" t="str">
        <f>IFERROR(VLOOKUP($U35,'Full M Women'!$A$4:$G$124,3,FALSE),"")</f>
        <v/>
      </c>
      <c r="X35" s="6" t="str">
        <f>IFERROR(VLOOKUP($U35,'Full M Women'!$A$4:$G$124,7,FALSE),"")</f>
        <v/>
      </c>
    </row>
    <row r="36" spans="1:24" x14ac:dyDescent="0.4">
      <c r="A36" s="8">
        <v>33</v>
      </c>
      <c r="B36" s="6" t="str">
        <f>IFERROR(VLOOKUP($A36,'5k Women'!$A$4:$G$123,2,FALSE),"")</f>
        <v>Jorja</v>
      </c>
      <c r="C36" s="6" t="str">
        <f>IFERROR(VLOOKUP($A36,'5k Women'!$A$4:$G$123,3,FALSE),"")</f>
        <v>Hutchinson</v>
      </c>
      <c r="D36" s="6">
        <f>IFERROR(VLOOKUP($A36,'5k Women'!$A$4:$G$123,7,FALSE),"")</f>
        <v>1.8888888888888889E-2</v>
      </c>
      <c r="F36" s="8">
        <v>33</v>
      </c>
      <c r="G36" s="6" t="str">
        <f>IFERROR(VLOOKUP($F36,'10K Women'!$A$4:$G$123,2,FALSE),"")</f>
        <v>Lou</v>
      </c>
      <c r="H36" s="6" t="str">
        <f>IFERROR(VLOOKUP($F36,'10K Women'!$A$4:$G$123,3,FALSE),"")</f>
        <v>Waite</v>
      </c>
      <c r="I36" s="6">
        <f>IFERROR(VLOOKUP($F36,'10K Women'!$A$4:$G$123,7,FALSE),"")</f>
        <v>4.0555555555555553E-2</v>
      </c>
      <c r="K36" s="8">
        <v>33</v>
      </c>
      <c r="L36" s="6" t="str">
        <f>IFERROR(VLOOKUP($K36,'10M Women'!$A$4:$G$124,2,FALSE),"")</f>
        <v>Samantha</v>
      </c>
      <c r="M36" s="6" t="str">
        <f>IFERROR(VLOOKUP($K36,'10M Women'!$A$4:$G$124,3,FALSE),"")</f>
        <v>Tather</v>
      </c>
      <c r="N36" s="6">
        <f>IFERROR(VLOOKUP($K36,'10M Women'!$A$4:$G$124,7,FALSE),"")</f>
        <v>6.8865740740740741E-2</v>
      </c>
      <c r="O36" s="20"/>
      <c r="P36" s="8">
        <v>33</v>
      </c>
      <c r="Q36" s="6" t="str">
        <f>IFERROR(VLOOKUP($P36,'Half M Women'!$A$4:$G$124,2,FALSE),"")</f>
        <v/>
      </c>
      <c r="R36" s="6" t="str">
        <f>IFERROR(VLOOKUP($P36,'Half M Women'!$A$4:$G$124,3,FALSE),"")</f>
        <v/>
      </c>
      <c r="S36" s="6" t="str">
        <f>IFERROR(VLOOKUP($P36,'Half M Women'!$A$4:$G$124,7,FALSE),"")</f>
        <v/>
      </c>
      <c r="T36" s="16"/>
      <c r="U36" s="8">
        <v>33</v>
      </c>
      <c r="V36" s="6" t="str">
        <f>IFERROR(VLOOKUP($U36,'Full M Women'!$A$4:$G$124,2,FALSE),"")</f>
        <v/>
      </c>
      <c r="W36" s="6" t="str">
        <f>IFERROR(VLOOKUP($U36,'Full M Women'!$A$4:$G$124,3,FALSE),"")</f>
        <v/>
      </c>
      <c r="X36" s="6" t="str">
        <f>IFERROR(VLOOKUP($U36,'Full M Women'!$A$4:$G$124,7,FALSE),"")</f>
        <v/>
      </c>
    </row>
    <row r="37" spans="1:24" x14ac:dyDescent="0.4">
      <c r="A37" s="8">
        <v>34</v>
      </c>
      <c r="B37" s="6" t="str">
        <f>IFERROR(VLOOKUP($A37,'5k Women'!$A$4:$G$123,2,FALSE),"")</f>
        <v>Valeriya</v>
      </c>
      <c r="C37" s="6" t="str">
        <f>IFERROR(VLOOKUP($A37,'5k Women'!$A$4:$G$123,3,FALSE),"")</f>
        <v>Marshall</v>
      </c>
      <c r="D37" s="6">
        <f>IFERROR(VLOOKUP($A37,'5k Women'!$A$4:$G$123,7,FALSE),"")</f>
        <v>1.8912037037037036E-2</v>
      </c>
      <c r="F37" s="8">
        <v>34</v>
      </c>
      <c r="G37" s="6" t="str">
        <f>IFERROR(VLOOKUP($F37,'10K Women'!$A$4:$G$123,2,FALSE),"")</f>
        <v>Valeriya</v>
      </c>
      <c r="H37" s="6" t="str">
        <f>IFERROR(VLOOKUP($F37,'10K Women'!$A$4:$G$123,3,FALSE),"")</f>
        <v>Marshall</v>
      </c>
      <c r="I37" s="6">
        <f>IFERROR(VLOOKUP($F37,'10K Women'!$A$4:$G$123,7,FALSE),"")</f>
        <v>4.1064814814814818E-2</v>
      </c>
      <c r="K37" s="8">
        <v>34</v>
      </c>
      <c r="L37" s="6" t="str">
        <f>IFERROR(VLOOKUP($K37,'10M Women'!$A$4:$G$124,2,FALSE),"")</f>
        <v>Rachael</v>
      </c>
      <c r="M37" s="6" t="str">
        <f>IFERROR(VLOOKUP($K37,'10M Women'!$A$4:$G$124,3,FALSE),"")</f>
        <v>Hill</v>
      </c>
      <c r="N37" s="6">
        <f>IFERROR(VLOOKUP($K37,'10M Women'!$A$4:$G$124,7,FALSE),"")</f>
        <v>7.0266203703703706E-2</v>
      </c>
      <c r="O37" s="20"/>
      <c r="P37" s="8">
        <v>34</v>
      </c>
      <c r="Q37" s="6" t="str">
        <f>IFERROR(VLOOKUP($P37,'Half M Women'!$A$4:$G$124,2,FALSE),"")</f>
        <v/>
      </c>
      <c r="R37" s="6" t="str">
        <f>IFERROR(VLOOKUP($P37,'Half M Women'!$A$4:$G$124,3,FALSE),"")</f>
        <v/>
      </c>
      <c r="S37" s="6" t="str">
        <f>IFERROR(VLOOKUP($P37,'Half M Women'!$A$4:$G$124,7,FALSE),"")</f>
        <v/>
      </c>
      <c r="T37" s="16"/>
      <c r="U37" s="8">
        <v>34</v>
      </c>
      <c r="V37" s="6" t="str">
        <f>IFERROR(VLOOKUP($U37,'Full M Women'!$A$4:$G$124,2,FALSE),"")</f>
        <v/>
      </c>
      <c r="W37" s="6" t="str">
        <f>IFERROR(VLOOKUP($U37,'Full M Women'!$A$4:$G$124,3,FALSE),"")</f>
        <v/>
      </c>
      <c r="X37" s="6" t="str">
        <f>IFERROR(VLOOKUP($U37,'Full M Women'!$A$4:$G$124,7,FALSE),"")</f>
        <v/>
      </c>
    </row>
    <row r="38" spans="1:24" x14ac:dyDescent="0.4">
      <c r="A38" s="8">
        <v>35</v>
      </c>
      <c r="B38" s="6" t="str">
        <f>IFERROR(VLOOKUP($A38,'5k Women'!$A$4:$G$123,2,FALSE),"")</f>
        <v>Rachael</v>
      </c>
      <c r="C38" s="6" t="str">
        <f>IFERROR(VLOOKUP($A38,'5k Women'!$A$4:$G$123,3,FALSE),"")</f>
        <v>Hill</v>
      </c>
      <c r="D38" s="6">
        <f>IFERROR(VLOOKUP($A38,'5k Women'!$A$4:$G$123,7,FALSE),"")</f>
        <v>1.9212962962962963E-2</v>
      </c>
      <c r="F38" s="8">
        <v>35</v>
      </c>
      <c r="G38" s="6" t="str">
        <f>IFERROR(VLOOKUP($F38,'10K Women'!$A$4:$G$123,2,FALSE),"")</f>
        <v>Rachael</v>
      </c>
      <c r="H38" s="6" t="str">
        <f>IFERROR(VLOOKUP($F38,'10K Women'!$A$4:$G$123,3,FALSE),"")</f>
        <v>Hill</v>
      </c>
      <c r="I38" s="6">
        <f>IFERROR(VLOOKUP($F38,'10K Women'!$A$4:$G$123,7,FALSE),"")</f>
        <v>4.1122685185185186E-2</v>
      </c>
      <c r="K38" s="8">
        <v>35</v>
      </c>
      <c r="L38" s="6" t="str">
        <f>IFERROR(VLOOKUP($K38,'10M Women'!$A$4:$G$124,2,FALSE),"")</f>
        <v>Allison</v>
      </c>
      <c r="M38" s="6" t="str">
        <f>IFERROR(VLOOKUP($K38,'10M Women'!$A$4:$G$124,3,FALSE),"")</f>
        <v>Hayward</v>
      </c>
      <c r="N38" s="6">
        <f>IFERROR(VLOOKUP($K38,'10M Women'!$A$4:$G$124,7,FALSE),"")</f>
        <v>7.0949074074074067E-2</v>
      </c>
      <c r="O38" s="20"/>
      <c r="P38" s="8">
        <v>35</v>
      </c>
      <c r="Q38" s="6" t="str">
        <f>IFERROR(VLOOKUP($P38,'Half M Women'!$A$4:$G$124,2,FALSE),"")</f>
        <v/>
      </c>
      <c r="R38" s="6" t="str">
        <f>IFERROR(VLOOKUP($P38,'Half M Women'!$A$4:$G$124,3,FALSE),"")</f>
        <v/>
      </c>
      <c r="S38" s="6" t="str">
        <f>IFERROR(VLOOKUP($P38,'Half M Women'!$A$4:$G$124,7,FALSE),"")</f>
        <v/>
      </c>
      <c r="T38" s="16"/>
      <c r="U38" s="8">
        <v>35</v>
      </c>
      <c r="V38" s="6" t="str">
        <f>IFERROR(VLOOKUP($U38,'Full M Women'!$A$4:$G$124,2,FALSE),"")</f>
        <v/>
      </c>
      <c r="W38" s="6" t="str">
        <f>IFERROR(VLOOKUP($U38,'Full M Women'!$A$4:$G$124,3,FALSE),"")</f>
        <v/>
      </c>
      <c r="X38" s="6" t="str">
        <f>IFERROR(VLOOKUP($U38,'Full M Women'!$A$4:$G$124,7,FALSE),"")</f>
        <v/>
      </c>
    </row>
    <row r="39" spans="1:24" x14ac:dyDescent="0.4">
      <c r="A39" s="8">
        <v>36</v>
      </c>
      <c r="B39" s="6" t="str">
        <f>IFERROR(VLOOKUP($A39,'5k Women'!$A$4:$G$123,2,FALSE),"")</f>
        <v>Rebecca</v>
      </c>
      <c r="C39" s="6" t="str">
        <f>IFERROR(VLOOKUP($A39,'5k Women'!$A$4:$G$123,3,FALSE),"")</f>
        <v>Meilhan</v>
      </c>
      <c r="D39" s="6">
        <f>IFERROR(VLOOKUP($A39,'5k Women'!$A$4:$G$123,7,FALSE),"")</f>
        <v>1.9652777777777779E-2</v>
      </c>
      <c r="F39" s="8">
        <v>36</v>
      </c>
      <c r="G39" s="6" t="str">
        <f>IFERROR(VLOOKUP($F39,'10K Women'!$A$4:$G$123,2,FALSE),"")</f>
        <v>Louise</v>
      </c>
      <c r="H39" s="6" t="str">
        <f>IFERROR(VLOOKUP($F39,'10K Women'!$A$4:$G$123,3,FALSE),"")</f>
        <v>Walker</v>
      </c>
      <c r="I39" s="6">
        <f>IFERROR(VLOOKUP($F39,'10K Women'!$A$4:$G$123,7,FALSE),"")</f>
        <v>4.130787037037037E-2</v>
      </c>
      <c r="K39" s="8">
        <v>36</v>
      </c>
      <c r="L39" s="6" t="str">
        <f>IFERROR(VLOOKUP($K39,'10M Women'!$A$4:$G$124,2,FALSE),"")</f>
        <v>Lynne</v>
      </c>
      <c r="M39" s="6" t="str">
        <f>IFERROR(VLOOKUP($K39,'10M Women'!$A$4:$G$124,3,FALSE),"")</f>
        <v>Beer</v>
      </c>
      <c r="N39" s="6">
        <f>IFERROR(VLOOKUP($K39,'10M Women'!$A$4:$G$124,7,FALSE),"")</f>
        <v>7.1886574074074075E-2</v>
      </c>
      <c r="O39" s="20"/>
      <c r="P39" s="8">
        <v>36</v>
      </c>
      <c r="Q39" s="6" t="str">
        <f>IFERROR(VLOOKUP($P39,'Half M Women'!$A$4:$G$124,2,FALSE),"")</f>
        <v/>
      </c>
      <c r="R39" s="6" t="str">
        <f>IFERROR(VLOOKUP($P39,'Half M Women'!$A$4:$G$124,3,FALSE),"")</f>
        <v/>
      </c>
      <c r="S39" s="6" t="str">
        <f>IFERROR(VLOOKUP($P39,'Half M Women'!$A$4:$G$124,7,FALSE),"")</f>
        <v/>
      </c>
      <c r="T39" s="16"/>
      <c r="U39" s="8">
        <v>36</v>
      </c>
      <c r="V39" s="6" t="str">
        <f>IFERROR(VLOOKUP($U39,'Full M Women'!$A$4:$G$124,2,FALSE),"")</f>
        <v/>
      </c>
      <c r="W39" s="6" t="str">
        <f>IFERROR(VLOOKUP($U39,'Full M Women'!$A$4:$G$124,3,FALSE),"")</f>
        <v/>
      </c>
      <c r="X39" s="6" t="str">
        <f>IFERROR(VLOOKUP($U39,'Full M Women'!$A$4:$G$124,7,FALSE),"")</f>
        <v/>
      </c>
    </row>
    <row r="40" spans="1:24" x14ac:dyDescent="0.4">
      <c r="A40" s="8">
        <v>37</v>
      </c>
      <c r="B40" s="6" t="str">
        <f>IFERROR(VLOOKUP($A40,'5k Women'!$A$4:$G$123,2,FALSE),"")</f>
        <v>Lucy</v>
      </c>
      <c r="C40" s="6" t="str">
        <f>IFERROR(VLOOKUP($A40,'5k Women'!$A$4:$G$123,3,FALSE),"")</f>
        <v>Bishop</v>
      </c>
      <c r="D40" s="6">
        <f>IFERROR(VLOOKUP($A40,'5k Women'!$A$4:$G$123,7,FALSE),"")</f>
        <v>1.9722222222222221E-2</v>
      </c>
      <c r="F40" s="8">
        <v>37</v>
      </c>
      <c r="G40" s="6" t="str">
        <f>IFERROR(VLOOKUP($F40,'10K Women'!$A$4:$G$123,2,FALSE),"")</f>
        <v>Jackie</v>
      </c>
      <c r="H40" s="6" t="str">
        <f>IFERROR(VLOOKUP($F40,'10K Women'!$A$4:$G$123,3,FALSE),"")</f>
        <v>Hardman</v>
      </c>
      <c r="I40" s="6">
        <f>IFERROR(VLOOKUP($F40,'10K Women'!$A$4:$G$123,7,FALSE),"")</f>
        <v>4.1608796296296297E-2</v>
      </c>
      <c r="K40" s="8">
        <v>37</v>
      </c>
      <c r="L40" s="6" t="str">
        <f>IFERROR(VLOOKUP($K40,'10M Women'!$A$4:$G$124,2,FALSE),"")</f>
        <v>Fiona</v>
      </c>
      <c r="M40" s="6" t="str">
        <f>IFERROR(VLOOKUP($K40,'10M Women'!$A$4:$G$124,3,FALSE),"")</f>
        <v>Buchanan</v>
      </c>
      <c r="N40" s="6">
        <f>IFERROR(VLOOKUP($K40,'10M Women'!$A$4:$G$124,7,FALSE),"")</f>
        <v>7.2071759259259266E-2</v>
      </c>
      <c r="O40" s="20"/>
      <c r="P40" s="8">
        <v>37</v>
      </c>
      <c r="Q40" s="6" t="str">
        <f>IFERROR(VLOOKUP($P40,'Half M Women'!$A$4:$G$124,2,FALSE),"")</f>
        <v/>
      </c>
      <c r="R40" s="6" t="str">
        <f>IFERROR(VLOOKUP($P40,'Half M Women'!$A$4:$G$124,3,FALSE),"")</f>
        <v/>
      </c>
      <c r="S40" s="6" t="str">
        <f>IFERROR(VLOOKUP($P40,'Half M Women'!$A$4:$G$124,7,FALSE),"")</f>
        <v/>
      </c>
      <c r="T40" s="16"/>
      <c r="U40" s="8">
        <v>37</v>
      </c>
      <c r="V40" s="6" t="str">
        <f>IFERROR(VLOOKUP($U40,'Full M Women'!$A$4:$G$124,2,FALSE),"")</f>
        <v/>
      </c>
      <c r="W40" s="6" t="str">
        <f>IFERROR(VLOOKUP($U40,'Full M Women'!$A$4:$G$124,3,FALSE),"")</f>
        <v/>
      </c>
      <c r="X40" s="6" t="str">
        <f>IFERROR(VLOOKUP($U40,'Full M Women'!$A$4:$G$124,7,FALSE),"")</f>
        <v/>
      </c>
    </row>
    <row r="41" spans="1:24" x14ac:dyDescent="0.4">
      <c r="A41" s="8">
        <v>38</v>
      </c>
      <c r="B41" s="6" t="str">
        <f>IFERROR(VLOOKUP($A41,'5k Women'!$A$4:$G$123,2,FALSE),"")</f>
        <v>Megan</v>
      </c>
      <c r="C41" s="6" t="str">
        <f>IFERROR(VLOOKUP($A41,'5k Women'!$A$4:$G$123,3,FALSE),"")</f>
        <v>Chown</v>
      </c>
      <c r="D41" s="6">
        <f>IFERROR(VLOOKUP($A41,'5k Women'!$A$4:$G$123,7,FALSE),"")</f>
        <v>1.9756944444444445E-2</v>
      </c>
      <c r="F41" s="8">
        <v>38</v>
      </c>
      <c r="G41" s="6" t="str">
        <f>IFERROR(VLOOKUP($F41,'10K Women'!$A$4:$G$123,2,FALSE),"")</f>
        <v>Allison</v>
      </c>
      <c r="H41" s="6" t="str">
        <f>IFERROR(VLOOKUP($F41,'10K Women'!$A$4:$G$123,3,FALSE),"")</f>
        <v>Hayward</v>
      </c>
      <c r="I41" s="6">
        <f>IFERROR(VLOOKUP($F41,'10K Women'!$A$4:$G$123,7,FALSE),"")</f>
        <v>4.1712962962962966E-2</v>
      </c>
      <c r="K41" s="8">
        <v>38</v>
      </c>
      <c r="L41" s="6" t="str">
        <f>IFERROR(VLOOKUP($K41,'10M Women'!$A$4:$G$124,2,FALSE),"")</f>
        <v>Liz</v>
      </c>
      <c r="M41" s="6" t="str">
        <f>IFERROR(VLOOKUP($K41,'10M Women'!$A$4:$G$124,3,FALSE),"")</f>
        <v>McGinnes</v>
      </c>
      <c r="N41" s="6">
        <f>IFERROR(VLOOKUP($K41,'10M Women'!$A$4:$G$124,7,FALSE),"")</f>
        <v>7.3124999999999996E-2</v>
      </c>
      <c r="O41" s="20"/>
      <c r="P41" s="8">
        <v>38</v>
      </c>
      <c r="Q41" s="6" t="str">
        <f>IFERROR(VLOOKUP($P41,'Half M Women'!$A$4:$G$124,2,FALSE),"")</f>
        <v/>
      </c>
      <c r="R41" s="6" t="str">
        <f>IFERROR(VLOOKUP($P41,'Half M Women'!$A$4:$G$124,3,FALSE),"")</f>
        <v/>
      </c>
      <c r="S41" s="6" t="str">
        <f>IFERROR(VLOOKUP($P41,'Half M Women'!$A$4:$G$124,7,FALSE),"")</f>
        <v/>
      </c>
      <c r="T41" s="16"/>
      <c r="U41" s="8">
        <v>38</v>
      </c>
      <c r="V41" s="6" t="str">
        <f>IFERROR(VLOOKUP($U41,'Full M Women'!$A$4:$G$124,2,FALSE),"")</f>
        <v/>
      </c>
      <c r="W41" s="6" t="str">
        <f>IFERROR(VLOOKUP($U41,'Full M Women'!$A$4:$G$124,3,FALSE),"")</f>
        <v/>
      </c>
      <c r="X41" s="6" t="str">
        <f>IFERROR(VLOOKUP($U41,'Full M Women'!$A$4:$G$124,7,FALSE),"")</f>
        <v/>
      </c>
    </row>
    <row r="42" spans="1:24" x14ac:dyDescent="0.4">
      <c r="A42" s="8">
        <v>39</v>
      </c>
      <c r="B42" s="6" t="str">
        <f>IFERROR(VLOOKUP($A42,'5k Women'!$A$4:$G$123,2,FALSE),"")</f>
        <v>Alison</v>
      </c>
      <c r="C42" s="6" t="str">
        <f>IFERROR(VLOOKUP($A42,'5k Women'!$A$4:$G$123,3,FALSE),"")</f>
        <v>Baugh</v>
      </c>
      <c r="D42" s="6">
        <f>IFERROR(VLOOKUP($A42,'5k Women'!$A$4:$G$123,7,FALSE),"")</f>
        <v>2.0127314814814813E-2</v>
      </c>
      <c r="F42" s="8">
        <v>39</v>
      </c>
      <c r="G42" s="6" t="str">
        <f>IFERROR(VLOOKUP($F42,'10K Women'!$A$4:$G$123,2,FALSE),"")</f>
        <v>Joanna</v>
      </c>
      <c r="H42" s="6" t="str">
        <f>IFERROR(VLOOKUP($F42,'10K Women'!$A$4:$G$123,3,FALSE),"")</f>
        <v>Rowland</v>
      </c>
      <c r="I42" s="6">
        <f>IFERROR(VLOOKUP($F42,'10K Women'!$A$4:$G$123,7,FALSE),"")</f>
        <v>4.2037037037037039E-2</v>
      </c>
      <c r="K42" s="8">
        <v>39</v>
      </c>
      <c r="L42" s="6" t="str">
        <f>IFERROR(VLOOKUP($K42,'10M Women'!$A$4:$G$124,2,FALSE),"")</f>
        <v>Sarah</v>
      </c>
      <c r="M42" s="6" t="str">
        <f>IFERROR(VLOOKUP($K42,'10M Women'!$A$4:$G$124,3,FALSE),"")</f>
        <v>Pearson</v>
      </c>
      <c r="N42" s="6">
        <f>IFERROR(VLOOKUP($K42,'10M Women'!$A$4:$G$124,7,FALSE),"")</f>
        <v>7.4398148148148144E-2</v>
      </c>
      <c r="O42" s="20"/>
      <c r="P42" s="8">
        <v>39</v>
      </c>
      <c r="Q42" s="6" t="str">
        <f>IFERROR(VLOOKUP($P42,'Half M Women'!$A$4:$G$124,2,FALSE),"")</f>
        <v/>
      </c>
      <c r="R42" s="6" t="str">
        <f>IFERROR(VLOOKUP($P42,'Half M Women'!$A$4:$G$124,3,FALSE),"")</f>
        <v/>
      </c>
      <c r="S42" s="6" t="str">
        <f>IFERROR(VLOOKUP($P42,'Half M Women'!$A$4:$G$124,7,FALSE),"")</f>
        <v/>
      </c>
      <c r="T42" s="16"/>
      <c r="U42" s="8">
        <v>39</v>
      </c>
      <c r="V42" s="6" t="str">
        <f>IFERROR(VLOOKUP($U42,'Full M Women'!$A$4:$G$124,2,FALSE),"")</f>
        <v/>
      </c>
      <c r="W42" s="6" t="str">
        <f>IFERROR(VLOOKUP($U42,'Full M Women'!$A$4:$G$124,3,FALSE),"")</f>
        <v/>
      </c>
      <c r="X42" s="6" t="str">
        <f>IFERROR(VLOOKUP($U42,'Full M Women'!$A$4:$G$124,7,FALSE),"")</f>
        <v/>
      </c>
    </row>
    <row r="43" spans="1:24" x14ac:dyDescent="0.4">
      <c r="A43" s="8">
        <v>40</v>
      </c>
      <c r="B43" s="6" t="str">
        <f>IFERROR(VLOOKUP($A43,'5k Women'!$A$4:$G$123,2,FALSE),"")</f>
        <v>Joanna</v>
      </c>
      <c r="C43" s="6" t="str">
        <f>IFERROR(VLOOKUP($A43,'5k Women'!$A$4:$G$123,3,FALSE),"")</f>
        <v>Rowland</v>
      </c>
      <c r="D43" s="6">
        <f>IFERROR(VLOOKUP($A43,'5k Women'!$A$4:$G$123,7,FALSE),"")</f>
        <v>2.0150462962962964E-2</v>
      </c>
      <c r="F43" s="8">
        <v>40</v>
      </c>
      <c r="G43" s="6" t="str">
        <f>IFERROR(VLOOKUP($F43,'10K Women'!$A$4:$G$123,2,FALSE),"")</f>
        <v>Joanne</v>
      </c>
      <c r="H43" s="6" t="str">
        <f>IFERROR(VLOOKUP($F43,'10K Women'!$A$4:$G$123,3,FALSE),"")</f>
        <v>Brown</v>
      </c>
      <c r="I43" s="6">
        <f>IFERROR(VLOOKUP($F43,'10K Women'!$A$4:$G$123,7,FALSE),"")</f>
        <v>4.2094907407407407E-2</v>
      </c>
      <c r="K43" s="8">
        <v>40</v>
      </c>
      <c r="L43" s="6" t="str">
        <f>IFERROR(VLOOKUP($K43,'10M Women'!$A$4:$G$124,2,FALSE),"")</f>
        <v>Kay</v>
      </c>
      <c r="M43" s="6" t="str">
        <f>IFERROR(VLOOKUP($K43,'10M Women'!$A$4:$G$124,3,FALSE),"")</f>
        <v>Farrow</v>
      </c>
      <c r="N43" s="6">
        <f>IFERROR(VLOOKUP($K43,'10M Women'!$A$4:$G$124,7,FALSE),"")</f>
        <v>7.4456018518518519E-2</v>
      </c>
      <c r="O43" s="20"/>
      <c r="P43" s="8">
        <v>40</v>
      </c>
      <c r="Q43" s="6" t="str">
        <f>IFERROR(VLOOKUP($P43,'Half M Women'!$A$4:$G$124,2,FALSE),"")</f>
        <v/>
      </c>
      <c r="R43" s="6" t="str">
        <f>IFERROR(VLOOKUP($P43,'Half M Women'!$A$4:$G$124,3,FALSE),"")</f>
        <v/>
      </c>
      <c r="S43" s="6" t="str">
        <f>IFERROR(VLOOKUP($P43,'Half M Women'!$A$4:$G$124,7,FALSE),"")</f>
        <v/>
      </c>
      <c r="T43" s="16"/>
      <c r="U43" s="8">
        <v>40</v>
      </c>
      <c r="V43" s="6" t="str">
        <f>IFERROR(VLOOKUP($U43,'Full M Women'!$A$4:$G$124,2,FALSE),"")</f>
        <v/>
      </c>
      <c r="W43" s="6" t="str">
        <f>IFERROR(VLOOKUP($U43,'Full M Women'!$A$4:$G$124,3,FALSE),"")</f>
        <v/>
      </c>
      <c r="X43" s="6" t="str">
        <f>IFERROR(VLOOKUP($U43,'Full M Women'!$A$4:$G$124,7,FALSE),"")</f>
        <v/>
      </c>
    </row>
    <row r="44" spans="1:24" x14ac:dyDescent="0.4">
      <c r="A44" s="8">
        <v>41</v>
      </c>
      <c r="B44" s="6" t="str">
        <f>IFERROR(VLOOKUP($A44,'5k Women'!$A$4:$G$123,2,FALSE),"")</f>
        <v>Lou</v>
      </c>
      <c r="C44" s="6" t="str">
        <f>IFERROR(VLOOKUP($A44,'5k Women'!$A$4:$G$123,3,FALSE),"")</f>
        <v>Waite</v>
      </c>
      <c r="D44" s="6">
        <f>IFERROR(VLOOKUP($A44,'5k Women'!$A$4:$G$123,7,FALSE),"")</f>
        <v>2.0150462962962964E-2</v>
      </c>
      <c r="F44" s="8">
        <v>41</v>
      </c>
      <c r="G44" s="6" t="str">
        <f>IFERROR(VLOOKUP($F44,'10K Women'!$A$4:$G$123,2,FALSE),"")</f>
        <v>Sarah</v>
      </c>
      <c r="H44" s="6" t="str">
        <f>IFERROR(VLOOKUP($F44,'10K Women'!$A$4:$G$123,3,FALSE),"")</f>
        <v>Pearson</v>
      </c>
      <c r="I44" s="6">
        <f>IFERROR(VLOOKUP($F44,'10K Women'!$A$4:$G$123,7,FALSE),"")</f>
        <v>4.2233796296296297E-2</v>
      </c>
      <c r="K44" s="8">
        <v>41</v>
      </c>
      <c r="L44" s="6" t="str">
        <f>IFERROR(VLOOKUP($K44,'10M Women'!$A$4:$G$124,2,FALSE),"")</f>
        <v>Laura</v>
      </c>
      <c r="M44" s="6" t="str">
        <f>IFERROR(VLOOKUP($K44,'10M Women'!$A$4:$G$124,3,FALSE),"")</f>
        <v>Egan</v>
      </c>
      <c r="N44" s="6">
        <f>IFERROR(VLOOKUP($K44,'10M Women'!$A$4:$G$124,7,FALSE),"")</f>
        <v>7.4756944444444445E-2</v>
      </c>
      <c r="O44" s="20"/>
      <c r="P44" s="8">
        <v>41</v>
      </c>
      <c r="Q44" s="6" t="str">
        <f>IFERROR(VLOOKUP($P44,'Half M Women'!$A$4:$G$124,2,FALSE),"")</f>
        <v/>
      </c>
      <c r="R44" s="6" t="str">
        <f>IFERROR(VLOOKUP($P44,'Half M Women'!$A$4:$G$124,3,FALSE),"")</f>
        <v/>
      </c>
      <c r="S44" s="6" t="str">
        <f>IFERROR(VLOOKUP($P44,'Half M Women'!$A$4:$G$124,7,FALSE),"")</f>
        <v/>
      </c>
      <c r="T44" s="16"/>
      <c r="U44" s="8">
        <v>41</v>
      </c>
      <c r="V44" s="6" t="str">
        <f>IFERROR(VLOOKUP($U44,'Full M Women'!$A$4:$G$124,2,FALSE),"")</f>
        <v/>
      </c>
      <c r="W44" s="6" t="str">
        <f>IFERROR(VLOOKUP($U44,'Full M Women'!$A$4:$G$124,3,FALSE),"")</f>
        <v/>
      </c>
      <c r="X44" s="6" t="str">
        <f>IFERROR(VLOOKUP($U44,'Full M Women'!$A$4:$G$124,7,FALSE),"")</f>
        <v/>
      </c>
    </row>
    <row r="45" spans="1:24" x14ac:dyDescent="0.4">
      <c r="A45" s="8">
        <v>42</v>
      </c>
      <c r="B45" s="6" t="str">
        <f>IFERROR(VLOOKUP($A45,'5k Women'!$A$4:$G$123,2,FALSE),"")</f>
        <v>Nicola</v>
      </c>
      <c r="C45" s="6" t="str">
        <f>IFERROR(VLOOKUP($A45,'5k Women'!$A$4:$G$123,3,FALSE),"")</f>
        <v>Riley</v>
      </c>
      <c r="D45" s="6">
        <f>IFERROR(VLOOKUP($A45,'5k Women'!$A$4:$G$123,7,FALSE),"")</f>
        <v>2.0231481481481482E-2</v>
      </c>
      <c r="F45" s="8">
        <v>42</v>
      </c>
      <c r="G45" s="6" t="str">
        <f>IFERROR(VLOOKUP($F45,'10K Women'!$A$4:$G$123,2,FALSE),"")</f>
        <v>Lucy</v>
      </c>
      <c r="H45" s="6" t="str">
        <f>IFERROR(VLOOKUP($F45,'10K Women'!$A$4:$G$123,3,FALSE),"")</f>
        <v>Bishop</v>
      </c>
      <c r="I45" s="6">
        <f>IFERROR(VLOOKUP($F45,'10K Women'!$A$4:$G$123,7,FALSE),"")</f>
        <v>4.3113425925925923E-2</v>
      </c>
      <c r="K45" s="8">
        <v>42</v>
      </c>
      <c r="L45" s="6" t="str">
        <f>IFERROR(VLOOKUP($K45,'10M Women'!$A$4:$G$124,2,FALSE),"")</f>
        <v>Alison</v>
      </c>
      <c r="M45" s="6" t="str">
        <f>IFERROR(VLOOKUP($K45,'10M Women'!$A$4:$G$124,3,FALSE),"")</f>
        <v>Benson</v>
      </c>
      <c r="N45" s="6">
        <f>IFERROR(VLOOKUP($K45,'10M Women'!$A$4:$G$124,7,FALSE),"")</f>
        <v>7.6342592592592587E-2</v>
      </c>
      <c r="O45" s="20"/>
      <c r="P45" s="8">
        <v>42</v>
      </c>
      <c r="Q45" s="6" t="str">
        <f>IFERROR(VLOOKUP($P45,'Half M Women'!$A$4:$G$124,2,FALSE),"")</f>
        <v/>
      </c>
      <c r="R45" s="6" t="str">
        <f>IFERROR(VLOOKUP($P45,'Half M Women'!$A$4:$G$124,3,FALSE),"")</f>
        <v/>
      </c>
      <c r="S45" s="6" t="str">
        <f>IFERROR(VLOOKUP($P45,'Half M Women'!$A$4:$G$124,7,FALSE),"")</f>
        <v/>
      </c>
      <c r="T45" s="16"/>
      <c r="U45" s="8">
        <v>42</v>
      </c>
      <c r="V45" s="6" t="str">
        <f>IFERROR(VLOOKUP($U45,'Full M Women'!$A$4:$G$124,2,FALSE),"")</f>
        <v/>
      </c>
      <c r="W45" s="6" t="str">
        <f>IFERROR(VLOOKUP($U45,'Full M Women'!$A$4:$G$124,3,FALSE),"")</f>
        <v/>
      </c>
      <c r="X45" s="6" t="str">
        <f>IFERROR(VLOOKUP($U45,'Full M Women'!$A$4:$G$124,7,FALSE),"")</f>
        <v/>
      </c>
    </row>
    <row r="46" spans="1:24" x14ac:dyDescent="0.4">
      <c r="A46" s="8">
        <v>43</v>
      </c>
      <c r="B46" s="6" t="str">
        <f>IFERROR(VLOOKUP($A46,'5k Women'!$A$4:$G$123,2,FALSE),"")</f>
        <v>Carol</v>
      </c>
      <c r="C46" s="6" t="str">
        <f>IFERROR(VLOOKUP($A46,'5k Women'!$A$4:$G$123,3,FALSE),"")</f>
        <v>Taylor</v>
      </c>
      <c r="D46" s="6">
        <f>IFERROR(VLOOKUP($A46,'5k Women'!$A$4:$G$123,7,FALSE),"")</f>
        <v>2.0266203703703703E-2</v>
      </c>
      <c r="F46" s="8">
        <v>43</v>
      </c>
      <c r="G46" s="6" t="str">
        <f>IFERROR(VLOOKUP($F46,'10K Women'!$A$4:$G$123,2,FALSE),"")</f>
        <v>Alys</v>
      </c>
      <c r="H46" s="6" t="str">
        <f>IFERROR(VLOOKUP($F46,'10K Women'!$A$4:$G$123,3,FALSE),"")</f>
        <v>Ayre</v>
      </c>
      <c r="I46" s="6">
        <f>IFERROR(VLOOKUP($F46,'10K Women'!$A$4:$G$123,7,FALSE),"")</f>
        <v>4.3773148148148151E-2</v>
      </c>
      <c r="K46" s="8">
        <v>43</v>
      </c>
      <c r="L46" s="6" t="str">
        <f>IFERROR(VLOOKUP($K46,'10M Women'!$A$4:$G$124,2,FALSE),"")</f>
        <v>Jan</v>
      </c>
      <c r="M46" s="6" t="str">
        <f>IFERROR(VLOOKUP($K46,'10M Women'!$A$4:$G$124,3,FALSE),"")</f>
        <v>Draper</v>
      </c>
      <c r="N46" s="6">
        <f>IFERROR(VLOOKUP($K46,'10M Women'!$A$4:$G$124,7,FALSE),"")</f>
        <v>7.6365740740740734E-2</v>
      </c>
      <c r="O46" s="20"/>
      <c r="P46" s="8">
        <v>43</v>
      </c>
      <c r="Q46" s="6" t="str">
        <f>IFERROR(VLOOKUP($P46,'Half M Women'!$A$4:$G$124,2,FALSE),"")</f>
        <v/>
      </c>
      <c r="R46" s="6" t="str">
        <f>IFERROR(VLOOKUP($P46,'Half M Women'!$A$4:$G$124,3,FALSE),"")</f>
        <v/>
      </c>
      <c r="S46" s="6" t="str">
        <f>IFERROR(VLOOKUP($P46,'Half M Women'!$A$4:$G$124,7,FALSE),"")</f>
        <v/>
      </c>
      <c r="T46" s="16"/>
      <c r="U46" s="8">
        <v>43</v>
      </c>
      <c r="V46" s="6" t="str">
        <f>IFERROR(VLOOKUP($U46,'Full M Women'!$A$4:$G$124,2,FALSE),"")</f>
        <v/>
      </c>
      <c r="W46" s="6" t="str">
        <f>IFERROR(VLOOKUP($U46,'Full M Women'!$A$4:$G$124,3,FALSE),"")</f>
        <v/>
      </c>
      <c r="X46" s="6" t="str">
        <f>IFERROR(VLOOKUP($U46,'Full M Women'!$A$4:$G$124,7,FALSE),"")</f>
        <v/>
      </c>
    </row>
    <row r="47" spans="1:24" x14ac:dyDescent="0.4">
      <c r="A47" s="8">
        <v>44</v>
      </c>
      <c r="B47" s="6" t="str">
        <f>IFERROR(VLOOKUP($A47,'5k Women'!$A$4:$G$123,2,FALSE),"")</f>
        <v>Lynne</v>
      </c>
      <c r="C47" s="6" t="str">
        <f>IFERROR(VLOOKUP($A47,'5k Women'!$A$4:$G$123,3,FALSE),"")</f>
        <v>Beer</v>
      </c>
      <c r="D47" s="6">
        <f>IFERROR(VLOOKUP($A47,'5k Women'!$A$4:$G$123,7,FALSE),"")</f>
        <v>2.0509259259259258E-2</v>
      </c>
      <c r="F47" s="8">
        <v>44</v>
      </c>
      <c r="G47" s="6" t="str">
        <f>IFERROR(VLOOKUP($F47,'10K Women'!$A$4:$G$123,2,FALSE),"")</f>
        <v>Erin</v>
      </c>
      <c r="H47" s="6" t="str">
        <f>IFERROR(VLOOKUP($F47,'10K Women'!$A$4:$G$123,3,FALSE),"")</f>
        <v>McDonagh</v>
      </c>
      <c r="I47" s="6">
        <f>IFERROR(VLOOKUP($F47,'10K Women'!$A$4:$G$123,7,FALSE),"")</f>
        <v>4.3923611111111108E-2</v>
      </c>
      <c r="K47" s="8">
        <v>44</v>
      </c>
      <c r="L47" s="6" t="str">
        <f>IFERROR(VLOOKUP($K47,'10M Women'!$A$4:$G$124,2,FALSE),"")</f>
        <v>Jasmine</v>
      </c>
      <c r="M47" s="6" t="str">
        <f>IFERROR(VLOOKUP($K47,'10M Women'!$A$4:$G$124,3,FALSE),"")</f>
        <v>Gray</v>
      </c>
      <c r="N47" s="6">
        <f>IFERROR(VLOOKUP($K47,'10M Women'!$A$4:$G$124,7,FALSE),"")</f>
        <v>7.6701388888888888E-2</v>
      </c>
      <c r="O47" s="20"/>
      <c r="P47" s="8">
        <v>44</v>
      </c>
      <c r="Q47" s="6" t="str">
        <f>IFERROR(VLOOKUP($P47,'Half M Women'!$A$4:$G$124,2,FALSE),"")</f>
        <v/>
      </c>
      <c r="R47" s="6" t="str">
        <f>IFERROR(VLOOKUP($P47,'Half M Women'!$A$4:$G$124,3,FALSE),"")</f>
        <v/>
      </c>
      <c r="S47" s="6" t="str">
        <f>IFERROR(VLOOKUP($P47,'Half M Women'!$A$4:$G$124,7,FALSE),"")</f>
        <v/>
      </c>
      <c r="T47" s="16"/>
      <c r="U47" s="8">
        <v>44</v>
      </c>
      <c r="V47" s="6" t="str">
        <f>IFERROR(VLOOKUP($U47,'Full M Women'!$A$4:$G$124,2,FALSE),"")</f>
        <v/>
      </c>
      <c r="W47" s="6" t="str">
        <f>IFERROR(VLOOKUP($U47,'Full M Women'!$A$4:$G$124,3,FALSE),"")</f>
        <v/>
      </c>
      <c r="X47" s="6" t="str">
        <f>IFERROR(VLOOKUP($U47,'Full M Women'!$A$4:$G$124,7,FALSE),"")</f>
        <v/>
      </c>
    </row>
    <row r="48" spans="1:24" x14ac:dyDescent="0.4">
      <c r="A48" s="8">
        <v>45</v>
      </c>
      <c r="B48" s="6" t="str">
        <f>IFERROR(VLOOKUP($A48,'5k Women'!$A$4:$G$123,2,FALSE),"")</f>
        <v>Sarah</v>
      </c>
      <c r="C48" s="6" t="str">
        <f>IFERROR(VLOOKUP($A48,'5k Women'!$A$4:$G$123,3,FALSE),"")</f>
        <v>Fell</v>
      </c>
      <c r="D48" s="6">
        <f>IFERROR(VLOOKUP($A48,'5k Women'!$A$4:$G$123,7,FALSE),"")</f>
        <v>2.0636574074074075E-2</v>
      </c>
      <c r="F48" s="8">
        <v>45</v>
      </c>
      <c r="G48" s="6" t="str">
        <f>IFERROR(VLOOKUP($F48,'10K Women'!$A$4:$G$123,2,FALSE),"")</f>
        <v>Jennifer</v>
      </c>
      <c r="H48" s="6" t="str">
        <f>IFERROR(VLOOKUP($F48,'10K Women'!$A$4:$G$123,3,FALSE),"")</f>
        <v>Hamlyn</v>
      </c>
      <c r="I48" s="6">
        <f>IFERROR(VLOOKUP($F48,'10K Women'!$A$4:$G$123,7,FALSE),"")</f>
        <v>4.4120370370370372E-2</v>
      </c>
      <c r="K48" s="8">
        <v>45</v>
      </c>
      <c r="L48" s="6" t="str">
        <f>IFERROR(VLOOKUP($K48,'10M Women'!$A$4:$G$124,2,FALSE),"")</f>
        <v>Jennifer</v>
      </c>
      <c r="M48" s="6" t="str">
        <f>IFERROR(VLOOKUP($K48,'10M Women'!$A$4:$G$124,3,FALSE),"")</f>
        <v>Hamlyn</v>
      </c>
      <c r="N48" s="6">
        <f>IFERROR(VLOOKUP($K48,'10M Women'!$A$4:$G$124,7,FALSE),"")</f>
        <v>7.6701388888888888E-2</v>
      </c>
      <c r="O48" s="20"/>
      <c r="P48" s="8">
        <v>45</v>
      </c>
      <c r="Q48" s="6" t="str">
        <f>IFERROR(VLOOKUP($P48,'Half M Women'!$A$4:$G$124,2,FALSE),"")</f>
        <v/>
      </c>
      <c r="R48" s="6" t="str">
        <f>IFERROR(VLOOKUP($P48,'Half M Women'!$A$4:$G$124,3,FALSE),"")</f>
        <v/>
      </c>
      <c r="S48" s="6" t="str">
        <f>IFERROR(VLOOKUP($P48,'Half M Women'!$A$4:$G$124,7,FALSE),"")</f>
        <v/>
      </c>
      <c r="T48" s="16"/>
      <c r="U48" s="8">
        <v>45</v>
      </c>
      <c r="V48" s="6" t="str">
        <f>IFERROR(VLOOKUP($U48,'Full M Women'!$A$4:$G$124,2,FALSE),"")</f>
        <v/>
      </c>
      <c r="W48" s="6" t="str">
        <f>IFERROR(VLOOKUP($U48,'Full M Women'!$A$4:$G$124,3,FALSE),"")</f>
        <v/>
      </c>
      <c r="X48" s="6" t="str">
        <f>IFERROR(VLOOKUP($U48,'Full M Women'!$A$4:$G$124,7,FALSE),"")</f>
        <v/>
      </c>
    </row>
    <row r="49" spans="1:24" x14ac:dyDescent="0.4">
      <c r="A49" s="8">
        <v>46</v>
      </c>
      <c r="B49" s="6" t="str">
        <f>IFERROR(VLOOKUP($A49,'5k Women'!$A$4:$G$123,2,FALSE),"")</f>
        <v>Jacqueline</v>
      </c>
      <c r="C49" s="6" t="str">
        <f>IFERROR(VLOOKUP($A49,'5k Women'!$A$4:$G$123,3,FALSE),"")</f>
        <v>Edwards</v>
      </c>
      <c r="D49" s="6">
        <f>IFERROR(VLOOKUP($A49,'5k Women'!$A$4:$G$123,7,FALSE),"")</f>
        <v>2.0671296296296295E-2</v>
      </c>
      <c r="F49" s="8">
        <v>46</v>
      </c>
      <c r="G49" s="6" t="str">
        <f>IFERROR(VLOOKUP($F49,'10K Women'!$A$4:$G$123,2,FALSE),"")</f>
        <v>Isabelle</v>
      </c>
      <c r="H49" s="6" t="str">
        <f>IFERROR(VLOOKUP($F49,'10K Women'!$A$4:$G$123,3,FALSE),"")</f>
        <v>Horrocks</v>
      </c>
      <c r="I49" s="6">
        <f>IFERROR(VLOOKUP($F49,'10K Women'!$A$4:$G$123,7,FALSE),"")</f>
        <v>4.4131944444444446E-2</v>
      </c>
      <c r="K49" s="8">
        <v>46</v>
      </c>
      <c r="L49" s="6" t="str">
        <f>IFERROR(VLOOKUP($K49,'10M Women'!$A$4:$G$124,2,FALSE),"")</f>
        <v>Sharron</v>
      </c>
      <c r="M49" s="6" t="str">
        <f>IFERROR(VLOOKUP($K49,'10M Women'!$A$4:$G$124,3,FALSE),"")</f>
        <v>Hutchinson</v>
      </c>
      <c r="N49" s="6">
        <f>IFERROR(VLOOKUP($K49,'10M Women'!$A$4:$G$124,7,FALSE),"")</f>
        <v>7.7488425925925933E-2</v>
      </c>
      <c r="O49" s="20"/>
      <c r="P49" s="8">
        <v>46</v>
      </c>
      <c r="Q49" s="6" t="str">
        <f>IFERROR(VLOOKUP($P49,'Half M Women'!$A$4:$G$124,2,FALSE),"")</f>
        <v/>
      </c>
      <c r="R49" s="6" t="str">
        <f>IFERROR(VLOOKUP($P49,'Half M Women'!$A$4:$G$124,3,FALSE),"")</f>
        <v/>
      </c>
      <c r="S49" s="6" t="str">
        <f>IFERROR(VLOOKUP($P49,'Half M Women'!$A$4:$G$124,7,FALSE),"")</f>
        <v/>
      </c>
      <c r="T49" s="16"/>
      <c r="U49" s="8">
        <v>46</v>
      </c>
      <c r="V49" s="6" t="str">
        <f>IFERROR(VLOOKUP($U49,'Full M Women'!$A$4:$G$124,2,FALSE),"")</f>
        <v/>
      </c>
      <c r="W49" s="6" t="str">
        <f>IFERROR(VLOOKUP($U49,'Full M Women'!$A$4:$G$124,3,FALSE),"")</f>
        <v/>
      </c>
      <c r="X49" s="6" t="str">
        <f>IFERROR(VLOOKUP($U49,'Full M Women'!$A$4:$G$124,7,FALSE),"")</f>
        <v/>
      </c>
    </row>
    <row r="50" spans="1:24" x14ac:dyDescent="0.4">
      <c r="A50" s="8">
        <v>47</v>
      </c>
      <c r="B50" s="6" t="str">
        <f>IFERROR(VLOOKUP($A50,'5k Women'!$A$4:$G$123,2,FALSE),"")</f>
        <v>Jackie</v>
      </c>
      <c r="C50" s="6" t="str">
        <f>IFERROR(VLOOKUP($A50,'5k Women'!$A$4:$G$123,3,FALSE),"")</f>
        <v>Hardman</v>
      </c>
      <c r="D50" s="6">
        <f>IFERROR(VLOOKUP($A50,'5k Women'!$A$4:$G$123,7,FALSE),"")</f>
        <v>2.0763888888888887E-2</v>
      </c>
      <c r="F50" s="8">
        <v>47</v>
      </c>
      <c r="G50" s="6" t="str">
        <f>IFERROR(VLOOKUP($F50,'10K Women'!$A$4:$G$123,2,FALSE),"")</f>
        <v>Carol</v>
      </c>
      <c r="H50" s="6" t="str">
        <f>IFERROR(VLOOKUP($F50,'10K Women'!$A$4:$G$123,3,FALSE),"")</f>
        <v>Taylor</v>
      </c>
      <c r="I50" s="6">
        <f>IFERROR(VLOOKUP($F50,'10K Women'!$A$4:$G$123,7,FALSE),"")</f>
        <v>4.4571759259259262E-2</v>
      </c>
      <c r="K50" s="8">
        <v>47</v>
      </c>
      <c r="L50" s="6" t="str">
        <f>IFERROR(VLOOKUP($K50,'10M Women'!$A$4:$G$124,2,FALSE),"")</f>
        <v>Megan</v>
      </c>
      <c r="M50" s="6" t="str">
        <f>IFERROR(VLOOKUP($K50,'10M Women'!$A$4:$G$124,3,FALSE),"")</f>
        <v>Chown</v>
      </c>
      <c r="N50" s="6">
        <f>IFERROR(VLOOKUP($K50,'10M Women'!$A$4:$G$124,7,FALSE),"")</f>
        <v>7.8182870370370375E-2</v>
      </c>
      <c r="O50" s="20"/>
      <c r="P50" s="8">
        <v>47</v>
      </c>
      <c r="Q50" s="6" t="str">
        <f>IFERROR(VLOOKUP($P50,'Half M Women'!$A$4:$G$124,2,FALSE),"")</f>
        <v/>
      </c>
      <c r="R50" s="6" t="str">
        <f>IFERROR(VLOOKUP($P50,'Half M Women'!$A$4:$G$124,3,FALSE),"")</f>
        <v/>
      </c>
      <c r="S50" s="6" t="str">
        <f>IFERROR(VLOOKUP($P50,'Half M Women'!$A$4:$G$124,7,FALSE),"")</f>
        <v/>
      </c>
      <c r="T50" s="16"/>
      <c r="U50" s="8">
        <v>47</v>
      </c>
      <c r="V50" s="6" t="str">
        <f>IFERROR(VLOOKUP($U50,'Full M Women'!$A$4:$G$124,2,FALSE),"")</f>
        <v/>
      </c>
      <c r="W50" s="6" t="str">
        <f>IFERROR(VLOOKUP($U50,'Full M Women'!$A$4:$G$124,3,FALSE),"")</f>
        <v/>
      </c>
      <c r="X50" s="6" t="str">
        <f>IFERROR(VLOOKUP($U50,'Full M Women'!$A$4:$G$124,7,FALSE),"")</f>
        <v/>
      </c>
    </row>
    <row r="51" spans="1:24" x14ac:dyDescent="0.4">
      <c r="A51" s="8">
        <v>48</v>
      </c>
      <c r="B51" s="6" t="str">
        <f>IFERROR(VLOOKUP($A51,'5k Women'!$A$4:$G$123,2,FALSE),"")</f>
        <v>Allison</v>
      </c>
      <c r="C51" s="6" t="str">
        <f>IFERROR(VLOOKUP($A51,'5k Women'!$A$4:$G$123,3,FALSE),"")</f>
        <v>Hayward</v>
      </c>
      <c r="D51" s="6">
        <f>IFERROR(VLOOKUP($A51,'5k Women'!$A$4:$G$123,7,FALSE),"")</f>
        <v>2.133101851851852E-2</v>
      </c>
      <c r="F51" s="8">
        <v>48</v>
      </c>
      <c r="G51" s="6" t="str">
        <f>IFERROR(VLOOKUP($F51,'10K Women'!$A$4:$G$123,2,FALSE),"")</f>
        <v>Alison</v>
      </c>
      <c r="H51" s="6" t="str">
        <f>IFERROR(VLOOKUP($F51,'10K Women'!$A$4:$G$123,3,FALSE),"")</f>
        <v>Benson</v>
      </c>
      <c r="I51" s="6">
        <f>IFERROR(VLOOKUP($F51,'10K Women'!$A$4:$G$123,7,FALSE),"")</f>
        <v>4.490740740740741E-2</v>
      </c>
      <c r="K51" s="8">
        <v>48</v>
      </c>
      <c r="L51" s="6" t="str">
        <f>IFERROR(VLOOKUP($K51,'10M Women'!$A$4:$G$124,2,FALSE),"")</f>
        <v>Usha</v>
      </c>
      <c r="M51" s="6" t="str">
        <f>IFERROR(VLOOKUP($K51,'10M Women'!$A$4:$G$124,3,FALSE),"")</f>
        <v>Chapman</v>
      </c>
      <c r="N51" s="6">
        <f>IFERROR(VLOOKUP($K51,'10M Women'!$A$4:$G$124,7,FALSE),"")</f>
        <v>7.9166666666666663E-2</v>
      </c>
      <c r="O51" s="20"/>
      <c r="P51" s="8">
        <v>48</v>
      </c>
      <c r="Q51" s="6" t="str">
        <f>IFERROR(VLOOKUP($P51,'Half M Women'!$A$4:$G$124,2,FALSE),"")</f>
        <v/>
      </c>
      <c r="R51" s="6" t="str">
        <f>IFERROR(VLOOKUP($P51,'Half M Women'!$A$4:$G$124,3,FALSE),"")</f>
        <v/>
      </c>
      <c r="S51" s="6" t="str">
        <f>IFERROR(VLOOKUP($P51,'Half M Women'!$A$4:$G$124,7,FALSE),"")</f>
        <v/>
      </c>
      <c r="T51" s="16"/>
      <c r="U51" s="8">
        <v>48</v>
      </c>
      <c r="V51" s="6" t="str">
        <f>IFERROR(VLOOKUP($U51,'Full M Women'!$A$4:$G$124,2,FALSE),"")</f>
        <v/>
      </c>
      <c r="W51" s="6" t="str">
        <f>IFERROR(VLOOKUP($U51,'Full M Women'!$A$4:$G$124,3,FALSE),"")</f>
        <v/>
      </c>
      <c r="X51" s="6" t="str">
        <f>IFERROR(VLOOKUP($U51,'Full M Women'!$A$4:$G$124,7,FALSE),"")</f>
        <v/>
      </c>
    </row>
    <row r="52" spans="1:24" x14ac:dyDescent="0.4">
      <c r="A52" s="8">
        <v>49</v>
      </c>
      <c r="B52" s="6" t="str">
        <f>IFERROR(VLOOKUP($A52,'5k Women'!$A$4:$G$123,2,FALSE),"")</f>
        <v>Alys</v>
      </c>
      <c r="C52" s="6" t="str">
        <f>IFERROR(VLOOKUP($A52,'5k Women'!$A$4:$G$123,3,FALSE),"")</f>
        <v>Ayre</v>
      </c>
      <c r="D52" s="6">
        <f>IFERROR(VLOOKUP($A52,'5k Women'!$A$4:$G$123,7,FALSE),"")</f>
        <v>2.1354166666666667E-2</v>
      </c>
      <c r="F52" s="8">
        <v>49</v>
      </c>
      <c r="G52" s="6" t="str">
        <f>IFERROR(VLOOKUP($F52,'10K Women'!$A$4:$G$123,2,FALSE),"")</f>
        <v>Jan</v>
      </c>
      <c r="H52" s="6" t="str">
        <f>IFERROR(VLOOKUP($F52,'10K Women'!$A$4:$G$123,3,FALSE),"")</f>
        <v>Draper</v>
      </c>
      <c r="I52" s="6">
        <f>IFERROR(VLOOKUP($F52,'10K Women'!$A$4:$G$123,7,FALSE),"")</f>
        <v>4.5717592592592594E-2</v>
      </c>
      <c r="K52" s="8">
        <v>49</v>
      </c>
      <c r="L52" s="6" t="str">
        <f>IFERROR(VLOOKUP($K52,'10M Women'!$A$4:$G$124,2,FALSE),"")</f>
        <v>Tracey</v>
      </c>
      <c r="M52" s="6" t="str">
        <f>IFERROR(VLOOKUP($K52,'10M Women'!$A$4:$G$124,3,FALSE),"")</f>
        <v>Kirby</v>
      </c>
      <c r="N52" s="6">
        <f>IFERROR(VLOOKUP($K52,'10M Women'!$A$4:$G$124,7,FALSE),"")</f>
        <v>8.5370370370370374E-2</v>
      </c>
      <c r="O52" s="20"/>
      <c r="P52" s="8">
        <v>49</v>
      </c>
      <c r="Q52" s="6" t="str">
        <f>IFERROR(VLOOKUP($P52,'Half M Women'!$A$4:$G$124,2,FALSE),"")</f>
        <v/>
      </c>
      <c r="R52" s="6" t="str">
        <f>IFERROR(VLOOKUP($P52,'Half M Women'!$A$4:$G$124,3,FALSE),"")</f>
        <v/>
      </c>
      <c r="S52" s="6" t="str">
        <f>IFERROR(VLOOKUP($P52,'Half M Women'!$A$4:$G$124,7,FALSE),"")</f>
        <v/>
      </c>
      <c r="T52" s="16"/>
      <c r="U52" s="8">
        <v>49</v>
      </c>
      <c r="V52" s="6" t="str">
        <f>IFERROR(VLOOKUP($U52,'Full M Women'!$A$4:$G$124,2,FALSE),"")</f>
        <v/>
      </c>
      <c r="W52" s="6" t="str">
        <f>IFERROR(VLOOKUP($U52,'Full M Women'!$A$4:$G$124,3,FALSE),"")</f>
        <v/>
      </c>
      <c r="X52" s="6" t="str">
        <f>IFERROR(VLOOKUP($U52,'Full M Women'!$A$4:$G$124,7,FALSE),"")</f>
        <v/>
      </c>
    </row>
    <row r="53" spans="1:24" x14ac:dyDescent="0.4">
      <c r="A53" s="8">
        <v>50</v>
      </c>
      <c r="B53" s="6" t="str">
        <f>IFERROR(VLOOKUP($A53,'5k Women'!$A$4:$G$123,2,FALSE),"")</f>
        <v>Kay</v>
      </c>
      <c r="C53" s="6" t="str">
        <f>IFERROR(VLOOKUP($A53,'5k Women'!$A$4:$G$123,3,FALSE),"")</f>
        <v>Farrow</v>
      </c>
      <c r="D53" s="6">
        <f>IFERROR(VLOOKUP($A53,'5k Women'!$A$4:$G$123,7,FALSE),"")</f>
        <v>2.148148148148148E-2</v>
      </c>
      <c r="F53" s="8">
        <v>50</v>
      </c>
      <c r="G53" s="6" t="str">
        <f>IFERROR(VLOOKUP($F53,'10K Women'!$A$4:$G$123,2,FALSE),"")</f>
        <v>Susan</v>
      </c>
      <c r="H53" s="6" t="str">
        <f>IFERROR(VLOOKUP($F53,'10K Women'!$A$4:$G$123,3,FALSE),"")</f>
        <v>McIntyre</v>
      </c>
      <c r="I53" s="6">
        <f>IFERROR(VLOOKUP($F53,'10K Women'!$A$4:$G$123,7,FALSE),"")</f>
        <v>4.6087962962962963E-2</v>
      </c>
      <c r="K53" s="8">
        <v>50</v>
      </c>
      <c r="L53" s="6" t="str">
        <f>IFERROR(VLOOKUP($K53,'10M Women'!$A$4:$G$124,2,FALSE),"")</f>
        <v>Joanne</v>
      </c>
      <c r="M53" s="6" t="str">
        <f>IFERROR(VLOOKUP($K53,'10M Women'!$A$4:$G$124,3,FALSE),"")</f>
        <v>Parnell</v>
      </c>
      <c r="N53" s="6">
        <f>IFERROR(VLOOKUP($K53,'10M Women'!$A$4:$G$124,7,FALSE),"")</f>
        <v>8.6898148148148155E-2</v>
      </c>
      <c r="O53" s="20"/>
      <c r="P53" s="8">
        <v>50</v>
      </c>
      <c r="Q53" s="6" t="str">
        <f>IFERROR(VLOOKUP($P53,'Half M Women'!$A$4:$G$124,2,FALSE),"")</f>
        <v/>
      </c>
      <c r="R53" s="6" t="str">
        <f>IFERROR(VLOOKUP($P53,'Half M Women'!$A$4:$G$124,3,FALSE),"")</f>
        <v/>
      </c>
      <c r="S53" s="6" t="str">
        <f>IFERROR(VLOOKUP($P53,'Half M Women'!$A$4:$G$124,7,FALSE),"")</f>
        <v/>
      </c>
      <c r="T53" s="16"/>
      <c r="U53" s="8">
        <v>50</v>
      </c>
      <c r="V53" s="6" t="str">
        <f>IFERROR(VLOOKUP($U53,'Full M Women'!$A$4:$G$124,2,FALSE),"")</f>
        <v/>
      </c>
      <c r="W53" s="6" t="str">
        <f>IFERROR(VLOOKUP($U53,'Full M Women'!$A$4:$G$124,3,FALSE),"")</f>
        <v/>
      </c>
      <c r="X53" s="6" t="str">
        <f>IFERROR(VLOOKUP($U53,'Full M Women'!$A$4:$G$124,7,FALSE),"")</f>
        <v/>
      </c>
    </row>
    <row r="54" spans="1:24" x14ac:dyDescent="0.4">
      <c r="A54" s="8">
        <v>51</v>
      </c>
      <c r="B54" s="6" t="str">
        <f>IFERROR(VLOOKUP($A54,'5k Women'!$A$4:$G$123,2,FALSE),"")</f>
        <v>Fiona</v>
      </c>
      <c r="C54" s="6" t="str">
        <f>IFERROR(VLOOKUP($A54,'5k Women'!$A$4:$G$123,3,FALSE),"")</f>
        <v>Oakes</v>
      </c>
      <c r="D54" s="6">
        <f>IFERROR(VLOOKUP($A54,'5k Women'!$A$4:$G$123,7,FALSE),"")</f>
        <v>2.1597222222222223E-2</v>
      </c>
      <c r="F54" s="8">
        <v>51</v>
      </c>
      <c r="G54" s="6" t="str">
        <f>IFERROR(VLOOKUP($F54,'10K Women'!$A$4:$G$123,2,FALSE),"")</f>
        <v>Helen</v>
      </c>
      <c r="H54" s="6" t="str">
        <f>IFERROR(VLOOKUP($F54,'10K Women'!$A$4:$G$123,3,FALSE),"")</f>
        <v>Pillow</v>
      </c>
      <c r="I54" s="6">
        <f>IFERROR(VLOOKUP($F54,'10K Women'!$A$4:$G$123,7,FALSE),"")</f>
        <v>4.6388888888888889E-2</v>
      </c>
      <c r="K54" s="8">
        <v>51</v>
      </c>
      <c r="L54" s="6" t="str">
        <f>IFERROR(VLOOKUP($K54,'10M Women'!$A$4:$G$124,2,FALSE),"")</f>
        <v>Hollie</v>
      </c>
      <c r="M54" s="6" t="str">
        <f>IFERROR(VLOOKUP($K54,'10M Women'!$A$4:$G$124,3,FALSE),"")</f>
        <v>Oxtoby</v>
      </c>
      <c r="N54" s="6">
        <f>IFERROR(VLOOKUP($K54,'10M Women'!$A$4:$G$124,7,FALSE),"")</f>
        <v>9.930555555555555E-2</v>
      </c>
      <c r="O54" s="20"/>
      <c r="P54" s="8">
        <v>51</v>
      </c>
      <c r="Q54" s="6" t="str">
        <f>IFERROR(VLOOKUP($P54,'Half M Women'!$A$4:$G$124,2,FALSE),"")</f>
        <v/>
      </c>
      <c r="R54" s="6" t="str">
        <f>IFERROR(VLOOKUP($P54,'Half M Women'!$A$4:$G$124,3,FALSE),"")</f>
        <v/>
      </c>
      <c r="S54" s="6" t="str">
        <f>IFERROR(VLOOKUP($P54,'Half M Women'!$A$4:$G$124,7,FALSE),"")</f>
        <v/>
      </c>
      <c r="T54" s="16"/>
      <c r="U54" s="8">
        <v>51</v>
      </c>
      <c r="V54" s="6" t="str">
        <f>IFERROR(VLOOKUP($U54,'Full M Women'!$A$4:$G$124,2,FALSE),"")</f>
        <v/>
      </c>
      <c r="W54" s="6" t="str">
        <f>IFERROR(VLOOKUP($U54,'Full M Women'!$A$4:$G$124,3,FALSE),"")</f>
        <v/>
      </c>
      <c r="X54" s="6" t="str">
        <f>IFERROR(VLOOKUP($U54,'Full M Women'!$A$4:$G$124,7,FALSE),"")</f>
        <v/>
      </c>
    </row>
    <row r="55" spans="1:24" x14ac:dyDescent="0.4">
      <c r="A55" s="8">
        <v>52</v>
      </c>
      <c r="B55" s="6" t="str">
        <f>IFERROR(VLOOKUP($A55,'5k Women'!$A$4:$G$123,2,FALSE),"")</f>
        <v>Jennifer</v>
      </c>
      <c r="C55" s="6" t="str">
        <f>IFERROR(VLOOKUP($A55,'5k Women'!$A$4:$G$123,3,FALSE),"")</f>
        <v>Hamlyn</v>
      </c>
      <c r="D55" s="6">
        <f>IFERROR(VLOOKUP($A55,'5k Women'!$A$4:$G$123,7,FALSE),"")</f>
        <v>2.1631944444444443E-2</v>
      </c>
      <c r="F55" s="8">
        <v>52</v>
      </c>
      <c r="G55" s="6" t="str">
        <f>IFERROR(VLOOKUP($F55,'10K Women'!$A$4:$G$123,2,FALSE),"")</f>
        <v>Katie</v>
      </c>
      <c r="H55" s="6" t="str">
        <f>IFERROR(VLOOKUP($F55,'10K Women'!$A$4:$G$123,3,FALSE),"")</f>
        <v>Blakey</v>
      </c>
      <c r="I55" s="6">
        <f>IFERROR(VLOOKUP($F55,'10K Women'!$A$4:$G$123,7,FALSE),"")</f>
        <v>4.6666666666666669E-2</v>
      </c>
      <c r="K55" s="8">
        <v>52</v>
      </c>
      <c r="L55" s="6" t="str">
        <f>IFERROR(VLOOKUP($K55,'10M Women'!$A$4:$G$124,2,FALSE),"")</f>
        <v/>
      </c>
      <c r="M55" s="6" t="str">
        <f>IFERROR(VLOOKUP($K55,'10M Women'!$A$4:$G$124,3,FALSE),"")</f>
        <v/>
      </c>
      <c r="N55" s="6" t="str">
        <f>IFERROR(VLOOKUP($K55,'10M Women'!$A$4:$G$124,7,FALSE),"")</f>
        <v/>
      </c>
      <c r="O55" s="20"/>
      <c r="P55" s="8">
        <v>52</v>
      </c>
      <c r="Q55" s="6" t="str">
        <f>IFERROR(VLOOKUP($P55,'Half M Women'!$A$4:$G$124,2,FALSE),"")</f>
        <v/>
      </c>
      <c r="R55" s="6" t="str">
        <f>IFERROR(VLOOKUP($P55,'Half M Women'!$A$4:$G$124,3,FALSE),"")</f>
        <v/>
      </c>
      <c r="S55" s="6" t="str">
        <f>IFERROR(VLOOKUP($P55,'Half M Women'!$A$4:$G$124,7,FALSE),"")</f>
        <v/>
      </c>
      <c r="T55" s="16"/>
      <c r="U55" s="8">
        <v>52</v>
      </c>
      <c r="V55" s="6" t="str">
        <f>IFERROR(VLOOKUP($U55,'Full M Women'!$A$4:$G$124,2,FALSE),"")</f>
        <v/>
      </c>
      <c r="W55" s="6" t="str">
        <f>IFERROR(VLOOKUP($U55,'Full M Women'!$A$4:$G$124,3,FALSE),"")</f>
        <v/>
      </c>
      <c r="X55" s="6" t="str">
        <f>IFERROR(VLOOKUP($U55,'Full M Women'!$A$4:$G$124,7,FALSE),"")</f>
        <v/>
      </c>
    </row>
    <row r="56" spans="1:24" x14ac:dyDescent="0.4">
      <c r="A56" s="8">
        <v>53</v>
      </c>
      <c r="B56" s="6" t="str">
        <f>IFERROR(VLOOKUP($A56,'5k Women'!$A$4:$G$123,2,FALSE),"")</f>
        <v>Jan</v>
      </c>
      <c r="C56" s="6" t="str">
        <f>IFERROR(VLOOKUP($A56,'5k Women'!$A$4:$G$123,3,FALSE),"")</f>
        <v>Draper</v>
      </c>
      <c r="D56" s="6">
        <f>IFERROR(VLOOKUP($A56,'5k Women'!$A$4:$G$123,7,FALSE),"")</f>
        <v>2.1736111111111112E-2</v>
      </c>
      <c r="F56" s="8">
        <v>53</v>
      </c>
      <c r="G56" s="6" t="str">
        <f>IFERROR(VLOOKUP($F56,'10K Women'!$A$4:$G$123,2,FALSE),"")</f>
        <v>Liz</v>
      </c>
      <c r="H56" s="6" t="str">
        <f>IFERROR(VLOOKUP($F56,'10K Women'!$A$4:$G$123,3,FALSE),"")</f>
        <v>Pillow</v>
      </c>
      <c r="I56" s="6">
        <f>IFERROR(VLOOKUP($F56,'10K Women'!$A$4:$G$123,7,FALSE),"")</f>
        <v>4.7881944444444442E-2</v>
      </c>
      <c r="K56" s="8">
        <v>53</v>
      </c>
      <c r="L56" s="6" t="str">
        <f>IFERROR(VLOOKUP($K56,'10M Women'!$A$4:$G$124,2,FALSE),"")</f>
        <v/>
      </c>
      <c r="M56" s="6" t="str">
        <f>IFERROR(VLOOKUP($K56,'10M Women'!$A$4:$G$124,3,FALSE),"")</f>
        <v/>
      </c>
      <c r="N56" s="6" t="str">
        <f>IFERROR(VLOOKUP($K56,'10M Women'!$A$4:$G$124,7,FALSE),"")</f>
        <v/>
      </c>
      <c r="O56" s="20"/>
      <c r="P56" s="8">
        <v>53</v>
      </c>
      <c r="Q56" s="6" t="str">
        <f>IFERROR(VLOOKUP($P56,'Half M Women'!$A$4:$G$124,2,FALSE),"")</f>
        <v/>
      </c>
      <c r="R56" s="6" t="str">
        <f>IFERROR(VLOOKUP($P56,'Half M Women'!$A$4:$G$124,3,FALSE),"")</f>
        <v/>
      </c>
      <c r="S56" s="6" t="str">
        <f>IFERROR(VLOOKUP($P56,'Half M Women'!$A$4:$G$124,7,FALSE),"")</f>
        <v/>
      </c>
      <c r="T56" s="16"/>
      <c r="U56" s="8">
        <v>53</v>
      </c>
      <c r="V56" s="6" t="str">
        <f>IFERROR(VLOOKUP($U56,'Full M Women'!$A$4:$G$124,2,FALSE),"")</f>
        <v/>
      </c>
      <c r="W56" s="6" t="str">
        <f>IFERROR(VLOOKUP($U56,'Full M Women'!$A$4:$G$124,3,FALSE),"")</f>
        <v/>
      </c>
      <c r="X56" s="6" t="str">
        <f>IFERROR(VLOOKUP($U56,'Full M Women'!$A$4:$G$124,7,FALSE),"")</f>
        <v/>
      </c>
    </row>
    <row r="57" spans="1:24" x14ac:dyDescent="0.4">
      <c r="A57" s="8">
        <v>54</v>
      </c>
      <c r="B57" s="6" t="str">
        <f>IFERROR(VLOOKUP($A57,'5k Women'!$A$4:$G$123,2,FALSE),"")</f>
        <v>Laura</v>
      </c>
      <c r="C57" s="6" t="str">
        <f>IFERROR(VLOOKUP($A57,'5k Women'!$A$4:$G$123,3,FALSE),"")</f>
        <v>Egan</v>
      </c>
      <c r="D57" s="6">
        <f>IFERROR(VLOOKUP($A57,'5k Women'!$A$4:$G$123,7,FALSE),"")</f>
        <v>2.1747685185185186E-2</v>
      </c>
      <c r="F57" s="8">
        <v>54</v>
      </c>
      <c r="G57" s="6" t="str">
        <f>IFERROR(VLOOKUP($F57,'10K Women'!$A$4:$G$123,2,FALSE),"")</f>
        <v>Laura</v>
      </c>
      <c r="H57" s="6" t="str">
        <f>IFERROR(VLOOKUP($F57,'10K Women'!$A$4:$G$123,3,FALSE),"")</f>
        <v>Egan</v>
      </c>
      <c r="I57" s="6">
        <f>IFERROR(VLOOKUP($F57,'10K Women'!$A$4:$G$123,7,FALSE),"")</f>
        <v>4.8194444444444443E-2</v>
      </c>
      <c r="K57" s="8">
        <v>54</v>
      </c>
      <c r="L57" s="6" t="str">
        <f>IFERROR(VLOOKUP($K57,'10M Women'!$A$4:$G$124,2,FALSE),"")</f>
        <v/>
      </c>
      <c r="M57" s="6" t="str">
        <f>IFERROR(VLOOKUP($K57,'10M Women'!$A$4:$G$124,3,FALSE),"")</f>
        <v/>
      </c>
      <c r="N57" s="6" t="str">
        <f>IFERROR(VLOOKUP($K57,'10M Women'!$A$4:$G$124,7,FALSE),"")</f>
        <v/>
      </c>
      <c r="O57" s="20"/>
      <c r="P57" s="8">
        <v>54</v>
      </c>
      <c r="Q57" s="6" t="str">
        <f>IFERROR(VLOOKUP($P57,'Half M Women'!$A$4:$G$124,2,FALSE),"")</f>
        <v/>
      </c>
      <c r="R57" s="6" t="str">
        <f>IFERROR(VLOOKUP($P57,'Half M Women'!$A$4:$G$124,3,FALSE),"")</f>
        <v/>
      </c>
      <c r="S57" s="6" t="str">
        <f>IFERROR(VLOOKUP($P57,'Half M Women'!$A$4:$G$124,7,FALSE),"")</f>
        <v/>
      </c>
      <c r="T57" s="16"/>
      <c r="U57" s="8">
        <v>54</v>
      </c>
      <c r="V57" s="6" t="str">
        <f>IFERROR(VLOOKUP($U57,'Full M Women'!$A$4:$G$124,2,FALSE),"")</f>
        <v/>
      </c>
      <c r="W57" s="6" t="str">
        <f>IFERROR(VLOOKUP($U57,'Full M Women'!$A$4:$G$124,3,FALSE),"")</f>
        <v/>
      </c>
      <c r="X57" s="6" t="str">
        <f>IFERROR(VLOOKUP($U57,'Full M Women'!$A$4:$G$124,7,FALSE),"")</f>
        <v/>
      </c>
    </row>
    <row r="58" spans="1:24" x14ac:dyDescent="0.4">
      <c r="A58" s="8">
        <v>55</v>
      </c>
      <c r="B58" s="6" t="str">
        <f>IFERROR(VLOOKUP($A58,'5k Women'!$A$4:$G$123,2,FALSE),"")</f>
        <v>Alison</v>
      </c>
      <c r="C58" s="6" t="str">
        <f>IFERROR(VLOOKUP($A58,'5k Women'!$A$4:$G$123,3,FALSE),"")</f>
        <v>Benson</v>
      </c>
      <c r="D58" s="6">
        <f>IFERROR(VLOOKUP($A58,'5k Women'!$A$4:$G$123,7,FALSE),"")</f>
        <v>2.179398148148148E-2</v>
      </c>
      <c r="F58" s="8">
        <v>55</v>
      </c>
      <c r="G58" s="6" t="str">
        <f>IFERROR(VLOOKUP($F58,'10K Women'!$A$4:$G$123,2,FALSE),"")</f>
        <v>Cora</v>
      </c>
      <c r="H58" s="6" t="str">
        <f>IFERROR(VLOOKUP($F58,'10K Women'!$A$4:$G$123,3,FALSE),"")</f>
        <v>Hubbert</v>
      </c>
      <c r="I58" s="6">
        <f>IFERROR(VLOOKUP($F58,'10K Women'!$A$4:$G$123,7,FALSE),"")</f>
        <v>4.8715277777777781E-2</v>
      </c>
      <c r="K58" s="8">
        <v>55</v>
      </c>
      <c r="L58" s="6" t="str">
        <f>IFERROR(VLOOKUP($K58,'10M Women'!$A$4:$G$124,2,FALSE),"")</f>
        <v/>
      </c>
      <c r="M58" s="6" t="str">
        <f>IFERROR(VLOOKUP($K58,'10M Women'!$A$4:$G$124,3,FALSE),"")</f>
        <v/>
      </c>
      <c r="N58" s="6" t="str">
        <f>IFERROR(VLOOKUP($K58,'10M Women'!$A$4:$G$124,7,FALSE),"")</f>
        <v/>
      </c>
      <c r="O58" s="20"/>
      <c r="P58" s="8">
        <v>55</v>
      </c>
      <c r="Q58" s="6" t="str">
        <f>IFERROR(VLOOKUP($P58,'Half M Women'!$A$4:$G$124,2,FALSE),"")</f>
        <v/>
      </c>
      <c r="R58" s="6" t="str">
        <f>IFERROR(VLOOKUP($P58,'Half M Women'!$A$4:$G$124,3,FALSE),"")</f>
        <v/>
      </c>
      <c r="S58" s="6" t="str">
        <f>IFERROR(VLOOKUP($P58,'Half M Women'!$A$4:$G$124,7,FALSE),"")</f>
        <v/>
      </c>
      <c r="T58" s="16"/>
      <c r="U58" s="8">
        <v>55</v>
      </c>
      <c r="V58" s="6" t="str">
        <f>IFERROR(VLOOKUP($U58,'Full M Women'!$A$4:$G$124,2,FALSE),"")</f>
        <v/>
      </c>
      <c r="W58" s="6" t="str">
        <f>IFERROR(VLOOKUP($U58,'Full M Women'!$A$4:$G$124,3,FALSE),"")</f>
        <v/>
      </c>
      <c r="X58" s="6" t="str">
        <f>IFERROR(VLOOKUP($U58,'Full M Women'!$A$4:$G$124,7,FALSE),"")</f>
        <v/>
      </c>
    </row>
    <row r="59" spans="1:24" x14ac:dyDescent="0.4">
      <c r="A59" s="8">
        <v>56</v>
      </c>
      <c r="B59" s="6" t="str">
        <f>IFERROR(VLOOKUP($A59,'5k Women'!$A$4:$G$123,2,FALSE),"")</f>
        <v>Suzanna</v>
      </c>
      <c r="C59" s="6" t="str">
        <f>IFERROR(VLOOKUP($A59,'5k Women'!$A$4:$G$123,3,FALSE),"")</f>
        <v>Hulse</v>
      </c>
      <c r="D59" s="6">
        <f>IFERROR(VLOOKUP($A59,'5k Women'!$A$4:$G$123,7,FALSE),"")</f>
        <v>2.1863425925925925E-2</v>
      </c>
      <c r="F59" s="8">
        <v>56</v>
      </c>
      <c r="G59" s="6" t="str">
        <f>IFERROR(VLOOKUP($F59,'10K Women'!$A$4:$G$123,2,FALSE),"")</f>
        <v>Kay</v>
      </c>
      <c r="H59" s="6" t="str">
        <f>IFERROR(VLOOKUP($F59,'10K Women'!$A$4:$G$123,3,FALSE),"")</f>
        <v>Farrow</v>
      </c>
      <c r="I59" s="6">
        <f>IFERROR(VLOOKUP($F59,'10K Women'!$A$4:$G$123,7,FALSE),"")</f>
        <v>4.8969907407407406E-2</v>
      </c>
      <c r="K59" s="8">
        <v>56</v>
      </c>
      <c r="L59" s="6" t="str">
        <f>IFERROR(VLOOKUP($K59,'10M Women'!$A$4:$G$124,2,FALSE),"")</f>
        <v/>
      </c>
      <c r="M59" s="6" t="str">
        <f>IFERROR(VLOOKUP($K59,'10M Women'!$A$4:$G$124,3,FALSE),"")</f>
        <v/>
      </c>
      <c r="N59" s="6" t="str">
        <f>IFERROR(VLOOKUP($K59,'10M Women'!$A$4:$G$124,7,FALSE),"")</f>
        <v/>
      </c>
      <c r="O59" s="20"/>
      <c r="P59" s="8">
        <v>56</v>
      </c>
      <c r="Q59" s="6" t="str">
        <f>IFERROR(VLOOKUP($P59,'Half M Women'!$A$4:$G$124,2,FALSE),"")</f>
        <v/>
      </c>
      <c r="R59" s="6" t="str">
        <f>IFERROR(VLOOKUP($P59,'Half M Women'!$A$4:$G$124,3,FALSE),"")</f>
        <v/>
      </c>
      <c r="S59" s="6" t="str">
        <f>IFERROR(VLOOKUP($P59,'Half M Women'!$A$4:$G$124,7,FALSE),"")</f>
        <v/>
      </c>
      <c r="T59" s="16"/>
      <c r="U59" s="8">
        <v>56</v>
      </c>
      <c r="V59" s="6" t="str">
        <f>IFERROR(VLOOKUP($U59,'Full M Women'!$A$4:$G$124,2,FALSE),"")</f>
        <v/>
      </c>
      <c r="W59" s="6" t="str">
        <f>IFERROR(VLOOKUP($U59,'Full M Women'!$A$4:$G$124,3,FALSE),"")</f>
        <v/>
      </c>
      <c r="X59" s="6" t="str">
        <f>IFERROR(VLOOKUP($U59,'Full M Women'!$A$4:$G$124,7,FALSE),"")</f>
        <v/>
      </c>
    </row>
    <row r="60" spans="1:24" x14ac:dyDescent="0.4">
      <c r="A60" s="8">
        <v>57</v>
      </c>
      <c r="B60" s="6" t="str">
        <f>IFERROR(VLOOKUP($A60,'5k Women'!$A$4:$G$123,2,FALSE),"")</f>
        <v>Liz</v>
      </c>
      <c r="C60" s="6" t="str">
        <f>IFERROR(VLOOKUP($A60,'5k Women'!$A$4:$G$123,3,FALSE),"")</f>
        <v>McGinnes</v>
      </c>
      <c r="D60" s="6">
        <f>IFERROR(VLOOKUP($A60,'5k Women'!$A$4:$G$123,7,FALSE),"")</f>
        <v>2.1944444444444444E-2</v>
      </c>
      <c r="F60" s="8">
        <v>57</v>
      </c>
      <c r="G60" s="6" t="str">
        <f>IFERROR(VLOOKUP($F60,'10K Women'!$A$4:$G$123,2,FALSE),"")</f>
        <v>Deborah</v>
      </c>
      <c r="H60" s="6" t="str">
        <f>IFERROR(VLOOKUP($F60,'10K Women'!$A$4:$G$123,3,FALSE),"")</f>
        <v>Callison</v>
      </c>
      <c r="I60" s="6">
        <f>IFERROR(VLOOKUP($F60,'10K Women'!$A$4:$G$123,7,FALSE),"")</f>
        <v>4.9722222222222223E-2</v>
      </c>
      <c r="K60" s="8">
        <v>57</v>
      </c>
      <c r="L60" s="6" t="str">
        <f>IFERROR(VLOOKUP($K60,'10M Women'!$A$4:$G$124,2,FALSE),"")</f>
        <v/>
      </c>
      <c r="M60" s="6" t="str">
        <f>IFERROR(VLOOKUP($K60,'10M Women'!$A$4:$G$124,3,FALSE),"")</f>
        <v/>
      </c>
      <c r="N60" s="6" t="str">
        <f>IFERROR(VLOOKUP($K60,'10M Women'!$A$4:$G$124,7,FALSE),"")</f>
        <v/>
      </c>
      <c r="O60" s="20"/>
      <c r="P60" s="8">
        <v>57</v>
      </c>
      <c r="Q60" s="6" t="str">
        <f>IFERROR(VLOOKUP($P60,'Half M Women'!$A$4:$G$124,2,FALSE),"")</f>
        <v/>
      </c>
      <c r="R60" s="6" t="str">
        <f>IFERROR(VLOOKUP($P60,'Half M Women'!$A$4:$G$124,3,FALSE),"")</f>
        <v/>
      </c>
      <c r="S60" s="6" t="str">
        <f>IFERROR(VLOOKUP($P60,'Half M Women'!$A$4:$G$124,7,FALSE),"")</f>
        <v/>
      </c>
      <c r="T60" s="16"/>
      <c r="U60" s="8">
        <v>57</v>
      </c>
      <c r="V60" s="6" t="str">
        <f>IFERROR(VLOOKUP($U60,'Full M Women'!$A$4:$G$124,2,FALSE),"")</f>
        <v/>
      </c>
      <c r="W60" s="6" t="str">
        <f>IFERROR(VLOOKUP($U60,'Full M Women'!$A$4:$G$124,3,FALSE),"")</f>
        <v/>
      </c>
      <c r="X60" s="6" t="str">
        <f>IFERROR(VLOOKUP($U60,'Full M Women'!$A$4:$G$124,7,FALSE),"")</f>
        <v/>
      </c>
    </row>
    <row r="61" spans="1:24" x14ac:dyDescent="0.4">
      <c r="A61" s="8">
        <v>58</v>
      </c>
      <c r="B61" s="6" t="str">
        <f>IFERROR(VLOOKUP($A61,'5k Women'!$A$4:$G$123,2,FALSE),"")</f>
        <v>Erica</v>
      </c>
      <c r="C61" s="6" t="str">
        <f>IFERROR(VLOOKUP($A61,'5k Women'!$A$4:$G$123,3,FALSE),"")</f>
        <v>McCallum</v>
      </c>
      <c r="D61" s="6">
        <f>IFERROR(VLOOKUP($A61,'5k Women'!$A$4:$G$123,7,FALSE),"")</f>
        <v>2.2118055555555554E-2</v>
      </c>
      <c r="F61" s="8">
        <v>58</v>
      </c>
      <c r="G61" s="6" t="str">
        <f>IFERROR(VLOOKUP($F61,'10K Women'!$A$4:$G$123,2,FALSE),"")</f>
        <v>Joanne</v>
      </c>
      <c r="H61" s="6" t="str">
        <f>IFERROR(VLOOKUP($F61,'10K Women'!$A$4:$G$123,3,FALSE),"")</f>
        <v>Parnell</v>
      </c>
      <c r="I61" s="6">
        <f>IFERROR(VLOOKUP($F61,'10K Women'!$A$4:$G$123,7,FALSE),"")</f>
        <v>5.0138888888888886E-2</v>
      </c>
      <c r="K61" s="8">
        <v>58</v>
      </c>
      <c r="L61" s="6" t="str">
        <f>IFERROR(VLOOKUP($K61,'10M Women'!$A$4:$G$124,2,FALSE),"")</f>
        <v/>
      </c>
      <c r="M61" s="6" t="str">
        <f>IFERROR(VLOOKUP($K61,'10M Women'!$A$4:$G$124,3,FALSE),"")</f>
        <v/>
      </c>
      <c r="N61" s="6" t="str">
        <f>IFERROR(VLOOKUP($K61,'10M Women'!$A$4:$G$124,7,FALSE),"")</f>
        <v/>
      </c>
      <c r="O61" s="20"/>
      <c r="P61" s="8">
        <v>58</v>
      </c>
      <c r="Q61" s="6" t="str">
        <f>IFERROR(VLOOKUP($P61,'Half M Women'!$A$4:$G$124,2,FALSE),"")</f>
        <v/>
      </c>
      <c r="R61" s="6" t="str">
        <f>IFERROR(VLOOKUP($P61,'Half M Women'!$A$4:$G$124,3,FALSE),"")</f>
        <v/>
      </c>
      <c r="S61" s="6" t="str">
        <f>IFERROR(VLOOKUP($P61,'Half M Women'!$A$4:$G$124,7,FALSE),"")</f>
        <v/>
      </c>
      <c r="T61" s="16"/>
      <c r="U61" s="8">
        <v>58</v>
      </c>
      <c r="V61" s="6" t="str">
        <f>IFERROR(VLOOKUP($U61,'Full M Women'!$A$4:$G$124,2,FALSE),"")</f>
        <v/>
      </c>
      <c r="W61" s="6" t="str">
        <f>IFERROR(VLOOKUP($U61,'Full M Women'!$A$4:$G$124,3,FALSE),"")</f>
        <v/>
      </c>
      <c r="X61" s="6" t="str">
        <f>IFERROR(VLOOKUP($U61,'Full M Women'!$A$4:$G$124,7,FALSE),"")</f>
        <v/>
      </c>
    </row>
    <row r="62" spans="1:24" x14ac:dyDescent="0.4">
      <c r="A62" s="8">
        <v>59</v>
      </c>
      <c r="B62" s="6" t="str">
        <f>IFERROR(VLOOKUP($A62,'5k Women'!$A$4:$G$123,2,FALSE),"")</f>
        <v>Sarah</v>
      </c>
      <c r="C62" s="6" t="str">
        <f>IFERROR(VLOOKUP($A62,'5k Women'!$A$4:$G$123,3,FALSE),"")</f>
        <v>Pearson</v>
      </c>
      <c r="D62" s="6">
        <f>IFERROR(VLOOKUP($A62,'5k Women'!$A$4:$G$123,7,FALSE),"")</f>
        <v>2.2152777777777778E-2</v>
      </c>
      <c r="F62" s="8">
        <v>59</v>
      </c>
      <c r="G62" s="6" t="str">
        <f>IFERROR(VLOOKUP($F62,'10K Women'!$A$4:$G$123,2,FALSE),"")</f>
        <v>Hollie</v>
      </c>
      <c r="H62" s="6" t="str">
        <f>IFERROR(VLOOKUP($F62,'10K Women'!$A$4:$G$123,3,FALSE),"")</f>
        <v>Oxtoby</v>
      </c>
      <c r="I62" s="6">
        <f>IFERROR(VLOOKUP($F62,'10K Women'!$A$4:$G$123,7,FALSE),"")</f>
        <v>5.0289351851851849E-2</v>
      </c>
      <c r="K62" s="8">
        <v>59</v>
      </c>
      <c r="L62" s="6" t="str">
        <f>IFERROR(VLOOKUP($K62,'10M Women'!$A$4:$G$124,2,FALSE),"")</f>
        <v/>
      </c>
      <c r="M62" s="6" t="str">
        <f>IFERROR(VLOOKUP($K62,'10M Women'!$A$4:$G$124,3,FALSE),"")</f>
        <v/>
      </c>
      <c r="N62" s="6" t="str">
        <f>IFERROR(VLOOKUP($K62,'10M Women'!$A$4:$G$124,7,FALSE),"")</f>
        <v/>
      </c>
      <c r="O62" s="20"/>
      <c r="P62" s="8">
        <v>59</v>
      </c>
      <c r="Q62" s="6" t="str">
        <f>IFERROR(VLOOKUP($P62,'Half M Women'!$A$4:$G$124,2,FALSE),"")</f>
        <v/>
      </c>
      <c r="R62" s="6" t="str">
        <f>IFERROR(VLOOKUP($P62,'Half M Women'!$A$4:$G$124,3,FALSE),"")</f>
        <v/>
      </c>
      <c r="S62" s="6" t="str">
        <f>IFERROR(VLOOKUP($P62,'Half M Women'!$A$4:$G$124,7,FALSE),"")</f>
        <v/>
      </c>
      <c r="T62" s="16"/>
      <c r="U62" s="8">
        <v>59</v>
      </c>
      <c r="V62" s="6" t="str">
        <f>IFERROR(VLOOKUP($U62,'Full M Women'!$A$4:$G$124,2,FALSE),"")</f>
        <v/>
      </c>
      <c r="W62" s="6" t="str">
        <f>IFERROR(VLOOKUP($U62,'Full M Women'!$A$4:$G$124,3,FALSE),"")</f>
        <v/>
      </c>
      <c r="X62" s="6" t="str">
        <f>IFERROR(VLOOKUP($U62,'Full M Women'!$A$4:$G$124,7,FALSE),"")</f>
        <v/>
      </c>
    </row>
    <row r="63" spans="1:24" x14ac:dyDescent="0.4">
      <c r="A63" s="8">
        <v>60</v>
      </c>
      <c r="B63" s="6" t="str">
        <f>IFERROR(VLOOKUP($A63,'5k Women'!$A$4:$G$123,2,FALSE),"")</f>
        <v>Maria</v>
      </c>
      <c r="C63" s="6" t="str">
        <f>IFERROR(VLOOKUP($A63,'5k Women'!$A$4:$G$123,3,FALSE),"")</f>
        <v>Hutchinson</v>
      </c>
      <c r="D63" s="6">
        <f>IFERROR(VLOOKUP($A63,'5k Women'!$A$4:$G$123,7,FALSE),"")</f>
        <v>2.2187499999999999E-2</v>
      </c>
      <c r="F63" s="8">
        <v>60</v>
      </c>
      <c r="G63" s="6" t="str">
        <f>IFERROR(VLOOKUP($F63,'10K Women'!$A$4:$G$123,2,FALSE),"")</f>
        <v>Cat</v>
      </c>
      <c r="H63" s="6" t="str">
        <f>IFERROR(VLOOKUP($F63,'10K Women'!$A$4:$G$123,3,FALSE),"")</f>
        <v>Williamson</v>
      </c>
      <c r="I63" s="6">
        <f>IFERROR(VLOOKUP($F63,'10K Women'!$A$4:$G$123,7,FALSE),"")</f>
        <v>5.0833333333333335E-2</v>
      </c>
      <c r="K63" s="8">
        <v>60</v>
      </c>
      <c r="L63" s="6" t="str">
        <f>IFERROR(VLOOKUP($K63,'10M Women'!$A$4:$G$124,2,FALSE),"")</f>
        <v/>
      </c>
      <c r="M63" s="6" t="str">
        <f>IFERROR(VLOOKUP($K63,'10M Women'!$A$4:$G$124,3,FALSE),"")</f>
        <v/>
      </c>
      <c r="N63" s="6" t="str">
        <f>IFERROR(VLOOKUP($K63,'10M Women'!$A$4:$G$124,7,FALSE),"")</f>
        <v/>
      </c>
      <c r="O63" s="20"/>
      <c r="P63" s="8">
        <v>60</v>
      </c>
      <c r="Q63" s="6" t="str">
        <f>IFERROR(VLOOKUP($P63,'Half M Women'!$A$4:$G$124,2,FALSE),"")</f>
        <v/>
      </c>
      <c r="R63" s="6" t="str">
        <f>IFERROR(VLOOKUP($P63,'Half M Women'!$A$4:$G$124,3,FALSE),"")</f>
        <v/>
      </c>
      <c r="S63" s="6" t="str">
        <f>IFERROR(VLOOKUP($P63,'Half M Women'!$A$4:$G$124,7,FALSE),"")</f>
        <v/>
      </c>
      <c r="T63" s="16"/>
      <c r="U63" s="8">
        <v>60</v>
      </c>
      <c r="V63" s="6" t="str">
        <f>IFERROR(VLOOKUP($U63,'Full M Women'!$A$4:$G$124,2,FALSE),"")</f>
        <v/>
      </c>
      <c r="W63" s="6" t="str">
        <f>IFERROR(VLOOKUP($U63,'Full M Women'!$A$4:$G$124,3,FALSE),"")</f>
        <v/>
      </c>
      <c r="X63" s="6" t="str">
        <f>IFERROR(VLOOKUP($U63,'Full M Women'!$A$4:$G$124,7,FALSE),"")</f>
        <v/>
      </c>
    </row>
    <row r="64" spans="1:24" x14ac:dyDescent="0.4">
      <c r="A64" s="8">
        <v>61</v>
      </c>
      <c r="B64" s="6" t="str">
        <f>IFERROR(VLOOKUP($A64,'5k Women'!$A$4:$G$123,2,FALSE),"")</f>
        <v>Fiona</v>
      </c>
      <c r="C64" s="6" t="str">
        <f>IFERROR(VLOOKUP($A64,'5k Women'!$A$4:$G$123,3,FALSE),"")</f>
        <v>Buchanan</v>
      </c>
      <c r="D64" s="6">
        <f>IFERROR(VLOOKUP($A64,'5k Women'!$A$4:$G$123,7,FALSE),"")</f>
        <v>2.2361111111111109E-2</v>
      </c>
      <c r="F64" s="8">
        <v>61</v>
      </c>
      <c r="G64" s="6" t="str">
        <f>IFERROR(VLOOKUP($F64,'10K Women'!$A$4:$G$123,2,FALSE),"")</f>
        <v>Julie</v>
      </c>
      <c r="H64" s="6" t="str">
        <f>IFERROR(VLOOKUP($F64,'10K Women'!$A$4:$G$123,3,FALSE),"")</f>
        <v>Jowsey</v>
      </c>
      <c r="I64" s="6">
        <f>IFERROR(VLOOKUP($F64,'10K Women'!$A$4:$G$123,7,FALSE),"")</f>
        <v>5.1666666666666666E-2</v>
      </c>
      <c r="K64" s="8">
        <v>61</v>
      </c>
      <c r="L64" s="6" t="str">
        <f>IFERROR(VLOOKUP($K64,'10M Women'!$A$4:$G$124,2,FALSE),"")</f>
        <v/>
      </c>
      <c r="M64" s="6" t="str">
        <f>IFERROR(VLOOKUP($K64,'10M Women'!$A$4:$G$124,3,FALSE),"")</f>
        <v/>
      </c>
      <c r="N64" s="6" t="str">
        <f>IFERROR(VLOOKUP($K64,'10M Women'!$A$4:$G$124,7,FALSE),"")</f>
        <v/>
      </c>
      <c r="O64" s="20"/>
      <c r="P64" s="8">
        <v>61</v>
      </c>
      <c r="Q64" s="6" t="str">
        <f>IFERROR(VLOOKUP($P64,'Half M Women'!$A$4:$G$124,2,FALSE),"")</f>
        <v/>
      </c>
      <c r="R64" s="6" t="str">
        <f>IFERROR(VLOOKUP($P64,'Half M Women'!$A$4:$G$124,3,FALSE),"")</f>
        <v/>
      </c>
      <c r="S64" s="6" t="str">
        <f>IFERROR(VLOOKUP($P64,'Half M Women'!$A$4:$G$124,7,FALSE),"")</f>
        <v/>
      </c>
      <c r="T64" s="16"/>
      <c r="U64" s="8">
        <v>61</v>
      </c>
      <c r="V64" s="6" t="str">
        <f>IFERROR(VLOOKUP($U64,'Full M Women'!$A$4:$G$124,2,FALSE),"")</f>
        <v/>
      </c>
      <c r="W64" s="6" t="str">
        <f>IFERROR(VLOOKUP($U64,'Full M Women'!$A$4:$G$124,3,FALSE),"")</f>
        <v/>
      </c>
      <c r="X64" s="6" t="str">
        <f>IFERROR(VLOOKUP($U64,'Full M Women'!$A$4:$G$124,7,FALSE),"")</f>
        <v/>
      </c>
    </row>
    <row r="65" spans="1:24" x14ac:dyDescent="0.4">
      <c r="A65" s="8">
        <v>62</v>
      </c>
      <c r="B65" s="6" t="str">
        <f>IFERROR(VLOOKUP($A65,'5k Women'!$A$4:$G$123,2,FALSE),"")</f>
        <v>Hannah</v>
      </c>
      <c r="C65" s="6" t="str">
        <f>IFERROR(VLOOKUP($A65,'5k Women'!$A$4:$G$123,3,FALSE),"")</f>
        <v>Hughes</v>
      </c>
      <c r="D65" s="6">
        <f>IFERROR(VLOOKUP($A65,'5k Women'!$A$4:$G$123,7,FALSE),"")</f>
        <v>2.2418981481481481E-2</v>
      </c>
      <c r="F65" s="8">
        <v>62</v>
      </c>
      <c r="G65" s="6" t="str">
        <f>IFERROR(VLOOKUP($F65,'10K Women'!$A$4:$G$123,2,FALSE),"")</f>
        <v>Maria</v>
      </c>
      <c r="H65" s="6" t="str">
        <f>IFERROR(VLOOKUP($F65,'10K Women'!$A$4:$G$123,3,FALSE),"")</f>
        <v>Hutchinson</v>
      </c>
      <c r="I65" s="6">
        <f>IFERROR(VLOOKUP($F65,'10K Women'!$A$4:$G$123,7,FALSE),"")</f>
        <v>5.2187499999999998E-2</v>
      </c>
      <c r="K65" s="8">
        <v>62</v>
      </c>
      <c r="L65" s="6" t="str">
        <f>IFERROR(VLOOKUP($K65,'10M Women'!$A$4:$G$124,2,FALSE),"")</f>
        <v/>
      </c>
      <c r="M65" s="6" t="str">
        <f>IFERROR(VLOOKUP($K65,'10M Women'!$A$4:$G$124,3,FALSE),"")</f>
        <v/>
      </c>
      <c r="N65" s="6" t="str">
        <f>IFERROR(VLOOKUP($K65,'10M Women'!$A$4:$G$124,7,FALSE),"")</f>
        <v/>
      </c>
      <c r="O65" s="20"/>
      <c r="P65" s="8">
        <v>62</v>
      </c>
      <c r="Q65" s="6" t="str">
        <f>IFERROR(VLOOKUP($P65,'Half M Women'!$A$4:$G$124,2,FALSE),"")</f>
        <v/>
      </c>
      <c r="R65" s="6" t="str">
        <f>IFERROR(VLOOKUP($P65,'Half M Women'!$A$4:$G$124,3,FALSE),"")</f>
        <v/>
      </c>
      <c r="S65" s="6" t="str">
        <f>IFERROR(VLOOKUP($P65,'Half M Women'!$A$4:$G$124,7,FALSE),"")</f>
        <v/>
      </c>
      <c r="T65" s="16"/>
      <c r="U65" s="8">
        <v>62</v>
      </c>
      <c r="V65" s="6" t="str">
        <f>IFERROR(VLOOKUP($U65,'Full M Women'!$A$4:$G$124,2,FALSE),"")</f>
        <v/>
      </c>
      <c r="W65" s="6" t="str">
        <f>IFERROR(VLOOKUP($U65,'Full M Women'!$A$4:$G$124,3,FALSE),"")</f>
        <v/>
      </c>
      <c r="X65" s="6" t="str">
        <f>IFERROR(VLOOKUP($U65,'Full M Women'!$A$4:$G$124,7,FALSE),"")</f>
        <v/>
      </c>
    </row>
    <row r="66" spans="1:24" x14ac:dyDescent="0.4">
      <c r="A66" s="8">
        <v>63</v>
      </c>
      <c r="B66" s="6" t="str">
        <f>IFERROR(VLOOKUP($A66,'5k Women'!$A$4:$G$123,2,FALSE),"")</f>
        <v>Isabelle</v>
      </c>
      <c r="C66" s="6" t="str">
        <f>IFERROR(VLOOKUP($A66,'5k Women'!$A$4:$G$123,3,FALSE),"")</f>
        <v>Horrocks</v>
      </c>
      <c r="D66" s="6">
        <f>IFERROR(VLOOKUP($A66,'5k Women'!$A$4:$G$123,7,FALSE),"")</f>
        <v>2.2928240740740742E-2</v>
      </c>
      <c r="F66" s="8">
        <v>63</v>
      </c>
      <c r="G66" s="6" t="str">
        <f>IFERROR(VLOOKUP($F66,'10K Women'!$A$4:$G$123,2,FALSE),"")</f>
        <v>Tracey</v>
      </c>
      <c r="H66" s="6" t="str">
        <f>IFERROR(VLOOKUP($F66,'10K Women'!$A$4:$G$123,3,FALSE),"")</f>
        <v>Kirby</v>
      </c>
      <c r="I66" s="6">
        <f>IFERROR(VLOOKUP($F66,'10K Women'!$A$4:$G$123,7,FALSE),"")</f>
        <v>5.3055555555555557E-2</v>
      </c>
      <c r="K66" s="8">
        <v>63</v>
      </c>
      <c r="L66" s="6" t="str">
        <f>IFERROR(VLOOKUP($K66,'10M Women'!$A$4:$G$124,2,FALSE),"")</f>
        <v/>
      </c>
      <c r="M66" s="6" t="str">
        <f>IFERROR(VLOOKUP($K66,'10M Women'!$A$4:$G$124,3,FALSE),"")</f>
        <v/>
      </c>
      <c r="N66" s="6" t="str">
        <f>IFERROR(VLOOKUP($K66,'10M Women'!$A$4:$G$124,7,FALSE),"")</f>
        <v/>
      </c>
      <c r="O66" s="20"/>
      <c r="P66" s="8">
        <v>63</v>
      </c>
      <c r="Q66" s="6" t="str">
        <f>IFERROR(VLOOKUP($P66,'Half M Women'!$A$4:$G$124,2,FALSE),"")</f>
        <v/>
      </c>
      <c r="R66" s="6" t="str">
        <f>IFERROR(VLOOKUP($P66,'Half M Women'!$A$4:$G$124,3,FALSE),"")</f>
        <v/>
      </c>
      <c r="S66" s="6" t="str">
        <f>IFERROR(VLOOKUP($P66,'Half M Women'!$A$4:$G$124,7,FALSE),"")</f>
        <v/>
      </c>
      <c r="T66" s="16"/>
      <c r="U66" s="8">
        <v>63</v>
      </c>
      <c r="V66" s="6" t="str">
        <f>IFERROR(VLOOKUP($U66,'Full M Women'!$A$4:$G$124,2,FALSE),"")</f>
        <v/>
      </c>
      <c r="W66" s="6" t="str">
        <f>IFERROR(VLOOKUP($U66,'Full M Women'!$A$4:$G$124,3,FALSE),"")</f>
        <v/>
      </c>
      <c r="X66" s="6" t="str">
        <f>IFERROR(VLOOKUP($U66,'Full M Women'!$A$4:$G$124,7,FALSE),"")</f>
        <v/>
      </c>
    </row>
    <row r="67" spans="1:24" x14ac:dyDescent="0.4">
      <c r="A67" s="8">
        <v>64</v>
      </c>
      <c r="B67" s="6" t="str">
        <f>IFERROR(VLOOKUP($A67,'5k Women'!$A$4:$G$123,2,FALSE),"")</f>
        <v>Elaine</v>
      </c>
      <c r="C67" s="6" t="str">
        <f>IFERROR(VLOOKUP($A67,'5k Women'!$A$4:$G$123,3,FALSE),"")</f>
        <v>Julian</v>
      </c>
      <c r="D67" s="6">
        <f>IFERROR(VLOOKUP($A67,'5k Women'!$A$4:$G$123,7,FALSE),"")</f>
        <v>2.3090277777777779E-2</v>
      </c>
      <c r="F67" s="8">
        <v>64</v>
      </c>
      <c r="G67" s="6" t="str">
        <f>IFERROR(VLOOKUP($F67,'10K Women'!$A$4:$G$123,2,FALSE),"")</f>
        <v>Jacqui</v>
      </c>
      <c r="H67" s="6" t="str">
        <f>IFERROR(VLOOKUP($F67,'10K Women'!$A$4:$G$123,3,FALSE),"")</f>
        <v>Dickinson</v>
      </c>
      <c r="I67" s="6">
        <f>IFERROR(VLOOKUP($F67,'10K Women'!$A$4:$G$123,7,FALSE),"")</f>
        <v>5.4317129629629632E-2</v>
      </c>
      <c r="K67" s="8">
        <v>64</v>
      </c>
      <c r="L67" s="6" t="str">
        <f>IFERROR(VLOOKUP($K67,'10M Women'!$A$4:$G$124,2,FALSE),"")</f>
        <v/>
      </c>
      <c r="M67" s="6" t="str">
        <f>IFERROR(VLOOKUP($K67,'10M Women'!$A$4:$G$124,3,FALSE),"")</f>
        <v/>
      </c>
      <c r="N67" s="6" t="str">
        <f>IFERROR(VLOOKUP($K67,'10M Women'!$A$4:$G$124,7,FALSE),"")</f>
        <v/>
      </c>
      <c r="O67" s="20"/>
      <c r="P67" s="8">
        <v>64</v>
      </c>
      <c r="Q67" s="6" t="str">
        <f>IFERROR(VLOOKUP($P67,'Half M Women'!$A$4:$G$124,2,FALSE),"")</f>
        <v/>
      </c>
      <c r="R67" s="6" t="str">
        <f>IFERROR(VLOOKUP($P67,'Half M Women'!$A$4:$G$124,3,FALSE),"")</f>
        <v/>
      </c>
      <c r="S67" s="6" t="str">
        <f>IFERROR(VLOOKUP($P67,'Half M Women'!$A$4:$G$124,7,FALSE),"")</f>
        <v/>
      </c>
      <c r="T67" s="16"/>
      <c r="U67" s="8">
        <v>64</v>
      </c>
      <c r="V67" s="6" t="str">
        <f>IFERROR(VLOOKUP($U67,'Full M Women'!$A$4:$G$124,2,FALSE),"")</f>
        <v/>
      </c>
      <c r="W67" s="6" t="str">
        <f>IFERROR(VLOOKUP($U67,'Full M Women'!$A$4:$G$124,3,FALSE),"")</f>
        <v/>
      </c>
      <c r="X67" s="6" t="str">
        <f>IFERROR(VLOOKUP($U67,'Full M Women'!$A$4:$G$124,7,FALSE),"")</f>
        <v/>
      </c>
    </row>
    <row r="68" spans="1:24" x14ac:dyDescent="0.4">
      <c r="A68" s="8">
        <v>65</v>
      </c>
      <c r="B68" s="6" t="str">
        <f>IFERROR(VLOOKUP($A68,'5k Women'!$A$4:$G$123,2,FALSE),"")</f>
        <v>Debbie</v>
      </c>
      <c r="C68" s="6" t="str">
        <f>IFERROR(VLOOKUP($A68,'5k Women'!$A$4:$G$123,3,FALSE),"")</f>
        <v>Levitt</v>
      </c>
      <c r="D68" s="6">
        <f>IFERROR(VLOOKUP($A68,'5k Women'!$A$4:$G$123,7,FALSE),"")</f>
        <v>2.3310185185185184E-2</v>
      </c>
      <c r="F68" s="8">
        <v>65</v>
      </c>
      <c r="G68" s="6" t="str">
        <f>IFERROR(VLOOKUP($F68,'10K Women'!$A$4:$G$123,2,FALSE),"")</f>
        <v>Anjie</v>
      </c>
      <c r="H68" s="6" t="str">
        <f>IFERROR(VLOOKUP($F68,'10K Women'!$A$4:$G$123,3,FALSE),"")</f>
        <v>Mok</v>
      </c>
      <c r="I68" s="6">
        <f>IFERROR(VLOOKUP($F68,'10K Women'!$A$4:$G$123,7,FALSE),"")</f>
        <v>5.4328703703703705E-2</v>
      </c>
      <c r="K68" s="8">
        <v>65</v>
      </c>
      <c r="L68" s="6" t="str">
        <f>IFERROR(VLOOKUP($K68,'10M Women'!$A$4:$G$124,2,FALSE),"")</f>
        <v/>
      </c>
      <c r="M68" s="6" t="str">
        <f>IFERROR(VLOOKUP($K68,'10M Women'!$A$4:$G$124,3,FALSE),"")</f>
        <v/>
      </c>
      <c r="N68" s="6" t="str">
        <f>IFERROR(VLOOKUP($K68,'10M Women'!$A$4:$G$124,7,FALSE),"")</f>
        <v/>
      </c>
      <c r="O68" s="20"/>
      <c r="P68" s="8">
        <v>65</v>
      </c>
      <c r="Q68" s="6" t="str">
        <f>IFERROR(VLOOKUP($P68,'Half M Women'!$A$4:$G$124,2,FALSE),"")</f>
        <v/>
      </c>
      <c r="R68" s="6" t="str">
        <f>IFERROR(VLOOKUP($P68,'Half M Women'!$A$4:$G$124,3,FALSE),"")</f>
        <v/>
      </c>
      <c r="S68" s="6" t="str">
        <f>IFERROR(VLOOKUP($P68,'Half M Women'!$A$4:$G$124,7,FALSE),"")</f>
        <v/>
      </c>
      <c r="T68" s="16"/>
      <c r="U68" s="8">
        <v>65</v>
      </c>
      <c r="V68" s="6" t="str">
        <f>IFERROR(VLOOKUP($U68,'Full M Women'!$A$4:$G$124,2,FALSE),"")</f>
        <v/>
      </c>
      <c r="W68" s="6" t="str">
        <f>IFERROR(VLOOKUP($U68,'Full M Women'!$A$4:$G$124,3,FALSE),"")</f>
        <v/>
      </c>
      <c r="X68" s="6" t="str">
        <f>IFERROR(VLOOKUP($U68,'Full M Women'!$A$4:$G$124,7,FALSE),"")</f>
        <v/>
      </c>
    </row>
    <row r="69" spans="1:24" x14ac:dyDescent="0.4">
      <c r="A69" s="8">
        <v>66</v>
      </c>
      <c r="B69" s="6" t="str">
        <f>IFERROR(VLOOKUP($A69,'5k Women'!$A$4:$G$123,2,FALSE),"")</f>
        <v>Hollie</v>
      </c>
      <c r="C69" s="6" t="str">
        <f>IFERROR(VLOOKUP($A69,'5k Women'!$A$4:$G$123,3,FALSE),"")</f>
        <v>Oxtoby</v>
      </c>
      <c r="D69" s="6">
        <f>IFERROR(VLOOKUP($A69,'5k Women'!$A$4:$G$123,7,FALSE),"")</f>
        <v>2.3807870370370372E-2</v>
      </c>
      <c r="F69" s="8">
        <v>66</v>
      </c>
      <c r="G69" s="6" t="str">
        <f>IFERROR(VLOOKUP($F69,'10K Women'!$A$4:$G$123,2,FALSE),"")</f>
        <v>Melanie</v>
      </c>
      <c r="H69" s="6" t="str">
        <f>IFERROR(VLOOKUP($F69,'10K Women'!$A$4:$G$123,3,FALSE),"")</f>
        <v>Easton</v>
      </c>
      <c r="I69" s="6">
        <f>IFERROR(VLOOKUP($F69,'10K Women'!$A$4:$G$123,7,FALSE),"")</f>
        <v>6.3969907407407406E-2</v>
      </c>
      <c r="K69" s="8">
        <v>66</v>
      </c>
      <c r="L69" s="6" t="str">
        <f>IFERROR(VLOOKUP($K69,'10M Women'!$A$4:$G$124,2,FALSE),"")</f>
        <v/>
      </c>
      <c r="M69" s="6" t="str">
        <f>IFERROR(VLOOKUP($K69,'10M Women'!$A$4:$G$124,3,FALSE),"")</f>
        <v/>
      </c>
      <c r="N69" s="6" t="str">
        <f>IFERROR(VLOOKUP($K69,'10M Women'!$A$4:$G$124,7,FALSE),"")</f>
        <v/>
      </c>
      <c r="O69" s="20"/>
      <c r="P69" s="8">
        <v>66</v>
      </c>
      <c r="Q69" s="6" t="str">
        <f>IFERROR(VLOOKUP($P69,'Half M Women'!$A$4:$G$124,2,FALSE),"")</f>
        <v/>
      </c>
      <c r="R69" s="6" t="str">
        <f>IFERROR(VLOOKUP($P69,'Half M Women'!$A$4:$G$124,3,FALSE),"")</f>
        <v/>
      </c>
      <c r="S69" s="6" t="str">
        <f>IFERROR(VLOOKUP($P69,'Half M Women'!$A$4:$G$124,7,FALSE),"")</f>
        <v/>
      </c>
      <c r="T69" s="16"/>
      <c r="U69" s="8">
        <v>66</v>
      </c>
      <c r="V69" s="6" t="str">
        <f>IFERROR(VLOOKUP($U69,'Full M Women'!$A$4:$G$124,2,FALSE),"")</f>
        <v/>
      </c>
      <c r="W69" s="6" t="str">
        <f>IFERROR(VLOOKUP($U69,'Full M Women'!$A$4:$G$124,3,FALSE),"")</f>
        <v/>
      </c>
      <c r="X69" s="6" t="str">
        <f>IFERROR(VLOOKUP($U69,'Full M Women'!$A$4:$G$124,7,FALSE),"")</f>
        <v/>
      </c>
    </row>
    <row r="70" spans="1:24" x14ac:dyDescent="0.4">
      <c r="A70" s="8">
        <v>67</v>
      </c>
      <c r="B70" s="6" t="str">
        <f>IFERROR(VLOOKUP($A70,'5k Women'!$A$4:$G$123,2,FALSE),"")</f>
        <v>Katie</v>
      </c>
      <c r="C70" s="6" t="str">
        <f>IFERROR(VLOOKUP($A70,'5k Women'!$A$4:$G$123,3,FALSE),"")</f>
        <v>Blakey</v>
      </c>
      <c r="D70" s="6">
        <f>IFERROR(VLOOKUP($A70,'5k Women'!$A$4:$G$123,7,FALSE),"")</f>
        <v>2.3854166666666666E-2</v>
      </c>
      <c r="F70" s="8">
        <v>67</v>
      </c>
      <c r="G70" s="6" t="str">
        <f>IFERROR(VLOOKUP($F70,'10K Women'!$A$4:$G$123,2,FALSE),"")</f>
        <v>Vicky</v>
      </c>
      <c r="H70" s="6" t="str">
        <f>IFERROR(VLOOKUP($F70,'10K Women'!$A$4:$G$123,3,FALSE),"")</f>
        <v>Cartwright</v>
      </c>
      <c r="I70" s="6">
        <f>IFERROR(VLOOKUP($F70,'10K Women'!$A$4:$G$123,7,FALSE),"")</f>
        <v>6.6921296296296298E-2</v>
      </c>
      <c r="K70" s="8">
        <v>67</v>
      </c>
      <c r="L70" s="6" t="str">
        <f>IFERROR(VLOOKUP($K70,'10M Women'!$A$4:$G$124,2,FALSE),"")</f>
        <v/>
      </c>
      <c r="M70" s="6" t="str">
        <f>IFERROR(VLOOKUP($K70,'10M Women'!$A$4:$G$124,3,FALSE),"")</f>
        <v/>
      </c>
      <c r="N70" s="6" t="str">
        <f>IFERROR(VLOOKUP($K70,'10M Women'!$A$4:$G$124,7,FALSE),"")</f>
        <v/>
      </c>
      <c r="O70" s="20"/>
      <c r="P70" s="8">
        <v>67</v>
      </c>
      <c r="Q70" s="6" t="str">
        <f>IFERROR(VLOOKUP($P70,'Half M Women'!$A$4:$G$124,2,FALSE),"")</f>
        <v/>
      </c>
      <c r="R70" s="6" t="str">
        <f>IFERROR(VLOOKUP($P70,'Half M Women'!$A$4:$G$124,3,FALSE),"")</f>
        <v/>
      </c>
      <c r="S70" s="6" t="str">
        <f>IFERROR(VLOOKUP($P70,'Half M Women'!$A$4:$G$124,7,FALSE),"")</f>
        <v/>
      </c>
      <c r="T70" s="16"/>
      <c r="U70" s="8">
        <v>67</v>
      </c>
      <c r="V70" s="6" t="str">
        <f>IFERROR(VLOOKUP($U70,'Full M Women'!$A$4:$G$124,2,FALSE),"")</f>
        <v/>
      </c>
      <c r="W70" s="6" t="str">
        <f>IFERROR(VLOOKUP($U70,'Full M Women'!$A$4:$G$124,3,FALSE),"")</f>
        <v/>
      </c>
      <c r="X70" s="6" t="str">
        <f>IFERROR(VLOOKUP($U70,'Full M Women'!$A$4:$G$124,7,FALSE),"")</f>
        <v/>
      </c>
    </row>
    <row r="71" spans="1:24" x14ac:dyDescent="0.4">
      <c r="A71" s="8">
        <v>68</v>
      </c>
      <c r="B71" s="6" t="str">
        <f>IFERROR(VLOOKUP($A71,'5k Women'!$A$4:$G$123,2,FALSE),"")</f>
        <v>Carol</v>
      </c>
      <c r="C71" s="6" t="str">
        <f>IFERROR(VLOOKUP($A71,'5k Women'!$A$4:$G$123,3,FALSE),"")</f>
        <v>Cooke</v>
      </c>
      <c r="D71" s="6">
        <f>IFERROR(VLOOKUP($A71,'5k Women'!$A$4:$G$123,7,FALSE),"")</f>
        <v>2.4918981481481483E-2</v>
      </c>
      <c r="F71" s="8">
        <v>68</v>
      </c>
      <c r="G71" s="6" t="str">
        <f>IFERROR(VLOOKUP($F71,'10K Women'!$A$4:$G$123,2,FALSE),"")</f>
        <v/>
      </c>
      <c r="H71" s="6" t="str">
        <f>IFERROR(VLOOKUP($F71,'10K Women'!$A$4:$G$123,3,FALSE),"")</f>
        <v/>
      </c>
      <c r="I71" s="6" t="str">
        <f>IFERROR(VLOOKUP($F71,'10K Women'!$A$4:$G$123,7,FALSE),"")</f>
        <v/>
      </c>
      <c r="K71" s="8">
        <v>68</v>
      </c>
      <c r="L71" s="6" t="str">
        <f>IFERROR(VLOOKUP($K71,'10M Women'!$A$4:$G$124,2,FALSE),"")</f>
        <v/>
      </c>
      <c r="M71" s="6" t="str">
        <f>IFERROR(VLOOKUP($K71,'10M Women'!$A$4:$G$124,3,FALSE),"")</f>
        <v/>
      </c>
      <c r="N71" s="6" t="str">
        <f>IFERROR(VLOOKUP($K71,'10M Women'!$A$4:$G$124,7,FALSE),"")</f>
        <v/>
      </c>
      <c r="O71" s="20"/>
      <c r="P71" s="8">
        <v>68</v>
      </c>
      <c r="Q71" s="6" t="str">
        <f>IFERROR(VLOOKUP($P71,'Half M Women'!$A$4:$G$124,2,FALSE),"")</f>
        <v/>
      </c>
      <c r="R71" s="6" t="str">
        <f>IFERROR(VLOOKUP($P71,'Half M Women'!$A$4:$G$124,3,FALSE),"")</f>
        <v/>
      </c>
      <c r="S71" s="6" t="str">
        <f>IFERROR(VLOOKUP($P71,'Half M Women'!$A$4:$G$124,7,FALSE),"")</f>
        <v/>
      </c>
      <c r="T71" s="16"/>
      <c r="U71" s="8">
        <v>68</v>
      </c>
      <c r="V71" s="6" t="str">
        <f>IFERROR(VLOOKUP($U71,'Full M Women'!$A$4:$G$124,2,FALSE),"")</f>
        <v/>
      </c>
      <c r="W71" s="6" t="str">
        <f>IFERROR(VLOOKUP($U71,'Full M Women'!$A$4:$G$124,3,FALSE),"")</f>
        <v/>
      </c>
      <c r="X71" s="6" t="str">
        <f>IFERROR(VLOOKUP($U71,'Full M Women'!$A$4:$G$124,7,FALSE),"")</f>
        <v/>
      </c>
    </row>
    <row r="72" spans="1:24" x14ac:dyDescent="0.4">
      <c r="A72" s="8">
        <v>69</v>
      </c>
      <c r="B72" s="6" t="str">
        <f>IFERROR(VLOOKUP($A72,'5k Women'!$A$4:$G$123,2,FALSE),"")</f>
        <v>Joanne</v>
      </c>
      <c r="C72" s="6" t="str">
        <f>IFERROR(VLOOKUP($A72,'5k Women'!$A$4:$G$123,3,FALSE),"")</f>
        <v>Parnell</v>
      </c>
      <c r="D72" s="6">
        <f>IFERROR(VLOOKUP($A72,'5k Women'!$A$4:$G$123,7,FALSE),"")</f>
        <v>2.4930555555555556E-2</v>
      </c>
      <c r="F72" s="8">
        <v>69</v>
      </c>
      <c r="G72" s="6" t="str">
        <f>IFERROR(VLOOKUP($F72,'10K Women'!$A$4:$G$123,2,FALSE),"")</f>
        <v/>
      </c>
      <c r="H72" s="6" t="str">
        <f>IFERROR(VLOOKUP($F72,'10K Women'!$A$4:$G$123,3,FALSE),"")</f>
        <v/>
      </c>
      <c r="I72" s="6" t="str">
        <f>IFERROR(VLOOKUP($F72,'10K Women'!$A$4:$G$123,7,FALSE),"")</f>
        <v/>
      </c>
      <c r="K72" s="8">
        <v>69</v>
      </c>
      <c r="L72" s="6" t="str">
        <f>IFERROR(VLOOKUP($K72,'10M Women'!$A$4:$G$124,2,FALSE),"")</f>
        <v/>
      </c>
      <c r="M72" s="6" t="str">
        <f>IFERROR(VLOOKUP($K72,'10M Women'!$A$4:$G$124,3,FALSE),"")</f>
        <v/>
      </c>
      <c r="N72" s="6" t="str">
        <f>IFERROR(VLOOKUP($K72,'10M Women'!$A$4:$G$124,7,FALSE),"")</f>
        <v/>
      </c>
      <c r="O72" s="20"/>
      <c r="P72" s="8">
        <v>69</v>
      </c>
      <c r="Q72" s="6" t="str">
        <f>IFERROR(VLOOKUP($P72,'Half M Women'!$A$4:$G$124,2,FALSE),"")</f>
        <v/>
      </c>
      <c r="R72" s="6" t="str">
        <f>IFERROR(VLOOKUP($P72,'Half M Women'!$A$4:$G$124,3,FALSE),"")</f>
        <v/>
      </c>
      <c r="S72" s="6" t="str">
        <f>IFERROR(VLOOKUP($P72,'Half M Women'!$A$4:$G$124,7,FALSE),"")</f>
        <v/>
      </c>
      <c r="T72" s="16"/>
      <c r="U72" s="8">
        <v>69</v>
      </c>
      <c r="V72" s="6" t="str">
        <f>IFERROR(VLOOKUP($U72,'Full M Women'!$A$4:$G$124,2,FALSE),"")</f>
        <v/>
      </c>
      <c r="W72" s="6" t="str">
        <f>IFERROR(VLOOKUP($U72,'Full M Women'!$A$4:$G$124,3,FALSE),"")</f>
        <v/>
      </c>
      <c r="X72" s="6" t="str">
        <f>IFERROR(VLOOKUP($U72,'Full M Women'!$A$4:$G$124,7,FALSE),"")</f>
        <v/>
      </c>
    </row>
    <row r="73" spans="1:24" x14ac:dyDescent="0.4">
      <c r="A73" s="8">
        <v>70</v>
      </c>
      <c r="B73" s="6" t="str">
        <f>IFERROR(VLOOKUP($A73,'5k Women'!$A$4:$G$123,2,FALSE),"")</f>
        <v>Cat</v>
      </c>
      <c r="C73" s="6" t="str">
        <f>IFERROR(VLOOKUP($A73,'5k Women'!$A$4:$G$123,3,FALSE),"")</f>
        <v>Williamson</v>
      </c>
      <c r="D73" s="6">
        <f>IFERROR(VLOOKUP($A73,'5k Women'!$A$4:$G$123,7,FALSE),"")</f>
        <v>2.4930555555555556E-2</v>
      </c>
      <c r="F73" s="8">
        <v>70</v>
      </c>
      <c r="G73" s="6" t="str">
        <f>IFERROR(VLOOKUP($F73,'10K Women'!$A$4:$G$123,2,FALSE),"")</f>
        <v/>
      </c>
      <c r="H73" s="6" t="str">
        <f>IFERROR(VLOOKUP($F73,'10K Women'!$A$4:$G$123,3,FALSE),"")</f>
        <v/>
      </c>
      <c r="I73" s="6" t="str">
        <f>IFERROR(VLOOKUP($F73,'10K Women'!$A$4:$G$123,7,FALSE),"")</f>
        <v/>
      </c>
      <c r="K73" s="8">
        <v>70</v>
      </c>
      <c r="L73" s="6" t="str">
        <f>IFERROR(VLOOKUP($K73,'10M Women'!$A$4:$G$124,2,FALSE),"")</f>
        <v/>
      </c>
      <c r="M73" s="6" t="str">
        <f>IFERROR(VLOOKUP($K73,'10M Women'!$A$4:$G$124,3,FALSE),"")</f>
        <v/>
      </c>
      <c r="N73" s="6" t="str">
        <f>IFERROR(VLOOKUP($K73,'10M Women'!$A$4:$G$124,7,FALSE),"")</f>
        <v/>
      </c>
      <c r="O73" s="20"/>
      <c r="P73" s="8">
        <v>70</v>
      </c>
      <c r="Q73" s="6" t="str">
        <f>IFERROR(VLOOKUP($P73,'Half M Women'!$A$4:$G$124,2,FALSE),"")</f>
        <v/>
      </c>
      <c r="R73" s="6" t="str">
        <f>IFERROR(VLOOKUP($P73,'Half M Women'!$A$4:$G$124,3,FALSE),"")</f>
        <v/>
      </c>
      <c r="S73" s="6" t="str">
        <f>IFERROR(VLOOKUP($P73,'Half M Women'!$A$4:$G$124,7,FALSE),"")</f>
        <v/>
      </c>
      <c r="T73" s="16"/>
      <c r="U73" s="8">
        <v>70</v>
      </c>
      <c r="V73" s="6" t="str">
        <f>IFERROR(VLOOKUP($U73,'Full M Women'!$A$4:$G$124,2,FALSE),"")</f>
        <v/>
      </c>
      <c r="W73" s="6" t="str">
        <f>IFERROR(VLOOKUP($U73,'Full M Women'!$A$4:$G$124,3,FALSE),"")</f>
        <v/>
      </c>
      <c r="X73" s="6" t="str">
        <f>IFERROR(VLOOKUP($U73,'Full M Women'!$A$4:$G$124,7,FALSE),"")</f>
        <v/>
      </c>
    </row>
    <row r="74" spans="1:24" x14ac:dyDescent="0.4">
      <c r="A74" s="8">
        <v>71</v>
      </c>
      <c r="B74" s="6" t="str">
        <f>IFERROR(VLOOKUP($A74,'5k Women'!$A$4:$G$123,2,FALSE),"")</f>
        <v>Rachel</v>
      </c>
      <c r="C74" s="6" t="str">
        <f>IFERROR(VLOOKUP($A74,'5k Women'!$A$4:$G$123,3,FALSE),"")</f>
        <v>Woad</v>
      </c>
      <c r="D74" s="6">
        <f>IFERROR(VLOOKUP($A74,'5k Women'!$A$4:$G$123,7,FALSE),"")</f>
        <v>2.4930555555555556E-2</v>
      </c>
      <c r="F74" s="8">
        <v>71</v>
      </c>
      <c r="G74" s="6" t="str">
        <f>IFERROR(VLOOKUP($F74,'10K Women'!$A$4:$G$123,2,FALSE),"")</f>
        <v/>
      </c>
      <c r="H74" s="6" t="str">
        <f>IFERROR(VLOOKUP($F74,'10K Women'!$A$4:$G$123,3,FALSE),"")</f>
        <v/>
      </c>
      <c r="I74" s="6" t="str">
        <f>IFERROR(VLOOKUP($F74,'10K Women'!$A$4:$G$123,7,FALSE),"")</f>
        <v/>
      </c>
      <c r="K74" s="8">
        <v>71</v>
      </c>
      <c r="L74" s="6" t="str">
        <f>IFERROR(VLOOKUP($K74,'10M Women'!$A$4:$G$124,2,FALSE),"")</f>
        <v/>
      </c>
      <c r="M74" s="6" t="str">
        <f>IFERROR(VLOOKUP($K74,'10M Women'!$A$4:$G$124,3,FALSE),"")</f>
        <v/>
      </c>
      <c r="N74" s="6" t="str">
        <f>IFERROR(VLOOKUP($K74,'10M Women'!$A$4:$G$124,7,FALSE),"")</f>
        <v/>
      </c>
      <c r="O74" s="20"/>
      <c r="P74" s="8">
        <v>71</v>
      </c>
      <c r="Q74" s="6" t="str">
        <f>IFERROR(VLOOKUP($P74,'Half M Women'!$A$4:$G$124,2,FALSE),"")</f>
        <v/>
      </c>
      <c r="R74" s="6" t="str">
        <f>IFERROR(VLOOKUP($P74,'Half M Women'!$A$4:$G$124,3,FALSE),"")</f>
        <v/>
      </c>
      <c r="S74" s="6" t="str">
        <f>IFERROR(VLOOKUP($P74,'Half M Women'!$A$4:$G$124,7,FALSE),"")</f>
        <v/>
      </c>
      <c r="T74" s="16"/>
      <c r="U74" s="8">
        <v>71</v>
      </c>
      <c r="V74" s="6" t="str">
        <f>IFERROR(VLOOKUP($U74,'Full M Women'!$A$4:$G$124,2,FALSE),"")</f>
        <v/>
      </c>
      <c r="W74" s="6" t="str">
        <f>IFERROR(VLOOKUP($U74,'Full M Women'!$A$4:$G$124,3,FALSE),"")</f>
        <v/>
      </c>
      <c r="X74" s="6" t="str">
        <f>IFERROR(VLOOKUP($U74,'Full M Women'!$A$4:$G$124,7,FALSE),"")</f>
        <v/>
      </c>
    </row>
    <row r="75" spans="1:24" x14ac:dyDescent="0.4">
      <c r="A75" s="8">
        <v>72</v>
      </c>
      <c r="B75" s="6" t="str">
        <f>IFERROR(VLOOKUP($A75,'5k Women'!$A$4:$G$123,2,FALSE),"")</f>
        <v>Penelope</v>
      </c>
      <c r="C75" s="6" t="str">
        <f>IFERROR(VLOOKUP($A75,'5k Women'!$A$4:$G$123,3,FALSE),"")</f>
        <v>Booth</v>
      </c>
      <c r="D75" s="6">
        <f>IFERROR(VLOOKUP($A75,'5k Women'!$A$4:$G$123,7,FALSE),"")</f>
        <v>2.5740740740740741E-2</v>
      </c>
      <c r="F75" s="8">
        <v>72</v>
      </c>
      <c r="G75" s="6" t="str">
        <f>IFERROR(VLOOKUP($F75,'10K Women'!$A$4:$G$123,2,FALSE),"")</f>
        <v/>
      </c>
      <c r="H75" s="6" t="str">
        <f>IFERROR(VLOOKUP($F75,'10K Women'!$A$4:$G$123,3,FALSE),"")</f>
        <v/>
      </c>
      <c r="I75" s="6" t="str">
        <f>IFERROR(VLOOKUP($F75,'10K Women'!$A$4:$G$123,7,FALSE),"")</f>
        <v/>
      </c>
      <c r="K75" s="8">
        <v>72</v>
      </c>
      <c r="L75" s="6" t="str">
        <f>IFERROR(VLOOKUP($K75,'10M Women'!$A$4:$G$124,2,FALSE),"")</f>
        <v/>
      </c>
      <c r="M75" s="6" t="str">
        <f>IFERROR(VLOOKUP($K75,'10M Women'!$A$4:$G$124,3,FALSE),"")</f>
        <v/>
      </c>
      <c r="N75" s="6" t="str">
        <f>IFERROR(VLOOKUP($K75,'10M Women'!$A$4:$G$124,7,FALSE),"")</f>
        <v/>
      </c>
      <c r="O75" s="20"/>
      <c r="P75" s="8">
        <v>72</v>
      </c>
      <c r="Q75" s="6" t="str">
        <f>IFERROR(VLOOKUP($P75,'Half M Women'!$A$4:$G$124,2,FALSE),"")</f>
        <v/>
      </c>
      <c r="R75" s="6" t="str">
        <f>IFERROR(VLOOKUP($P75,'Half M Women'!$A$4:$G$124,3,FALSE),"")</f>
        <v/>
      </c>
      <c r="S75" s="6" t="str">
        <f>IFERROR(VLOOKUP($P75,'Half M Women'!$A$4:$G$124,7,FALSE),"")</f>
        <v/>
      </c>
      <c r="T75" s="16"/>
      <c r="U75" s="8">
        <v>72</v>
      </c>
      <c r="V75" s="6" t="str">
        <f>IFERROR(VLOOKUP($U75,'Full M Women'!$A$4:$G$124,2,FALSE),"")</f>
        <v/>
      </c>
      <c r="W75" s="6" t="str">
        <f>IFERROR(VLOOKUP($U75,'Full M Women'!$A$4:$G$124,3,FALSE),"")</f>
        <v/>
      </c>
      <c r="X75" s="6" t="str">
        <f>IFERROR(VLOOKUP($U75,'Full M Women'!$A$4:$G$124,7,FALSE),"")</f>
        <v/>
      </c>
    </row>
    <row r="76" spans="1:24" x14ac:dyDescent="0.4">
      <c r="A76" s="8">
        <v>73</v>
      </c>
      <c r="B76" s="6" t="str">
        <f>IFERROR(VLOOKUP($A76,'5k Women'!$A$4:$G$123,2,FALSE),"")</f>
        <v>Jacqui</v>
      </c>
      <c r="C76" s="6" t="str">
        <f>IFERROR(VLOOKUP($A76,'5k Women'!$A$4:$G$123,3,FALSE),"")</f>
        <v>Dickinson</v>
      </c>
      <c r="D76" s="6">
        <f>IFERROR(VLOOKUP($A76,'5k Women'!$A$4:$G$123,7,FALSE),"")</f>
        <v>2.585648148148148E-2</v>
      </c>
      <c r="F76" s="8">
        <v>73</v>
      </c>
      <c r="G76" s="6" t="str">
        <f>IFERROR(VLOOKUP($F76,'10K Women'!$A$4:$G$123,2,FALSE),"")</f>
        <v/>
      </c>
      <c r="H76" s="6" t="str">
        <f>IFERROR(VLOOKUP($F76,'10K Women'!$A$4:$G$123,3,FALSE),"")</f>
        <v/>
      </c>
      <c r="I76" s="6" t="str">
        <f>IFERROR(VLOOKUP($F76,'10K Women'!$A$4:$G$123,7,FALSE),"")</f>
        <v/>
      </c>
      <c r="K76" s="8">
        <v>73</v>
      </c>
      <c r="L76" s="6" t="str">
        <f>IFERROR(VLOOKUP($K76,'10M Women'!$A$4:$G$124,2,FALSE),"")</f>
        <v/>
      </c>
      <c r="M76" s="6" t="str">
        <f>IFERROR(VLOOKUP($K76,'10M Women'!$A$4:$G$124,3,FALSE),"")</f>
        <v/>
      </c>
      <c r="N76" s="6" t="str">
        <f>IFERROR(VLOOKUP($K76,'10M Women'!$A$4:$G$124,7,FALSE),"")</f>
        <v/>
      </c>
      <c r="O76" s="20"/>
      <c r="P76" s="8">
        <v>73</v>
      </c>
      <c r="Q76" s="6" t="str">
        <f>IFERROR(VLOOKUP($P76,'Half M Women'!$A$4:$G$124,2,FALSE),"")</f>
        <v/>
      </c>
      <c r="R76" s="6" t="str">
        <f>IFERROR(VLOOKUP($P76,'Half M Women'!$A$4:$G$124,3,FALSE),"")</f>
        <v/>
      </c>
      <c r="S76" s="6" t="str">
        <f>IFERROR(VLOOKUP($P76,'Half M Women'!$A$4:$G$124,7,FALSE),"")</f>
        <v/>
      </c>
      <c r="T76" s="16"/>
      <c r="U76" s="8">
        <v>73</v>
      </c>
      <c r="V76" s="6" t="str">
        <f>IFERROR(VLOOKUP($U76,'Full M Women'!$A$4:$G$124,2,FALSE),"")</f>
        <v/>
      </c>
      <c r="W76" s="6" t="str">
        <f>IFERROR(VLOOKUP($U76,'Full M Women'!$A$4:$G$124,3,FALSE),"")</f>
        <v/>
      </c>
      <c r="X76" s="6" t="str">
        <f>IFERROR(VLOOKUP($U76,'Full M Women'!$A$4:$G$124,7,FALSE),"")</f>
        <v/>
      </c>
    </row>
    <row r="77" spans="1:24" x14ac:dyDescent="0.4">
      <c r="A77" s="8">
        <v>74</v>
      </c>
      <c r="B77" s="6" t="str">
        <f>IFERROR(VLOOKUP($A77,'5k Women'!$A$4:$G$123,2,FALSE),"")</f>
        <v>Susan</v>
      </c>
      <c r="C77" s="6" t="str">
        <f>IFERROR(VLOOKUP($A77,'5k Women'!$A$4:$G$123,3,FALSE),"")</f>
        <v>Fisher</v>
      </c>
      <c r="D77" s="6">
        <f>IFERROR(VLOOKUP($A77,'5k Women'!$A$4:$G$123,7,FALSE),"")</f>
        <v>2.5937499999999999E-2</v>
      </c>
      <c r="F77" s="8">
        <v>74</v>
      </c>
      <c r="G77" s="6" t="str">
        <f>IFERROR(VLOOKUP($F77,'10K Women'!$A$4:$G$123,2,FALSE),"")</f>
        <v/>
      </c>
      <c r="H77" s="6" t="str">
        <f>IFERROR(VLOOKUP($F77,'10K Women'!$A$4:$G$123,3,FALSE),"")</f>
        <v/>
      </c>
      <c r="I77" s="6" t="str">
        <f>IFERROR(VLOOKUP($F77,'10K Women'!$A$4:$G$123,7,FALSE),"")</f>
        <v/>
      </c>
      <c r="K77" s="8">
        <v>74</v>
      </c>
      <c r="L77" s="6" t="str">
        <f>IFERROR(VLOOKUP($K77,'10M Women'!$A$4:$G$124,2,FALSE),"")</f>
        <v/>
      </c>
      <c r="M77" s="6" t="str">
        <f>IFERROR(VLOOKUP($K77,'10M Women'!$A$4:$G$124,3,FALSE),"")</f>
        <v/>
      </c>
      <c r="N77" s="6" t="str">
        <f>IFERROR(VLOOKUP($K77,'10M Women'!$A$4:$G$124,7,FALSE),"")</f>
        <v/>
      </c>
      <c r="O77" s="20"/>
      <c r="P77" s="8">
        <v>74</v>
      </c>
      <c r="Q77" s="6" t="str">
        <f>IFERROR(VLOOKUP($P77,'Half M Women'!$A$4:$G$124,2,FALSE),"")</f>
        <v/>
      </c>
      <c r="R77" s="6" t="str">
        <f>IFERROR(VLOOKUP($P77,'Half M Women'!$A$4:$G$124,3,FALSE),"")</f>
        <v/>
      </c>
      <c r="S77" s="6" t="str">
        <f>IFERROR(VLOOKUP($P77,'Half M Women'!$A$4:$G$124,7,FALSE),"")</f>
        <v/>
      </c>
      <c r="T77" s="16"/>
      <c r="U77" s="8">
        <v>74</v>
      </c>
      <c r="V77" s="6" t="str">
        <f>IFERROR(VLOOKUP($U77,'Full M Women'!$A$4:$G$124,2,FALSE),"")</f>
        <v/>
      </c>
      <c r="W77" s="6" t="str">
        <f>IFERROR(VLOOKUP($U77,'Full M Women'!$A$4:$G$124,3,FALSE),"")</f>
        <v/>
      </c>
      <c r="X77" s="6" t="str">
        <f>IFERROR(VLOOKUP($U77,'Full M Women'!$A$4:$G$124,7,FALSE),"")</f>
        <v/>
      </c>
    </row>
    <row r="78" spans="1:24" x14ac:dyDescent="0.4">
      <c r="A78" s="8">
        <v>75</v>
      </c>
      <c r="B78" s="6" t="str">
        <f>IFERROR(VLOOKUP($A78,'5k Women'!$A$4:$G$123,2,FALSE),"")</f>
        <v>Christine</v>
      </c>
      <c r="C78" s="6" t="str">
        <f>IFERROR(VLOOKUP($A78,'5k Women'!$A$4:$G$123,3,FALSE),"")</f>
        <v>Whitehouse</v>
      </c>
      <c r="D78" s="6">
        <f>IFERROR(VLOOKUP($A78,'5k Women'!$A$4:$G$123,7,FALSE),"")</f>
        <v>2.6030092592592594E-2</v>
      </c>
      <c r="F78" s="8">
        <v>75</v>
      </c>
      <c r="G78" s="6" t="str">
        <f>IFERROR(VLOOKUP($F78,'10K Women'!$A$4:$G$123,2,FALSE),"")</f>
        <v/>
      </c>
      <c r="H78" s="6" t="str">
        <f>IFERROR(VLOOKUP($F78,'10K Women'!$A$4:$G$123,3,FALSE),"")</f>
        <v/>
      </c>
      <c r="I78" s="6" t="str">
        <f>IFERROR(VLOOKUP($F78,'10K Women'!$A$4:$G$123,7,FALSE),"")</f>
        <v/>
      </c>
      <c r="K78" s="8">
        <v>75</v>
      </c>
      <c r="L78" s="6" t="str">
        <f>IFERROR(VLOOKUP($K78,'10M Women'!$A$4:$G$124,2,FALSE),"")</f>
        <v/>
      </c>
      <c r="M78" s="6" t="str">
        <f>IFERROR(VLOOKUP($K78,'10M Women'!$A$4:$G$124,3,FALSE),"")</f>
        <v/>
      </c>
      <c r="N78" s="6" t="str">
        <f>IFERROR(VLOOKUP($K78,'10M Women'!$A$4:$G$124,7,FALSE),"")</f>
        <v/>
      </c>
      <c r="O78" s="20"/>
      <c r="P78" s="8">
        <v>75</v>
      </c>
      <c r="Q78" s="6" t="str">
        <f>IFERROR(VLOOKUP($P78,'Half M Women'!$A$4:$G$124,2,FALSE),"")</f>
        <v/>
      </c>
      <c r="R78" s="6" t="str">
        <f>IFERROR(VLOOKUP($P78,'Half M Women'!$A$4:$G$124,3,FALSE),"")</f>
        <v/>
      </c>
      <c r="S78" s="6" t="str">
        <f>IFERROR(VLOOKUP($P78,'Half M Women'!$A$4:$G$124,7,FALSE),"")</f>
        <v/>
      </c>
      <c r="T78" s="16"/>
      <c r="U78" s="8">
        <v>75</v>
      </c>
      <c r="V78" s="6" t="str">
        <f>IFERROR(VLOOKUP($U78,'Full M Women'!$A$4:$G$124,2,FALSE),"")</f>
        <v/>
      </c>
      <c r="W78" s="6" t="str">
        <f>IFERROR(VLOOKUP($U78,'Full M Women'!$A$4:$G$124,3,FALSE),"")</f>
        <v/>
      </c>
      <c r="X78" s="6" t="str">
        <f>IFERROR(VLOOKUP($U78,'Full M Women'!$A$4:$G$124,7,FALSE),"")</f>
        <v/>
      </c>
    </row>
    <row r="79" spans="1:24" x14ac:dyDescent="0.4">
      <c r="A79" s="8">
        <v>76</v>
      </c>
      <c r="B79" s="6" t="str">
        <f>IFERROR(VLOOKUP($A79,'5k Women'!$A$4:$G$123,2,FALSE),"")</f>
        <v>Maxine</v>
      </c>
      <c r="C79" s="6" t="str">
        <f>IFERROR(VLOOKUP($A79,'5k Women'!$A$4:$G$123,3,FALSE),"")</f>
        <v>Charlton</v>
      </c>
      <c r="D79" s="6">
        <f>IFERROR(VLOOKUP($A79,'5k Women'!$A$4:$G$123,7,FALSE),"")</f>
        <v>2.6469907407407407E-2</v>
      </c>
      <c r="F79" s="8">
        <v>76</v>
      </c>
      <c r="G79" s="6" t="str">
        <f>IFERROR(VLOOKUP($F79,'10K Women'!$A$4:$G$123,2,FALSE),"")</f>
        <v/>
      </c>
      <c r="H79" s="6" t="str">
        <f>IFERROR(VLOOKUP($F79,'10K Women'!$A$4:$G$123,3,FALSE),"")</f>
        <v/>
      </c>
      <c r="I79" s="6" t="str">
        <f>IFERROR(VLOOKUP($F79,'10K Women'!$A$4:$G$123,7,FALSE),"")</f>
        <v/>
      </c>
      <c r="K79" s="8">
        <v>76</v>
      </c>
      <c r="L79" s="6" t="str">
        <f>IFERROR(VLOOKUP($K79,'10M Women'!$A$4:$G$124,2,FALSE),"")</f>
        <v/>
      </c>
      <c r="M79" s="6" t="str">
        <f>IFERROR(VLOOKUP($K79,'10M Women'!$A$4:$G$124,3,FALSE),"")</f>
        <v/>
      </c>
      <c r="N79" s="6" t="str">
        <f>IFERROR(VLOOKUP($K79,'10M Women'!$A$4:$G$124,7,FALSE),"")</f>
        <v/>
      </c>
      <c r="O79" s="20"/>
      <c r="P79" s="8">
        <v>76</v>
      </c>
      <c r="Q79" s="6" t="str">
        <f>IFERROR(VLOOKUP($P79,'Half M Women'!$A$4:$G$124,2,FALSE),"")</f>
        <v/>
      </c>
      <c r="R79" s="6" t="str">
        <f>IFERROR(VLOOKUP($P79,'Half M Women'!$A$4:$G$124,3,FALSE),"")</f>
        <v/>
      </c>
      <c r="S79" s="6" t="str">
        <f>IFERROR(VLOOKUP($P79,'Half M Women'!$A$4:$G$124,7,FALSE),"")</f>
        <v/>
      </c>
      <c r="T79" s="16"/>
      <c r="U79" s="8">
        <v>76</v>
      </c>
      <c r="V79" s="6" t="str">
        <f>IFERROR(VLOOKUP($U79,'Full M Women'!$A$4:$G$124,2,FALSE),"")</f>
        <v/>
      </c>
      <c r="W79" s="6" t="str">
        <f>IFERROR(VLOOKUP($U79,'Full M Women'!$A$4:$G$124,3,FALSE),"")</f>
        <v/>
      </c>
      <c r="X79" s="6" t="str">
        <f>IFERROR(VLOOKUP($U79,'Full M Women'!$A$4:$G$124,7,FALSE),"")</f>
        <v/>
      </c>
    </row>
    <row r="80" spans="1:24" x14ac:dyDescent="0.4">
      <c r="A80" s="8">
        <v>77</v>
      </c>
      <c r="B80" s="6" t="str">
        <f>IFERROR(VLOOKUP($A80,'5k Women'!$A$4:$G$123,2,FALSE),"")</f>
        <v>Clare</v>
      </c>
      <c r="C80" s="6" t="str">
        <f>IFERROR(VLOOKUP($A80,'5k Women'!$A$4:$G$123,3,FALSE),"")</f>
        <v>Gardiner</v>
      </c>
      <c r="D80" s="6">
        <f>IFERROR(VLOOKUP($A80,'5k Women'!$A$4:$G$123,7,FALSE),"")</f>
        <v>2.8819444444444446E-2</v>
      </c>
      <c r="F80" s="8">
        <v>77</v>
      </c>
      <c r="G80" s="6" t="str">
        <f>IFERROR(VLOOKUP($F80,'10K Women'!$A$4:$G$123,2,FALSE),"")</f>
        <v/>
      </c>
      <c r="H80" s="6" t="str">
        <f>IFERROR(VLOOKUP($F80,'10K Women'!$A$4:$G$123,3,FALSE),"")</f>
        <v/>
      </c>
      <c r="I80" s="6" t="str">
        <f>IFERROR(VLOOKUP($F80,'10K Women'!$A$4:$G$123,7,FALSE),"")</f>
        <v/>
      </c>
      <c r="K80" s="8">
        <v>77</v>
      </c>
      <c r="L80" s="6" t="str">
        <f>IFERROR(VLOOKUP($K80,'10M Women'!$A$4:$G$124,2,FALSE),"")</f>
        <v/>
      </c>
      <c r="M80" s="6" t="str">
        <f>IFERROR(VLOOKUP($K80,'10M Women'!$A$4:$G$124,3,FALSE),"")</f>
        <v/>
      </c>
      <c r="N80" s="6" t="str">
        <f>IFERROR(VLOOKUP($K80,'10M Women'!$A$4:$G$124,7,FALSE),"")</f>
        <v/>
      </c>
      <c r="O80" s="20"/>
      <c r="P80" s="8">
        <v>77</v>
      </c>
      <c r="Q80" s="6" t="str">
        <f>IFERROR(VLOOKUP($P80,'Half M Women'!$A$4:$G$124,2,FALSE),"")</f>
        <v/>
      </c>
      <c r="R80" s="6" t="str">
        <f>IFERROR(VLOOKUP($P80,'Half M Women'!$A$4:$G$124,3,FALSE),"")</f>
        <v/>
      </c>
      <c r="S80" s="6" t="str">
        <f>IFERROR(VLOOKUP($P80,'Half M Women'!$A$4:$G$124,7,FALSE),"")</f>
        <v/>
      </c>
      <c r="T80" s="16"/>
      <c r="U80" s="8">
        <v>77</v>
      </c>
      <c r="V80" s="6" t="str">
        <f>IFERROR(VLOOKUP($U80,'Full M Women'!$A$4:$G$124,2,FALSE),"")</f>
        <v/>
      </c>
      <c r="W80" s="6" t="str">
        <f>IFERROR(VLOOKUP($U80,'Full M Women'!$A$4:$G$124,3,FALSE),"")</f>
        <v/>
      </c>
      <c r="X80" s="6" t="str">
        <f>IFERROR(VLOOKUP($U80,'Full M Women'!$A$4:$G$124,7,FALSE),"")</f>
        <v/>
      </c>
    </row>
    <row r="81" spans="1:24" x14ac:dyDescent="0.4">
      <c r="A81" s="8">
        <v>78</v>
      </c>
      <c r="B81" s="6" t="str">
        <f>IFERROR(VLOOKUP($A81,'5k Women'!$A$4:$G$123,2,FALSE),"")</f>
        <v>Anjie</v>
      </c>
      <c r="C81" s="6" t="str">
        <f>IFERROR(VLOOKUP($A81,'5k Women'!$A$4:$G$123,3,FALSE),"")</f>
        <v>Mok</v>
      </c>
      <c r="D81" s="6">
        <f>IFERROR(VLOOKUP($A81,'5k Women'!$A$4:$G$123,7,FALSE),"")</f>
        <v>2.8819444444444446E-2</v>
      </c>
      <c r="F81" s="8">
        <v>78</v>
      </c>
      <c r="G81" s="6" t="str">
        <f>IFERROR(VLOOKUP($F81,'10K Women'!$A$4:$G$123,2,FALSE),"")</f>
        <v/>
      </c>
      <c r="H81" s="6" t="str">
        <f>IFERROR(VLOOKUP($F81,'10K Women'!$A$4:$G$123,3,FALSE),"")</f>
        <v/>
      </c>
      <c r="I81" s="6" t="str">
        <f>IFERROR(VLOOKUP($F81,'10K Women'!$A$4:$G$123,7,FALSE),"")</f>
        <v/>
      </c>
      <c r="K81" s="8">
        <v>78</v>
      </c>
      <c r="L81" s="6" t="str">
        <f>IFERROR(VLOOKUP($K81,'10M Women'!$A$4:$G$124,2,FALSE),"")</f>
        <v/>
      </c>
      <c r="M81" s="6" t="str">
        <f>IFERROR(VLOOKUP($K81,'10M Women'!$A$4:$G$124,3,FALSE),"")</f>
        <v/>
      </c>
      <c r="N81" s="6" t="str">
        <f>IFERROR(VLOOKUP($K81,'10M Women'!$A$4:$G$124,7,FALSE),"")</f>
        <v/>
      </c>
      <c r="O81" s="20"/>
      <c r="P81" s="8">
        <v>78</v>
      </c>
      <c r="Q81" s="6" t="str">
        <f>IFERROR(VLOOKUP($P81,'Half M Women'!$A$4:$G$124,2,FALSE),"")</f>
        <v/>
      </c>
      <c r="R81" s="6" t="str">
        <f>IFERROR(VLOOKUP($P81,'Half M Women'!$A$4:$G$124,3,FALSE),"")</f>
        <v/>
      </c>
      <c r="S81" s="6" t="str">
        <f>IFERROR(VLOOKUP($P81,'Half M Women'!$A$4:$G$124,7,FALSE),"")</f>
        <v/>
      </c>
      <c r="T81" s="16"/>
      <c r="U81" s="8">
        <v>78</v>
      </c>
      <c r="V81" s="6" t="str">
        <f>IFERROR(VLOOKUP($U81,'Full M Women'!$A$4:$G$124,2,FALSE),"")</f>
        <v/>
      </c>
      <c r="W81" s="6" t="str">
        <f>IFERROR(VLOOKUP($U81,'Full M Women'!$A$4:$G$124,3,FALSE),"")</f>
        <v/>
      </c>
      <c r="X81" s="6" t="str">
        <f>IFERROR(VLOOKUP($U81,'Full M Women'!$A$4:$G$124,7,FALSE),"")</f>
        <v/>
      </c>
    </row>
    <row r="82" spans="1:24" x14ac:dyDescent="0.4">
      <c r="A82" s="8">
        <v>79</v>
      </c>
      <c r="B82" s="6" t="str">
        <f>IFERROR(VLOOKUP($A82,'5k Women'!$A$4:$G$123,2,FALSE),"")</f>
        <v>Vicky</v>
      </c>
      <c r="C82" s="6" t="str">
        <f>IFERROR(VLOOKUP($A82,'5k Women'!$A$4:$G$123,3,FALSE),"")</f>
        <v>Cartwright</v>
      </c>
      <c r="D82" s="6">
        <f>IFERROR(VLOOKUP($A82,'5k Women'!$A$4:$G$123,7,FALSE),"")</f>
        <v>2.9409722222222223E-2</v>
      </c>
      <c r="F82" s="8">
        <v>79</v>
      </c>
      <c r="G82" s="6" t="str">
        <f>IFERROR(VLOOKUP($F82,'10K Women'!$A$4:$G$123,2,FALSE),"")</f>
        <v/>
      </c>
      <c r="H82" s="6" t="str">
        <f>IFERROR(VLOOKUP($F82,'10K Women'!$A$4:$G$123,3,FALSE),"")</f>
        <v/>
      </c>
      <c r="I82" s="6" t="str">
        <f>IFERROR(VLOOKUP($F82,'10K Women'!$A$4:$G$123,7,FALSE),"")</f>
        <v/>
      </c>
      <c r="K82" s="8">
        <v>79</v>
      </c>
      <c r="L82" s="6" t="str">
        <f>IFERROR(VLOOKUP($K82,'10M Women'!$A$4:$G$124,2,FALSE),"")</f>
        <v/>
      </c>
      <c r="M82" s="6" t="str">
        <f>IFERROR(VLOOKUP($K82,'10M Women'!$A$4:$G$124,3,FALSE),"")</f>
        <v/>
      </c>
      <c r="N82" s="6" t="str">
        <f>IFERROR(VLOOKUP($K82,'10M Women'!$A$4:$G$124,7,FALSE),"")</f>
        <v/>
      </c>
      <c r="O82" s="20"/>
      <c r="P82" s="8">
        <v>79</v>
      </c>
      <c r="Q82" s="6" t="str">
        <f>IFERROR(VLOOKUP($P82,'Half M Women'!$A$4:$G$124,2,FALSE),"")</f>
        <v/>
      </c>
      <c r="R82" s="6" t="str">
        <f>IFERROR(VLOOKUP($P82,'Half M Women'!$A$4:$G$124,3,FALSE),"")</f>
        <v/>
      </c>
      <c r="S82" s="6" t="str">
        <f>IFERROR(VLOOKUP($P82,'Half M Women'!$A$4:$G$124,7,FALSE),"")</f>
        <v/>
      </c>
      <c r="T82" s="16"/>
      <c r="U82" s="8">
        <v>79</v>
      </c>
      <c r="V82" s="6" t="str">
        <f>IFERROR(VLOOKUP($U82,'Full M Women'!$A$4:$G$124,2,FALSE),"")</f>
        <v/>
      </c>
      <c r="W82" s="6" t="str">
        <f>IFERROR(VLOOKUP($U82,'Full M Women'!$A$4:$G$124,3,FALSE),"")</f>
        <v/>
      </c>
      <c r="X82" s="6" t="str">
        <f>IFERROR(VLOOKUP($U82,'Full M Women'!$A$4:$G$124,7,FALSE),"")</f>
        <v/>
      </c>
    </row>
    <row r="83" spans="1:24" x14ac:dyDescent="0.4">
      <c r="A83" s="8">
        <v>80</v>
      </c>
      <c r="B83" s="6" t="str">
        <f>IFERROR(VLOOKUP($A83,'5k Women'!$A$4:$G$123,2,FALSE),"")</f>
        <v>Victoria</v>
      </c>
      <c r="C83" s="6" t="str">
        <f>IFERROR(VLOOKUP($A83,'5k Women'!$A$4:$G$123,3,FALSE),"")</f>
        <v>Evins</v>
      </c>
      <c r="D83" s="6">
        <f>IFERROR(VLOOKUP($A83,'5k Women'!$A$4:$G$123,7,FALSE),"")</f>
        <v>3.9618055555555552E-2</v>
      </c>
      <c r="F83" s="8">
        <v>80</v>
      </c>
      <c r="G83" s="6" t="str">
        <f>IFERROR(VLOOKUP($F83,'10K Women'!$A$4:$G$123,2,FALSE),"")</f>
        <v/>
      </c>
      <c r="H83" s="6" t="str">
        <f>IFERROR(VLOOKUP($F83,'10K Women'!$A$4:$G$123,3,FALSE),"")</f>
        <v/>
      </c>
      <c r="I83" s="6" t="str">
        <f>IFERROR(VLOOKUP($F83,'10K Women'!$A$4:$G$123,7,FALSE),"")</f>
        <v/>
      </c>
      <c r="K83" s="8">
        <v>80</v>
      </c>
      <c r="L83" s="6" t="str">
        <f>IFERROR(VLOOKUP($K83,'10M Women'!$A$4:$G$124,2,FALSE),"")</f>
        <v/>
      </c>
      <c r="M83" s="6" t="str">
        <f>IFERROR(VLOOKUP($K83,'10M Women'!$A$4:$G$124,3,FALSE),"")</f>
        <v/>
      </c>
      <c r="N83" s="6" t="str">
        <f>IFERROR(VLOOKUP($K83,'10M Women'!$A$4:$G$124,7,FALSE),"")</f>
        <v/>
      </c>
      <c r="O83" s="20"/>
      <c r="P83" s="8">
        <v>80</v>
      </c>
      <c r="Q83" s="6" t="str">
        <f>IFERROR(VLOOKUP($P83,'Half M Women'!$A$4:$G$124,2,FALSE),"")</f>
        <v/>
      </c>
      <c r="R83" s="6" t="str">
        <f>IFERROR(VLOOKUP($P83,'Half M Women'!$A$4:$G$124,3,FALSE),"")</f>
        <v/>
      </c>
      <c r="S83" s="6" t="str">
        <f>IFERROR(VLOOKUP($P83,'Half M Women'!$A$4:$G$124,7,FALSE),"")</f>
        <v/>
      </c>
      <c r="T83" s="16"/>
      <c r="U83" s="8">
        <v>80</v>
      </c>
      <c r="V83" s="6" t="str">
        <f>IFERROR(VLOOKUP($U83,'Full M Women'!$A$4:$G$124,2,FALSE),"")</f>
        <v/>
      </c>
      <c r="W83" s="6" t="str">
        <f>IFERROR(VLOOKUP($U83,'Full M Women'!$A$4:$G$124,3,FALSE),"")</f>
        <v/>
      </c>
      <c r="X83" s="6" t="str">
        <f>IFERROR(VLOOKUP($U83,'Full M Women'!$A$4:$G$124,7,FALSE),"")</f>
        <v/>
      </c>
    </row>
    <row r="84" spans="1:24" x14ac:dyDescent="0.4">
      <c r="A84" s="8">
        <v>81</v>
      </c>
      <c r="B84" s="6" t="str">
        <f>IFERROR(VLOOKUP($A84,'5k Women'!$A$4:$G$123,2,FALSE),"")</f>
        <v/>
      </c>
      <c r="C84" s="6" t="str">
        <f>IFERROR(VLOOKUP($A84,'5k Women'!$A$4:$G$123,3,FALSE),"")</f>
        <v/>
      </c>
      <c r="D84" s="6" t="str">
        <f>IFERROR(VLOOKUP($A84,'5k Women'!$A$4:$G$123,7,FALSE),"")</f>
        <v/>
      </c>
      <c r="F84" s="8">
        <v>81</v>
      </c>
      <c r="G84" s="6" t="str">
        <f>IFERROR(VLOOKUP($F84,'10K Women'!$A$4:$G$123,2,FALSE),"")</f>
        <v/>
      </c>
      <c r="H84" s="6" t="str">
        <f>IFERROR(VLOOKUP($F84,'10K Women'!$A$4:$G$123,3,FALSE),"")</f>
        <v/>
      </c>
      <c r="I84" s="6" t="str">
        <f>IFERROR(VLOOKUP($F84,'10K Women'!$A$4:$G$123,7,FALSE),"")</f>
        <v/>
      </c>
      <c r="K84" s="8">
        <v>81</v>
      </c>
      <c r="L84" s="6" t="str">
        <f>IFERROR(VLOOKUP($K84,'10M Women'!$A$4:$G$124,2,FALSE),"")</f>
        <v/>
      </c>
      <c r="M84" s="6" t="str">
        <f>IFERROR(VLOOKUP($K84,'10M Women'!$A$4:$G$124,3,FALSE),"")</f>
        <v/>
      </c>
      <c r="N84" s="6" t="str">
        <f>IFERROR(VLOOKUP($K84,'10M Women'!$A$4:$G$124,7,FALSE),"")</f>
        <v/>
      </c>
      <c r="O84" s="20"/>
      <c r="P84" s="8">
        <v>81</v>
      </c>
      <c r="Q84" s="6" t="str">
        <f>IFERROR(VLOOKUP($P84,'Half M Women'!$A$4:$G$124,2,FALSE),"")</f>
        <v/>
      </c>
      <c r="R84" s="6" t="str">
        <f>IFERROR(VLOOKUP($P84,'Half M Women'!$A$4:$G$124,3,FALSE),"")</f>
        <v/>
      </c>
      <c r="S84" s="6" t="str">
        <f>IFERROR(VLOOKUP($P84,'Half M Women'!$A$4:$G$124,7,FALSE),"")</f>
        <v/>
      </c>
      <c r="T84" s="16"/>
      <c r="U84" s="8">
        <v>81</v>
      </c>
      <c r="V84" s="6" t="str">
        <f>IFERROR(VLOOKUP($U84,'Full M Women'!$A$4:$G$124,2,FALSE),"")</f>
        <v/>
      </c>
      <c r="W84" s="6" t="str">
        <f>IFERROR(VLOOKUP($U84,'Full M Women'!$A$4:$G$124,3,FALSE),"")</f>
        <v/>
      </c>
      <c r="X84" s="6" t="str">
        <f>IFERROR(VLOOKUP($U84,'Full M Women'!$A$4:$G$124,7,FALSE),"")</f>
        <v/>
      </c>
    </row>
    <row r="85" spans="1:24" x14ac:dyDescent="0.4">
      <c r="A85" s="8">
        <v>82</v>
      </c>
      <c r="B85" s="6" t="str">
        <f>IFERROR(VLOOKUP($A85,'5k Women'!$A$4:$G$123,2,FALSE),"")</f>
        <v/>
      </c>
      <c r="C85" s="6" t="str">
        <f>IFERROR(VLOOKUP($A85,'5k Women'!$A$4:$G$123,3,FALSE),"")</f>
        <v/>
      </c>
      <c r="D85" s="6" t="str">
        <f>IFERROR(VLOOKUP($A85,'5k Women'!$A$4:$G$123,7,FALSE),"")</f>
        <v/>
      </c>
      <c r="F85" s="8">
        <v>82</v>
      </c>
      <c r="G85" s="6" t="str">
        <f>IFERROR(VLOOKUP($F85,'10K Women'!$A$4:$G$123,2,FALSE),"")</f>
        <v/>
      </c>
      <c r="H85" s="6" t="str">
        <f>IFERROR(VLOOKUP($F85,'10K Women'!$A$4:$G$123,3,FALSE),"")</f>
        <v/>
      </c>
      <c r="I85" s="6" t="str">
        <f>IFERROR(VLOOKUP($F85,'10K Women'!$A$4:$G$123,7,FALSE),"")</f>
        <v/>
      </c>
      <c r="K85" s="8">
        <v>82</v>
      </c>
      <c r="L85" s="6" t="str">
        <f>IFERROR(VLOOKUP($K85,'10M Women'!$A$4:$G$124,2,FALSE),"")</f>
        <v/>
      </c>
      <c r="M85" s="6" t="str">
        <f>IFERROR(VLOOKUP($K85,'10M Women'!$A$4:$G$124,3,FALSE),"")</f>
        <v/>
      </c>
      <c r="N85" s="6" t="str">
        <f>IFERROR(VLOOKUP($K85,'10M Women'!$A$4:$G$124,7,FALSE),"")</f>
        <v/>
      </c>
      <c r="O85" s="20"/>
      <c r="P85" s="8">
        <v>82</v>
      </c>
      <c r="Q85" s="6" t="str">
        <f>IFERROR(VLOOKUP($P85,'Half M Women'!$A$4:$G$124,2,FALSE),"")</f>
        <v/>
      </c>
      <c r="R85" s="6" t="str">
        <f>IFERROR(VLOOKUP($P85,'Half M Women'!$A$4:$G$124,3,FALSE),"")</f>
        <v/>
      </c>
      <c r="S85" s="6" t="str">
        <f>IFERROR(VLOOKUP($P85,'Half M Women'!$A$4:$G$124,7,FALSE),"")</f>
        <v/>
      </c>
      <c r="T85" s="16"/>
      <c r="U85" s="8">
        <v>82</v>
      </c>
      <c r="V85" s="6" t="str">
        <f>IFERROR(VLOOKUP($U85,'Full M Women'!$A$4:$G$124,2,FALSE),"")</f>
        <v/>
      </c>
      <c r="W85" s="6" t="str">
        <f>IFERROR(VLOOKUP($U85,'Full M Women'!$A$4:$G$124,3,FALSE),"")</f>
        <v/>
      </c>
      <c r="X85" s="6" t="str">
        <f>IFERROR(VLOOKUP($U85,'Full M Women'!$A$4:$G$124,7,FALSE),"")</f>
        <v/>
      </c>
    </row>
    <row r="86" spans="1:24" x14ac:dyDescent="0.4">
      <c r="A86" s="8">
        <v>83</v>
      </c>
      <c r="B86" s="6" t="str">
        <f>IFERROR(VLOOKUP($A86,'5k Women'!$A$4:$G$123,2,FALSE),"")</f>
        <v/>
      </c>
      <c r="C86" s="6" t="str">
        <f>IFERROR(VLOOKUP($A86,'5k Women'!$A$4:$G$123,3,FALSE),"")</f>
        <v/>
      </c>
      <c r="D86" s="6" t="str">
        <f>IFERROR(VLOOKUP($A86,'5k Women'!$A$4:$G$123,7,FALSE),"")</f>
        <v/>
      </c>
      <c r="F86" s="8">
        <v>83</v>
      </c>
      <c r="G86" s="6" t="str">
        <f>IFERROR(VLOOKUP($F86,'10K Women'!$A$4:$G$123,2,FALSE),"")</f>
        <v/>
      </c>
      <c r="H86" s="6" t="str">
        <f>IFERROR(VLOOKUP($F86,'10K Women'!$A$4:$G$123,3,FALSE),"")</f>
        <v/>
      </c>
      <c r="I86" s="6" t="str">
        <f>IFERROR(VLOOKUP($F86,'10K Women'!$A$4:$G$123,7,FALSE),"")</f>
        <v/>
      </c>
      <c r="K86" s="8">
        <v>83</v>
      </c>
      <c r="L86" s="6" t="str">
        <f>IFERROR(VLOOKUP($K86,'10M Women'!$A$4:$G$124,2,FALSE),"")</f>
        <v/>
      </c>
      <c r="M86" s="6" t="str">
        <f>IFERROR(VLOOKUP($K86,'10M Women'!$A$4:$G$124,3,FALSE),"")</f>
        <v/>
      </c>
      <c r="N86" s="6" t="str">
        <f>IFERROR(VLOOKUP($K86,'10M Women'!$A$4:$G$124,7,FALSE),"")</f>
        <v/>
      </c>
      <c r="O86" s="20"/>
      <c r="P86" s="8">
        <v>83</v>
      </c>
      <c r="Q86" s="6" t="str">
        <f>IFERROR(VLOOKUP($P86,'Half M Women'!$A$4:$G$124,2,FALSE),"")</f>
        <v/>
      </c>
      <c r="R86" s="6" t="str">
        <f>IFERROR(VLOOKUP($P86,'Half M Women'!$A$4:$G$124,3,FALSE),"")</f>
        <v/>
      </c>
      <c r="S86" s="6" t="str">
        <f>IFERROR(VLOOKUP($P86,'Half M Women'!$A$4:$G$124,7,FALSE),"")</f>
        <v/>
      </c>
      <c r="T86" s="16"/>
      <c r="U86" s="8">
        <v>83</v>
      </c>
      <c r="V86" s="6" t="str">
        <f>IFERROR(VLOOKUP($U86,'Full M Women'!$A$4:$G$124,2,FALSE),"")</f>
        <v/>
      </c>
      <c r="W86" s="6" t="str">
        <f>IFERROR(VLOOKUP($U86,'Full M Women'!$A$4:$G$124,3,FALSE),"")</f>
        <v/>
      </c>
      <c r="X86" s="6" t="str">
        <f>IFERROR(VLOOKUP($U86,'Full M Women'!$A$4:$G$124,7,FALSE),"")</f>
        <v/>
      </c>
    </row>
    <row r="87" spans="1:24" x14ac:dyDescent="0.4">
      <c r="A87" s="8">
        <v>84</v>
      </c>
      <c r="B87" s="6" t="str">
        <f>IFERROR(VLOOKUP($A87,'5k Women'!$A$4:$G$123,2,FALSE),"")</f>
        <v/>
      </c>
      <c r="C87" s="6" t="str">
        <f>IFERROR(VLOOKUP($A87,'5k Women'!$A$4:$G$123,3,FALSE),"")</f>
        <v/>
      </c>
      <c r="D87" s="6" t="str">
        <f>IFERROR(VLOOKUP($A87,'5k Women'!$A$4:$G$123,7,FALSE),"")</f>
        <v/>
      </c>
      <c r="F87" s="8">
        <v>84</v>
      </c>
      <c r="G87" s="6" t="str">
        <f>IFERROR(VLOOKUP($F87,'10K Women'!$A$4:$G$123,2,FALSE),"")</f>
        <v/>
      </c>
      <c r="H87" s="6" t="str">
        <f>IFERROR(VLOOKUP($F87,'10K Women'!$A$4:$G$123,3,FALSE),"")</f>
        <v/>
      </c>
      <c r="I87" s="6" t="str">
        <f>IFERROR(VLOOKUP($F87,'10K Women'!$A$4:$G$123,7,FALSE),"")</f>
        <v/>
      </c>
      <c r="K87" s="8">
        <v>84</v>
      </c>
      <c r="L87" s="6" t="str">
        <f>IFERROR(VLOOKUP($K87,'10M Women'!$A$4:$G$124,2,FALSE),"")</f>
        <v/>
      </c>
      <c r="M87" s="6" t="str">
        <f>IFERROR(VLOOKUP($K87,'10M Women'!$A$4:$G$124,3,FALSE),"")</f>
        <v/>
      </c>
      <c r="N87" s="6" t="str">
        <f>IFERROR(VLOOKUP($K87,'10M Women'!$A$4:$G$124,7,FALSE),"")</f>
        <v/>
      </c>
      <c r="O87" s="20"/>
      <c r="P87" s="8">
        <v>84</v>
      </c>
      <c r="Q87" s="6" t="str">
        <f>IFERROR(VLOOKUP($P87,'Half M Women'!$A$4:$G$124,2,FALSE),"")</f>
        <v/>
      </c>
      <c r="R87" s="6" t="str">
        <f>IFERROR(VLOOKUP($P87,'Half M Women'!$A$4:$G$124,3,FALSE),"")</f>
        <v/>
      </c>
      <c r="S87" s="6" t="str">
        <f>IFERROR(VLOOKUP($P87,'Half M Women'!$A$4:$G$124,7,FALSE),"")</f>
        <v/>
      </c>
      <c r="T87" s="16"/>
      <c r="U87" s="8">
        <v>84</v>
      </c>
      <c r="V87" s="6" t="str">
        <f>IFERROR(VLOOKUP($U87,'Full M Women'!$A$4:$G$124,2,FALSE),"")</f>
        <v/>
      </c>
      <c r="W87" s="6" t="str">
        <f>IFERROR(VLOOKUP($U87,'Full M Women'!$A$4:$G$124,3,FALSE),"")</f>
        <v/>
      </c>
      <c r="X87" s="6" t="str">
        <f>IFERROR(VLOOKUP($U87,'Full M Women'!$A$4:$G$124,7,FALSE),"")</f>
        <v/>
      </c>
    </row>
    <row r="88" spans="1:24" x14ac:dyDescent="0.4">
      <c r="A88" s="8">
        <v>85</v>
      </c>
      <c r="B88" s="6" t="str">
        <f>IFERROR(VLOOKUP($A88,'5k Women'!$A$4:$G$123,2,FALSE),"")</f>
        <v/>
      </c>
      <c r="C88" s="6" t="str">
        <f>IFERROR(VLOOKUP($A88,'5k Women'!$A$4:$G$123,3,FALSE),"")</f>
        <v/>
      </c>
      <c r="D88" s="6" t="str">
        <f>IFERROR(VLOOKUP($A88,'5k Women'!$A$4:$G$123,7,FALSE),"")</f>
        <v/>
      </c>
      <c r="F88" s="8">
        <v>85</v>
      </c>
      <c r="G88" s="6" t="str">
        <f>IFERROR(VLOOKUP($F88,'10K Women'!$A$4:$G$123,2,FALSE),"")</f>
        <v/>
      </c>
      <c r="H88" s="6" t="str">
        <f>IFERROR(VLOOKUP($F88,'10K Women'!$A$4:$G$123,3,FALSE),"")</f>
        <v/>
      </c>
      <c r="I88" s="6" t="str">
        <f>IFERROR(VLOOKUP($F88,'10K Women'!$A$4:$G$123,7,FALSE),"")</f>
        <v/>
      </c>
      <c r="K88" s="8">
        <v>85</v>
      </c>
      <c r="L88" s="6" t="str">
        <f>IFERROR(VLOOKUP($K88,'10M Women'!$A$4:$G$124,2,FALSE),"")</f>
        <v/>
      </c>
      <c r="M88" s="6" t="str">
        <f>IFERROR(VLOOKUP($K88,'10M Women'!$A$4:$G$124,3,FALSE),"")</f>
        <v/>
      </c>
      <c r="N88" s="6" t="str">
        <f>IFERROR(VLOOKUP($K88,'10M Women'!$A$4:$G$124,7,FALSE),"")</f>
        <v/>
      </c>
      <c r="O88" s="20"/>
      <c r="P88" s="8">
        <v>85</v>
      </c>
      <c r="Q88" s="6" t="str">
        <f>IFERROR(VLOOKUP($P88,'Half M Women'!$A$4:$G$124,2,FALSE),"")</f>
        <v/>
      </c>
      <c r="R88" s="6" t="str">
        <f>IFERROR(VLOOKUP($P88,'Half M Women'!$A$4:$G$124,3,FALSE),"")</f>
        <v/>
      </c>
      <c r="S88" s="6" t="str">
        <f>IFERROR(VLOOKUP($P88,'Half M Women'!$A$4:$G$124,7,FALSE),"")</f>
        <v/>
      </c>
      <c r="T88" s="16"/>
      <c r="U88" s="8">
        <v>85</v>
      </c>
      <c r="V88" s="6" t="str">
        <f>IFERROR(VLOOKUP($U88,'Full M Women'!$A$4:$G$124,2,FALSE),"")</f>
        <v/>
      </c>
      <c r="W88" s="6" t="str">
        <f>IFERROR(VLOOKUP($U88,'Full M Women'!$A$4:$G$124,3,FALSE),"")</f>
        <v/>
      </c>
      <c r="X88" s="6" t="str">
        <f>IFERROR(VLOOKUP($U88,'Full M Women'!$A$4:$G$124,7,FALSE),"")</f>
        <v/>
      </c>
    </row>
    <row r="89" spans="1:24" x14ac:dyDescent="0.4">
      <c r="A89" s="8">
        <v>86</v>
      </c>
      <c r="B89" s="6" t="str">
        <f>IFERROR(VLOOKUP($A89,'5k Women'!$A$4:$G$123,2,FALSE),"")</f>
        <v/>
      </c>
      <c r="C89" s="6" t="str">
        <f>IFERROR(VLOOKUP($A89,'5k Women'!$A$4:$G$123,3,FALSE),"")</f>
        <v/>
      </c>
      <c r="D89" s="6" t="str">
        <f>IFERROR(VLOOKUP($A89,'5k Women'!$A$4:$G$123,7,FALSE),"")</f>
        <v/>
      </c>
      <c r="F89" s="8">
        <v>86</v>
      </c>
      <c r="G89" s="6" t="str">
        <f>IFERROR(VLOOKUP($F89,'10K Women'!$A$4:$G$123,2,FALSE),"")</f>
        <v/>
      </c>
      <c r="H89" s="6" t="str">
        <f>IFERROR(VLOOKUP($F89,'10K Women'!$A$4:$G$123,3,FALSE),"")</f>
        <v/>
      </c>
      <c r="I89" s="6" t="str">
        <f>IFERROR(VLOOKUP($F89,'10K Women'!$A$4:$G$123,7,FALSE),"")</f>
        <v/>
      </c>
      <c r="K89" s="8">
        <v>86</v>
      </c>
      <c r="L89" s="6" t="str">
        <f>IFERROR(VLOOKUP($K89,'10M Women'!$A$4:$G$124,2,FALSE),"")</f>
        <v/>
      </c>
      <c r="M89" s="6" t="str">
        <f>IFERROR(VLOOKUP($K89,'10M Women'!$A$4:$G$124,3,FALSE),"")</f>
        <v/>
      </c>
      <c r="N89" s="6" t="str">
        <f>IFERROR(VLOOKUP($K89,'10M Women'!$A$4:$G$124,7,FALSE),"")</f>
        <v/>
      </c>
      <c r="O89" s="20"/>
      <c r="P89" s="8">
        <v>86</v>
      </c>
      <c r="Q89" s="6" t="str">
        <f>IFERROR(VLOOKUP($P89,'Half M Women'!$A$4:$G$124,2,FALSE),"")</f>
        <v/>
      </c>
      <c r="R89" s="6" t="str">
        <f>IFERROR(VLOOKUP($P89,'Half M Women'!$A$4:$G$124,3,FALSE),"")</f>
        <v/>
      </c>
      <c r="S89" s="6" t="str">
        <f>IFERROR(VLOOKUP($P89,'Half M Women'!$A$4:$G$124,7,FALSE),"")</f>
        <v/>
      </c>
      <c r="T89" s="16"/>
      <c r="U89" s="8">
        <v>86</v>
      </c>
      <c r="V89" s="6" t="str">
        <f>IFERROR(VLOOKUP($U89,'Full M Women'!$A$4:$G$124,2,FALSE),"")</f>
        <v/>
      </c>
      <c r="W89" s="6" t="str">
        <f>IFERROR(VLOOKUP($U89,'Full M Women'!$A$4:$G$124,3,FALSE),"")</f>
        <v/>
      </c>
      <c r="X89" s="6" t="str">
        <f>IFERROR(VLOOKUP($U89,'Full M Women'!$A$4:$G$124,7,FALSE),"")</f>
        <v/>
      </c>
    </row>
    <row r="90" spans="1:24" x14ac:dyDescent="0.4">
      <c r="A90" s="8">
        <v>87</v>
      </c>
      <c r="B90" s="6" t="str">
        <f>IFERROR(VLOOKUP($A90,'5k Women'!$A$4:$G$123,2,FALSE),"")</f>
        <v/>
      </c>
      <c r="C90" s="6" t="str">
        <f>IFERROR(VLOOKUP($A90,'5k Women'!$A$4:$G$123,3,FALSE),"")</f>
        <v/>
      </c>
      <c r="D90" s="6" t="str">
        <f>IFERROR(VLOOKUP($A90,'5k Women'!$A$4:$G$123,7,FALSE),"")</f>
        <v/>
      </c>
      <c r="F90" s="8">
        <v>87</v>
      </c>
      <c r="G90" s="6" t="str">
        <f>IFERROR(VLOOKUP($F90,'10K Women'!$A$4:$G$123,2,FALSE),"")</f>
        <v/>
      </c>
      <c r="H90" s="6" t="str">
        <f>IFERROR(VLOOKUP($F90,'10K Women'!$A$4:$G$123,3,FALSE),"")</f>
        <v/>
      </c>
      <c r="I90" s="6" t="str">
        <f>IFERROR(VLOOKUP($F90,'10K Women'!$A$4:$G$123,7,FALSE),"")</f>
        <v/>
      </c>
      <c r="K90" s="8">
        <v>87</v>
      </c>
      <c r="L90" s="6" t="str">
        <f>IFERROR(VLOOKUP($K90,'10M Women'!$A$4:$G$124,2,FALSE),"")</f>
        <v/>
      </c>
      <c r="M90" s="6" t="str">
        <f>IFERROR(VLOOKUP($K90,'10M Women'!$A$4:$G$124,3,FALSE),"")</f>
        <v/>
      </c>
      <c r="N90" s="6" t="str">
        <f>IFERROR(VLOOKUP($K90,'10M Women'!$A$4:$G$124,7,FALSE),"")</f>
        <v/>
      </c>
      <c r="P90" s="8">
        <v>87</v>
      </c>
      <c r="Q90" s="6" t="str">
        <f>IFERROR(VLOOKUP($P90,'Half M Women'!$A$4:$G$124,2,FALSE),"")</f>
        <v/>
      </c>
      <c r="R90" s="6" t="str">
        <f>IFERROR(VLOOKUP($P90,'Half M Women'!$A$4:$G$124,3,FALSE),"")</f>
        <v/>
      </c>
      <c r="S90" s="6" t="str">
        <f>IFERROR(VLOOKUP($P90,'Half M Women'!$A$4:$G$124,7,FALSE),"")</f>
        <v/>
      </c>
      <c r="U90" s="8">
        <v>87</v>
      </c>
      <c r="V90" s="6" t="str">
        <f>IFERROR(VLOOKUP($U90,'Full M Women'!$A$4:$G$124,2,FALSE),"")</f>
        <v/>
      </c>
      <c r="W90" s="6" t="str">
        <f>IFERROR(VLOOKUP($U90,'Full M Women'!$A$4:$G$124,3,FALSE),"")</f>
        <v/>
      </c>
      <c r="X90" s="6" t="str">
        <f>IFERROR(VLOOKUP($U90,'Full M Women'!$A$4:$G$124,7,FALSE),"")</f>
        <v/>
      </c>
    </row>
    <row r="91" spans="1:24" x14ac:dyDescent="0.4">
      <c r="A91" s="8">
        <v>88</v>
      </c>
      <c r="B91" s="6" t="str">
        <f>IFERROR(VLOOKUP($A91,'5k Women'!$A$4:$G$123,2,FALSE),"")</f>
        <v/>
      </c>
      <c r="C91" s="6" t="str">
        <f>IFERROR(VLOOKUP($A91,'5k Women'!$A$4:$G$123,3,FALSE),"")</f>
        <v/>
      </c>
      <c r="D91" s="6" t="str">
        <f>IFERROR(VLOOKUP($A91,'5k Women'!$A$4:$G$123,7,FALSE),"")</f>
        <v/>
      </c>
      <c r="F91" s="8">
        <v>88</v>
      </c>
      <c r="G91" s="6" t="str">
        <f>IFERROR(VLOOKUP($F91,'10K Women'!$A$4:$G$123,2,FALSE),"")</f>
        <v/>
      </c>
      <c r="H91" s="6" t="str">
        <f>IFERROR(VLOOKUP($F91,'10K Women'!$A$4:$G$123,3,FALSE),"")</f>
        <v/>
      </c>
      <c r="I91" s="6" t="str">
        <f>IFERROR(VLOOKUP($F91,'10K Women'!$A$4:$G$123,7,FALSE),"")</f>
        <v/>
      </c>
      <c r="K91" s="8">
        <v>88</v>
      </c>
      <c r="L91" s="6" t="str">
        <f>IFERROR(VLOOKUP($K91,'10M Women'!$A$4:$G$124,2,FALSE),"")</f>
        <v/>
      </c>
      <c r="M91" s="6" t="str">
        <f>IFERROR(VLOOKUP($K91,'10M Women'!$A$4:$G$124,3,FALSE),"")</f>
        <v/>
      </c>
      <c r="N91" s="6" t="str">
        <f>IFERROR(VLOOKUP($K91,'10M Women'!$A$4:$G$124,7,FALSE),"")</f>
        <v/>
      </c>
      <c r="P91" s="8">
        <v>88</v>
      </c>
      <c r="Q91" s="6" t="str">
        <f>IFERROR(VLOOKUP($P91,'Half M Women'!$A$4:$G$124,2,FALSE),"")</f>
        <v/>
      </c>
      <c r="R91" s="6" t="str">
        <f>IFERROR(VLOOKUP($P91,'Half M Women'!$A$4:$G$124,3,FALSE),"")</f>
        <v/>
      </c>
      <c r="S91" s="6" t="str">
        <f>IFERROR(VLOOKUP($P91,'Half M Women'!$A$4:$G$124,7,FALSE),"")</f>
        <v/>
      </c>
      <c r="U91" s="8">
        <v>88</v>
      </c>
      <c r="V91" s="6" t="str">
        <f>IFERROR(VLOOKUP($U91,'Full M Women'!$A$4:$G$124,2,FALSE),"")</f>
        <v/>
      </c>
      <c r="W91" s="6" t="str">
        <f>IFERROR(VLOOKUP($U91,'Full M Women'!$A$4:$G$124,3,FALSE),"")</f>
        <v/>
      </c>
      <c r="X91" s="6" t="str">
        <f>IFERROR(VLOOKUP($U91,'Full M Women'!$A$4:$G$124,7,FALSE),"")</f>
        <v/>
      </c>
    </row>
    <row r="92" spans="1:24" x14ac:dyDescent="0.4">
      <c r="A92" s="8">
        <v>89</v>
      </c>
      <c r="B92" s="6" t="str">
        <f>IFERROR(VLOOKUP($A92,'5k Women'!$A$4:$G$123,2,FALSE),"")</f>
        <v/>
      </c>
      <c r="C92" s="6" t="str">
        <f>IFERROR(VLOOKUP($A92,'5k Women'!$A$4:$G$123,3,FALSE),"")</f>
        <v/>
      </c>
      <c r="D92" s="6" t="str">
        <f>IFERROR(VLOOKUP($A92,'5k Women'!$A$4:$G$123,7,FALSE),"")</f>
        <v/>
      </c>
      <c r="F92" s="8">
        <v>89</v>
      </c>
      <c r="G92" s="6" t="str">
        <f>IFERROR(VLOOKUP($F92,'10K Women'!$A$4:$G$123,2,FALSE),"")</f>
        <v/>
      </c>
      <c r="H92" s="6" t="str">
        <f>IFERROR(VLOOKUP($F92,'10K Women'!$A$4:$G$123,3,FALSE),"")</f>
        <v/>
      </c>
      <c r="I92" s="6" t="str">
        <f>IFERROR(VLOOKUP($F92,'10K Women'!$A$4:$G$123,7,FALSE),"")</f>
        <v/>
      </c>
      <c r="K92" s="8">
        <v>89</v>
      </c>
      <c r="L92" s="6" t="str">
        <f>IFERROR(VLOOKUP($K92,'10M Women'!$A$4:$G$124,2,FALSE),"")</f>
        <v/>
      </c>
      <c r="M92" s="6" t="str">
        <f>IFERROR(VLOOKUP($K92,'10M Women'!$A$4:$G$124,3,FALSE),"")</f>
        <v/>
      </c>
      <c r="N92" s="6" t="str">
        <f>IFERROR(VLOOKUP($K92,'10M Women'!$A$4:$G$124,7,FALSE),"")</f>
        <v/>
      </c>
      <c r="P92" s="8">
        <v>89</v>
      </c>
      <c r="Q92" s="6" t="str">
        <f>IFERROR(VLOOKUP($P92,'Half M Women'!$A$4:$G$124,2,FALSE),"")</f>
        <v/>
      </c>
      <c r="R92" s="6" t="str">
        <f>IFERROR(VLOOKUP($P92,'Half M Women'!$A$4:$G$124,3,FALSE),"")</f>
        <v/>
      </c>
      <c r="S92" s="6" t="str">
        <f>IFERROR(VLOOKUP($P92,'Half M Women'!$A$4:$G$124,7,FALSE),"")</f>
        <v/>
      </c>
      <c r="U92" s="8">
        <v>89</v>
      </c>
      <c r="V92" s="6" t="str">
        <f>IFERROR(VLOOKUP($U92,'Full M Women'!$A$4:$G$124,2,FALSE),"")</f>
        <v/>
      </c>
      <c r="W92" s="6" t="str">
        <f>IFERROR(VLOOKUP($U92,'Full M Women'!$A$4:$G$124,3,FALSE),"")</f>
        <v/>
      </c>
      <c r="X92" s="6" t="str">
        <f>IFERROR(VLOOKUP($U92,'Full M Women'!$A$4:$G$124,7,FALSE),"")</f>
        <v/>
      </c>
    </row>
    <row r="93" spans="1:24" x14ac:dyDescent="0.4">
      <c r="A93" s="8">
        <v>90</v>
      </c>
      <c r="B93" s="6" t="str">
        <f>IFERROR(VLOOKUP($A93,'5k Women'!$A$4:$G$123,2,FALSE),"")</f>
        <v/>
      </c>
      <c r="C93" s="6" t="str">
        <f>IFERROR(VLOOKUP($A93,'5k Women'!$A$4:$G$123,3,FALSE),"")</f>
        <v/>
      </c>
      <c r="D93" s="6" t="str">
        <f>IFERROR(VLOOKUP($A93,'5k Women'!$A$4:$G$123,7,FALSE),"")</f>
        <v/>
      </c>
      <c r="F93" s="8">
        <v>90</v>
      </c>
      <c r="G93" s="6" t="str">
        <f>IFERROR(VLOOKUP($F93,'10K Women'!$A$4:$G$123,2,FALSE),"")</f>
        <v/>
      </c>
      <c r="H93" s="6" t="str">
        <f>IFERROR(VLOOKUP($F93,'10K Women'!$A$4:$G$123,3,FALSE),"")</f>
        <v/>
      </c>
      <c r="I93" s="6" t="str">
        <f>IFERROR(VLOOKUP($F93,'10K Women'!$A$4:$G$123,7,FALSE),"")</f>
        <v/>
      </c>
      <c r="K93" s="8">
        <v>90</v>
      </c>
      <c r="L93" s="6" t="str">
        <f>IFERROR(VLOOKUP($K93,'10M Women'!$A$4:$G$124,2,FALSE),"")</f>
        <v/>
      </c>
      <c r="M93" s="6" t="str">
        <f>IFERROR(VLOOKUP($K93,'10M Women'!$A$4:$G$124,3,FALSE),"")</f>
        <v/>
      </c>
      <c r="N93" s="6" t="str">
        <f>IFERROR(VLOOKUP($K93,'10M Women'!$A$4:$G$124,7,FALSE),"")</f>
        <v/>
      </c>
      <c r="P93" s="8">
        <v>90</v>
      </c>
      <c r="Q93" s="6" t="str">
        <f>IFERROR(VLOOKUP($P93,'Half M Women'!$A$4:$G$124,2,FALSE),"")</f>
        <v/>
      </c>
      <c r="R93" s="6" t="str">
        <f>IFERROR(VLOOKUP($P93,'Half M Women'!$A$4:$G$124,3,FALSE),"")</f>
        <v/>
      </c>
      <c r="S93" s="6" t="str">
        <f>IFERROR(VLOOKUP($P93,'Half M Women'!$A$4:$G$124,7,FALSE),"")</f>
        <v/>
      </c>
      <c r="U93" s="8">
        <v>90</v>
      </c>
      <c r="V93" s="6" t="str">
        <f>IFERROR(VLOOKUP($U93,'Full M Women'!$A$4:$G$124,2,FALSE),"")</f>
        <v/>
      </c>
      <c r="W93" s="6" t="str">
        <f>IFERROR(VLOOKUP($U93,'Full M Women'!$A$4:$G$124,3,FALSE),"")</f>
        <v/>
      </c>
      <c r="X93" s="6" t="str">
        <f>IFERROR(VLOOKUP($U93,'Full M Women'!$A$4:$G$124,7,FALSE),"")</f>
        <v/>
      </c>
    </row>
    <row r="94" spans="1:24" x14ac:dyDescent="0.4">
      <c r="A94" s="8">
        <v>91</v>
      </c>
      <c r="B94" s="6" t="str">
        <f>IFERROR(VLOOKUP($A94,'5k Women'!$A$4:$G$123,2,FALSE),"")</f>
        <v/>
      </c>
      <c r="C94" s="6" t="str">
        <f>IFERROR(VLOOKUP($A94,'5k Women'!$A$4:$G$123,3,FALSE),"")</f>
        <v/>
      </c>
      <c r="D94" s="6" t="str">
        <f>IFERROR(VLOOKUP($A94,'5k Women'!$A$4:$G$123,7,FALSE),"")</f>
        <v/>
      </c>
      <c r="F94" s="8">
        <v>91</v>
      </c>
      <c r="G94" s="6" t="str">
        <f>IFERROR(VLOOKUP($F94,'10K Women'!$A$4:$G$123,2,FALSE),"")</f>
        <v/>
      </c>
      <c r="H94" s="6" t="str">
        <f>IFERROR(VLOOKUP($F94,'10K Women'!$A$4:$G$123,3,FALSE),"")</f>
        <v/>
      </c>
      <c r="I94" s="6" t="str">
        <f>IFERROR(VLOOKUP($F94,'10K Women'!$A$4:$G$123,7,FALSE),"")</f>
        <v/>
      </c>
      <c r="K94" s="8">
        <v>91</v>
      </c>
      <c r="L94" s="6" t="str">
        <f>IFERROR(VLOOKUP($K94,'10M Women'!$A$4:$G$124,2,FALSE),"")</f>
        <v/>
      </c>
      <c r="M94" s="6" t="str">
        <f>IFERROR(VLOOKUP($K94,'10M Women'!$A$4:$G$124,3,FALSE),"")</f>
        <v/>
      </c>
      <c r="N94" s="6" t="str">
        <f>IFERROR(VLOOKUP($K94,'10M Women'!$A$4:$G$124,7,FALSE),"")</f>
        <v/>
      </c>
      <c r="P94" s="8">
        <v>91</v>
      </c>
      <c r="Q94" s="6" t="str">
        <f>IFERROR(VLOOKUP($P94,'Half M Women'!$A$4:$G$124,2,FALSE),"")</f>
        <v/>
      </c>
      <c r="R94" s="6" t="str">
        <f>IFERROR(VLOOKUP($P94,'Half M Women'!$A$4:$G$124,3,FALSE),"")</f>
        <v/>
      </c>
      <c r="S94" s="6" t="str">
        <f>IFERROR(VLOOKUP($P94,'Half M Women'!$A$4:$G$124,7,FALSE),"")</f>
        <v/>
      </c>
      <c r="U94" s="8">
        <v>91</v>
      </c>
      <c r="V94" s="6" t="str">
        <f>IFERROR(VLOOKUP($U94,'Full M Women'!$A$4:$G$124,2,FALSE),"")</f>
        <v/>
      </c>
      <c r="W94" s="6" t="str">
        <f>IFERROR(VLOOKUP($U94,'Full M Women'!$A$4:$G$124,3,FALSE),"")</f>
        <v/>
      </c>
      <c r="X94" s="6" t="str">
        <f>IFERROR(VLOOKUP($U94,'Full M Women'!$A$4:$G$124,7,FALSE),"")</f>
        <v/>
      </c>
    </row>
    <row r="95" spans="1:24" x14ac:dyDescent="0.4">
      <c r="A95" s="8">
        <v>92</v>
      </c>
      <c r="B95" s="6" t="str">
        <f>IFERROR(VLOOKUP($A95,'5k Women'!$A$4:$G$123,2,FALSE),"")</f>
        <v/>
      </c>
      <c r="C95" s="6" t="str">
        <f>IFERROR(VLOOKUP($A95,'5k Women'!$A$4:$G$123,3,FALSE),"")</f>
        <v/>
      </c>
      <c r="D95" s="6" t="str">
        <f>IFERROR(VLOOKUP($A95,'5k Women'!$A$4:$G$123,7,FALSE),"")</f>
        <v/>
      </c>
      <c r="F95" s="8">
        <v>92</v>
      </c>
      <c r="G95" s="6" t="str">
        <f>IFERROR(VLOOKUP($F95,'10K Women'!$A$4:$G$123,2,FALSE),"")</f>
        <v/>
      </c>
      <c r="H95" s="6" t="str">
        <f>IFERROR(VLOOKUP($F95,'10K Women'!$A$4:$G$123,3,FALSE),"")</f>
        <v/>
      </c>
      <c r="I95" s="6" t="str">
        <f>IFERROR(VLOOKUP($F95,'10K Women'!$A$4:$G$123,7,FALSE),"")</f>
        <v/>
      </c>
      <c r="K95" s="8">
        <v>92</v>
      </c>
      <c r="L95" s="6" t="str">
        <f>IFERROR(VLOOKUP($K95,'10M Women'!$A$4:$G$124,2,FALSE),"")</f>
        <v/>
      </c>
      <c r="M95" s="6" t="str">
        <f>IFERROR(VLOOKUP($K95,'10M Women'!$A$4:$G$124,3,FALSE),"")</f>
        <v/>
      </c>
      <c r="N95" s="6" t="str">
        <f>IFERROR(VLOOKUP($K95,'10M Women'!$A$4:$G$124,7,FALSE),"")</f>
        <v/>
      </c>
      <c r="P95" s="8">
        <v>92</v>
      </c>
      <c r="Q95" s="6" t="str">
        <f>IFERROR(VLOOKUP($P95,'Half M Women'!$A$4:$G$124,2,FALSE),"")</f>
        <v/>
      </c>
      <c r="R95" s="6" t="str">
        <f>IFERROR(VLOOKUP($P95,'Half M Women'!$A$4:$G$124,3,FALSE),"")</f>
        <v/>
      </c>
      <c r="S95" s="6" t="str">
        <f>IFERROR(VLOOKUP($P95,'Half M Women'!$A$4:$G$124,7,FALSE),"")</f>
        <v/>
      </c>
      <c r="U95" s="8">
        <v>92</v>
      </c>
      <c r="V95" s="6" t="str">
        <f>IFERROR(VLOOKUP($U95,'Full M Women'!$A$4:$G$124,2,FALSE),"")</f>
        <v/>
      </c>
      <c r="W95" s="6" t="str">
        <f>IFERROR(VLOOKUP($U95,'Full M Women'!$A$4:$G$124,3,FALSE),"")</f>
        <v/>
      </c>
      <c r="X95" s="6" t="str">
        <f>IFERROR(VLOOKUP($U95,'Full M Women'!$A$4:$G$124,7,FALSE),"")</f>
        <v/>
      </c>
    </row>
    <row r="96" spans="1:24" x14ac:dyDescent="0.4">
      <c r="A96" s="8">
        <v>93</v>
      </c>
      <c r="B96" s="6" t="str">
        <f>IFERROR(VLOOKUP($A96,'5k Women'!$A$4:$G$123,2,FALSE),"")</f>
        <v/>
      </c>
      <c r="C96" s="6" t="str">
        <f>IFERROR(VLOOKUP($A96,'5k Women'!$A$4:$G$123,3,FALSE),"")</f>
        <v/>
      </c>
      <c r="D96" s="6" t="str">
        <f>IFERROR(VLOOKUP($A96,'5k Women'!$A$4:$G$123,7,FALSE),"")</f>
        <v/>
      </c>
      <c r="F96" s="8">
        <v>93</v>
      </c>
      <c r="G96" s="6" t="str">
        <f>IFERROR(VLOOKUP($F96,'10K Women'!$A$4:$G$123,2,FALSE),"")</f>
        <v/>
      </c>
      <c r="H96" s="6" t="str">
        <f>IFERROR(VLOOKUP($F96,'10K Women'!$A$4:$G$123,3,FALSE),"")</f>
        <v/>
      </c>
      <c r="I96" s="6" t="str">
        <f>IFERROR(VLOOKUP($F96,'10K Women'!$A$4:$G$123,7,FALSE),"")</f>
        <v/>
      </c>
      <c r="K96" s="8">
        <v>93</v>
      </c>
      <c r="L96" s="6" t="str">
        <f>IFERROR(VLOOKUP($K96,'10M Women'!$A$4:$G$124,2,FALSE),"")</f>
        <v/>
      </c>
      <c r="M96" s="6" t="str">
        <f>IFERROR(VLOOKUP($K96,'10M Women'!$A$4:$G$124,3,FALSE),"")</f>
        <v/>
      </c>
      <c r="N96" s="6" t="str">
        <f>IFERROR(VLOOKUP($K96,'10M Women'!$A$4:$G$124,7,FALSE),"")</f>
        <v/>
      </c>
      <c r="P96" s="8">
        <v>93</v>
      </c>
      <c r="Q96" s="6" t="str">
        <f>IFERROR(VLOOKUP($P96,'Half M Women'!$A$4:$G$124,2,FALSE),"")</f>
        <v/>
      </c>
      <c r="R96" s="6" t="str">
        <f>IFERROR(VLOOKUP($P96,'Half M Women'!$A$4:$G$124,3,FALSE),"")</f>
        <v/>
      </c>
      <c r="S96" s="6" t="str">
        <f>IFERROR(VLOOKUP($P96,'Half M Women'!$A$4:$G$124,7,FALSE),"")</f>
        <v/>
      </c>
      <c r="U96" s="8">
        <v>93</v>
      </c>
      <c r="V96" s="6" t="str">
        <f>IFERROR(VLOOKUP($U96,'Full M Women'!$A$4:$G$124,2,FALSE),"")</f>
        <v/>
      </c>
      <c r="W96" s="6" t="str">
        <f>IFERROR(VLOOKUP($U96,'Full M Women'!$A$4:$G$124,3,FALSE),"")</f>
        <v/>
      </c>
      <c r="X96" s="6" t="str">
        <f>IFERROR(VLOOKUP($U96,'Full M Women'!$A$4:$G$124,7,FALSE),"")</f>
        <v/>
      </c>
    </row>
    <row r="97" spans="1:24" x14ac:dyDescent="0.4">
      <c r="A97" s="8">
        <v>94</v>
      </c>
      <c r="B97" s="6" t="str">
        <f>IFERROR(VLOOKUP($A97,'5k Women'!$A$4:$G$123,2,FALSE),"")</f>
        <v/>
      </c>
      <c r="C97" s="6" t="str">
        <f>IFERROR(VLOOKUP($A97,'5k Women'!$A$4:$G$123,3,FALSE),"")</f>
        <v/>
      </c>
      <c r="D97" s="6" t="str">
        <f>IFERROR(VLOOKUP($A97,'5k Women'!$A$4:$G$123,7,FALSE),"")</f>
        <v/>
      </c>
      <c r="F97" s="8">
        <v>94</v>
      </c>
      <c r="G97" s="6" t="str">
        <f>IFERROR(VLOOKUP($F97,'10K Women'!$A$4:$G$123,2,FALSE),"")</f>
        <v/>
      </c>
      <c r="H97" s="6" t="str">
        <f>IFERROR(VLOOKUP($F97,'10K Women'!$A$4:$G$123,3,FALSE),"")</f>
        <v/>
      </c>
      <c r="I97" s="6" t="str">
        <f>IFERROR(VLOOKUP($F97,'10K Women'!$A$4:$G$123,7,FALSE),"")</f>
        <v/>
      </c>
      <c r="K97" s="8">
        <v>94</v>
      </c>
      <c r="L97" s="6" t="str">
        <f>IFERROR(VLOOKUP($K97,'10M Women'!$A$4:$G$124,2,FALSE),"")</f>
        <v/>
      </c>
      <c r="M97" s="6" t="str">
        <f>IFERROR(VLOOKUP($K97,'10M Women'!$A$4:$G$124,3,FALSE),"")</f>
        <v/>
      </c>
      <c r="N97" s="6" t="str">
        <f>IFERROR(VLOOKUP($K97,'10M Women'!$A$4:$G$124,7,FALSE),"")</f>
        <v/>
      </c>
      <c r="P97" s="8">
        <v>94</v>
      </c>
      <c r="Q97" s="6" t="str">
        <f>IFERROR(VLOOKUP($P97,'Half M Women'!$A$4:$G$124,2,FALSE),"")</f>
        <v/>
      </c>
      <c r="R97" s="6" t="str">
        <f>IFERROR(VLOOKUP($P97,'Half M Women'!$A$4:$G$124,3,FALSE),"")</f>
        <v/>
      </c>
      <c r="S97" s="6" t="str">
        <f>IFERROR(VLOOKUP($P97,'Half M Women'!$A$4:$G$124,7,FALSE),"")</f>
        <v/>
      </c>
      <c r="U97" s="8">
        <v>94</v>
      </c>
      <c r="V97" s="6" t="str">
        <f>IFERROR(VLOOKUP($U97,'Full M Women'!$A$4:$G$124,2,FALSE),"")</f>
        <v/>
      </c>
      <c r="W97" s="6" t="str">
        <f>IFERROR(VLOOKUP($U97,'Full M Women'!$A$4:$G$124,3,FALSE),"")</f>
        <v/>
      </c>
      <c r="X97" s="6" t="str">
        <f>IFERROR(VLOOKUP($U97,'Full M Women'!$A$4:$G$124,7,FALSE),"")</f>
        <v/>
      </c>
    </row>
    <row r="98" spans="1:24" x14ac:dyDescent="0.4">
      <c r="A98" s="8">
        <v>95</v>
      </c>
      <c r="B98" s="6" t="str">
        <f>IFERROR(VLOOKUP($A98,'5k Women'!$A$4:$G$123,2,FALSE),"")</f>
        <v/>
      </c>
      <c r="C98" s="6" t="str">
        <f>IFERROR(VLOOKUP($A98,'5k Women'!$A$4:$G$123,3,FALSE),"")</f>
        <v/>
      </c>
      <c r="D98" s="6" t="str">
        <f>IFERROR(VLOOKUP($A98,'5k Women'!$A$4:$G$123,7,FALSE),"")</f>
        <v/>
      </c>
      <c r="F98" s="8">
        <v>95</v>
      </c>
      <c r="G98" s="6" t="str">
        <f>IFERROR(VLOOKUP($F98,'10K Women'!$A$4:$G$123,2,FALSE),"")</f>
        <v/>
      </c>
      <c r="H98" s="6" t="str">
        <f>IFERROR(VLOOKUP($F98,'10K Women'!$A$4:$G$123,3,FALSE),"")</f>
        <v/>
      </c>
      <c r="I98" s="6" t="str">
        <f>IFERROR(VLOOKUP($F98,'10K Women'!$A$4:$G$123,7,FALSE),"")</f>
        <v/>
      </c>
      <c r="K98" s="8">
        <v>95</v>
      </c>
      <c r="L98" s="6" t="str">
        <f>IFERROR(VLOOKUP($K98,'10M Women'!$A$4:$G$124,2,FALSE),"")</f>
        <v/>
      </c>
      <c r="M98" s="6" t="str">
        <f>IFERROR(VLOOKUP($K98,'10M Women'!$A$4:$G$124,3,FALSE),"")</f>
        <v/>
      </c>
      <c r="N98" s="6" t="str">
        <f>IFERROR(VLOOKUP($K98,'10M Women'!$A$4:$G$124,7,FALSE),"")</f>
        <v/>
      </c>
      <c r="P98" s="8">
        <v>95</v>
      </c>
      <c r="Q98" s="6" t="str">
        <f>IFERROR(VLOOKUP($P98,'Half M Women'!$A$4:$G$124,2,FALSE),"")</f>
        <v/>
      </c>
      <c r="R98" s="6" t="str">
        <f>IFERROR(VLOOKUP($P98,'Half M Women'!$A$4:$G$124,3,FALSE),"")</f>
        <v/>
      </c>
      <c r="S98" s="6" t="str">
        <f>IFERROR(VLOOKUP($P98,'Half M Women'!$A$4:$G$124,7,FALSE),"")</f>
        <v/>
      </c>
      <c r="U98" s="8">
        <v>95</v>
      </c>
      <c r="V98" s="6" t="str">
        <f>IFERROR(VLOOKUP($U98,'Full M Women'!$A$4:$G$124,2,FALSE),"")</f>
        <v/>
      </c>
      <c r="W98" s="6" t="str">
        <f>IFERROR(VLOOKUP($U98,'Full M Women'!$A$4:$G$124,3,FALSE),"")</f>
        <v/>
      </c>
      <c r="X98" s="6" t="str">
        <f>IFERROR(VLOOKUP($U98,'Full M Women'!$A$4:$G$124,7,FALSE),"")</f>
        <v/>
      </c>
    </row>
    <row r="99" spans="1:24" x14ac:dyDescent="0.4">
      <c r="A99" s="8">
        <v>96</v>
      </c>
      <c r="B99" s="6" t="str">
        <f>IFERROR(VLOOKUP($A99,'5k Women'!$A$4:$G$123,2,FALSE),"")</f>
        <v/>
      </c>
      <c r="C99" s="6" t="str">
        <f>IFERROR(VLOOKUP($A99,'5k Women'!$A$4:$G$123,3,FALSE),"")</f>
        <v/>
      </c>
      <c r="D99" s="6" t="str">
        <f>IFERROR(VLOOKUP($A99,'5k Women'!$A$4:$G$123,7,FALSE),"")</f>
        <v/>
      </c>
      <c r="F99" s="8">
        <v>96</v>
      </c>
      <c r="G99" s="6" t="str">
        <f>IFERROR(VLOOKUP($F99,'10K Women'!$A$4:$G$123,2,FALSE),"")</f>
        <v/>
      </c>
      <c r="H99" s="6" t="str">
        <f>IFERROR(VLOOKUP($F99,'10K Women'!$A$4:$G$123,3,FALSE),"")</f>
        <v/>
      </c>
      <c r="I99" s="6" t="str">
        <f>IFERROR(VLOOKUP($F99,'10K Women'!$A$4:$G$123,7,FALSE),"")</f>
        <v/>
      </c>
      <c r="K99" s="8">
        <v>96</v>
      </c>
      <c r="L99" s="6" t="str">
        <f>IFERROR(VLOOKUP($K99,'10M Women'!$A$4:$G$124,2,FALSE),"")</f>
        <v/>
      </c>
      <c r="M99" s="6" t="str">
        <f>IFERROR(VLOOKUP($K99,'10M Women'!$A$4:$G$124,3,FALSE),"")</f>
        <v/>
      </c>
      <c r="N99" s="6" t="str">
        <f>IFERROR(VLOOKUP($K99,'10M Women'!$A$4:$G$124,7,FALSE),"")</f>
        <v/>
      </c>
      <c r="P99" s="8">
        <v>96</v>
      </c>
      <c r="Q99" s="6" t="str">
        <f>IFERROR(VLOOKUP($P99,'Half M Women'!$A$4:$G$124,2,FALSE),"")</f>
        <v/>
      </c>
      <c r="R99" s="6" t="str">
        <f>IFERROR(VLOOKUP($P99,'Half M Women'!$A$4:$G$124,3,FALSE),"")</f>
        <v/>
      </c>
      <c r="S99" s="6" t="str">
        <f>IFERROR(VLOOKUP($P99,'Half M Women'!$A$4:$G$124,7,FALSE),"")</f>
        <v/>
      </c>
      <c r="U99" s="8">
        <v>96</v>
      </c>
      <c r="V99" s="6" t="str">
        <f>IFERROR(VLOOKUP($U99,'Full M Women'!$A$4:$G$124,2,FALSE),"")</f>
        <v/>
      </c>
      <c r="W99" s="6" t="str">
        <f>IFERROR(VLOOKUP($U99,'Full M Women'!$A$4:$G$124,3,FALSE),"")</f>
        <v/>
      </c>
      <c r="X99" s="6" t="str">
        <f>IFERROR(VLOOKUP($U99,'Full M Women'!$A$4:$G$124,7,FALSE),"")</f>
        <v/>
      </c>
    </row>
    <row r="100" spans="1:24" x14ac:dyDescent="0.4">
      <c r="A100" s="8">
        <v>97</v>
      </c>
      <c r="B100" s="6" t="str">
        <f>IFERROR(VLOOKUP($A100,'5k Women'!$A$4:$G$123,2,FALSE),"")</f>
        <v/>
      </c>
      <c r="C100" s="6" t="str">
        <f>IFERROR(VLOOKUP($A100,'5k Women'!$A$4:$G$123,3,FALSE),"")</f>
        <v/>
      </c>
      <c r="D100" s="6" t="str">
        <f>IFERROR(VLOOKUP($A100,'5k Women'!$A$4:$G$123,7,FALSE),"")</f>
        <v/>
      </c>
      <c r="F100" s="8">
        <v>97</v>
      </c>
      <c r="G100" s="6" t="str">
        <f>IFERROR(VLOOKUP($F100,'10K Women'!$A$4:$G$123,2,FALSE),"")</f>
        <v/>
      </c>
      <c r="H100" s="6" t="str">
        <f>IFERROR(VLOOKUP($F100,'10K Women'!$A$4:$G$123,3,FALSE),"")</f>
        <v/>
      </c>
      <c r="I100" s="6" t="str">
        <f>IFERROR(VLOOKUP($F100,'10K Women'!$A$4:$G$123,7,FALSE),"")</f>
        <v/>
      </c>
      <c r="K100" s="8">
        <v>97</v>
      </c>
      <c r="L100" s="6" t="str">
        <f>IFERROR(VLOOKUP($K100,'10M Women'!$A$4:$G$124,2,FALSE),"")</f>
        <v/>
      </c>
      <c r="M100" s="6" t="str">
        <f>IFERROR(VLOOKUP($K100,'10M Women'!$A$4:$G$124,3,FALSE),"")</f>
        <v/>
      </c>
      <c r="N100" s="6" t="str">
        <f>IFERROR(VLOOKUP($K100,'10M Women'!$A$4:$G$124,7,FALSE),"")</f>
        <v/>
      </c>
      <c r="P100" s="8">
        <v>97</v>
      </c>
      <c r="Q100" s="6" t="str">
        <f>IFERROR(VLOOKUP($P100,'Half M Women'!$A$4:$G$124,2,FALSE),"")</f>
        <v/>
      </c>
      <c r="R100" s="6" t="str">
        <f>IFERROR(VLOOKUP($P100,'Half M Women'!$A$4:$G$124,3,FALSE),"")</f>
        <v/>
      </c>
      <c r="S100" s="6" t="str">
        <f>IFERROR(VLOOKUP($P100,'Half M Women'!$A$4:$G$124,7,FALSE),"")</f>
        <v/>
      </c>
      <c r="U100" s="8">
        <v>97</v>
      </c>
      <c r="V100" s="6" t="str">
        <f>IFERROR(VLOOKUP($U100,'Full M Women'!$A$4:$G$124,2,FALSE),"")</f>
        <v/>
      </c>
      <c r="W100" s="6" t="str">
        <f>IFERROR(VLOOKUP($U100,'Full M Women'!$A$4:$G$124,3,FALSE),"")</f>
        <v/>
      </c>
      <c r="X100" s="6" t="str">
        <f>IFERROR(VLOOKUP($U100,'Full M Women'!$A$4:$G$124,7,FALSE),"")</f>
        <v/>
      </c>
    </row>
    <row r="101" spans="1:24" x14ac:dyDescent="0.4">
      <c r="A101" s="8">
        <v>98</v>
      </c>
      <c r="B101" s="6" t="str">
        <f>IFERROR(VLOOKUP($A101,'5k Women'!$A$4:$G$123,2,FALSE),"")</f>
        <v/>
      </c>
      <c r="C101" s="6" t="str">
        <f>IFERROR(VLOOKUP($A101,'5k Women'!$A$4:$G$123,3,FALSE),"")</f>
        <v/>
      </c>
      <c r="D101" s="6" t="str">
        <f>IFERROR(VLOOKUP($A101,'5k Women'!$A$4:$G$123,7,FALSE),"")</f>
        <v/>
      </c>
      <c r="F101" s="8">
        <v>98</v>
      </c>
      <c r="G101" s="6" t="str">
        <f>IFERROR(VLOOKUP($F101,'10K Women'!$A$4:$G$123,2,FALSE),"")</f>
        <v/>
      </c>
      <c r="H101" s="6" t="str">
        <f>IFERROR(VLOOKUP($F101,'10K Women'!$A$4:$G$123,3,FALSE),"")</f>
        <v/>
      </c>
      <c r="I101" s="6" t="str">
        <f>IFERROR(VLOOKUP($F101,'10K Women'!$A$4:$G$123,7,FALSE),"")</f>
        <v/>
      </c>
      <c r="K101" s="8">
        <v>98</v>
      </c>
      <c r="L101" s="6" t="str">
        <f>IFERROR(VLOOKUP($K101,'10M Women'!$A$4:$G$124,2,FALSE),"")</f>
        <v/>
      </c>
      <c r="M101" s="6" t="str">
        <f>IFERROR(VLOOKUP($K101,'10M Women'!$A$4:$G$124,3,FALSE),"")</f>
        <v/>
      </c>
      <c r="N101" s="6" t="str">
        <f>IFERROR(VLOOKUP($K101,'10M Women'!$A$4:$G$124,7,FALSE),"")</f>
        <v/>
      </c>
      <c r="P101" s="8">
        <v>98</v>
      </c>
      <c r="Q101" s="6" t="str">
        <f>IFERROR(VLOOKUP($P101,'Half M Women'!$A$4:$G$124,2,FALSE),"")</f>
        <v/>
      </c>
      <c r="R101" s="6" t="str">
        <f>IFERROR(VLOOKUP($P101,'Half M Women'!$A$4:$G$124,3,FALSE),"")</f>
        <v/>
      </c>
      <c r="S101" s="6" t="str">
        <f>IFERROR(VLOOKUP($P101,'Half M Women'!$A$4:$G$124,7,FALSE),"")</f>
        <v/>
      </c>
      <c r="U101" s="8">
        <v>98</v>
      </c>
      <c r="V101" s="6" t="str">
        <f>IFERROR(VLOOKUP($U101,'Full M Women'!$A$4:$G$124,2,FALSE),"")</f>
        <v/>
      </c>
      <c r="W101" s="6" t="str">
        <f>IFERROR(VLOOKUP($U101,'Full M Women'!$A$4:$G$124,3,FALSE),"")</f>
        <v/>
      </c>
      <c r="X101" s="6" t="str">
        <f>IFERROR(VLOOKUP($U101,'Full M Women'!$A$4:$G$124,7,FALSE),"")</f>
        <v/>
      </c>
    </row>
    <row r="102" spans="1:24" x14ac:dyDescent="0.4">
      <c r="A102" s="8">
        <v>99</v>
      </c>
      <c r="B102" s="6" t="str">
        <f>IFERROR(VLOOKUP($A102,'5k Women'!$A$4:$G$123,2,FALSE),"")</f>
        <v/>
      </c>
      <c r="C102" s="6" t="str">
        <f>IFERROR(VLOOKUP($A102,'5k Women'!$A$4:$G$123,3,FALSE),"")</f>
        <v/>
      </c>
      <c r="D102" s="6" t="str">
        <f>IFERROR(VLOOKUP($A102,'5k Women'!$A$4:$G$123,7,FALSE),"")</f>
        <v/>
      </c>
      <c r="F102" s="8">
        <v>99</v>
      </c>
      <c r="G102" s="6" t="str">
        <f>IFERROR(VLOOKUP($F102,'10K Women'!$A$4:$G$123,2,FALSE),"")</f>
        <v/>
      </c>
      <c r="H102" s="6" t="str">
        <f>IFERROR(VLOOKUP($F102,'10K Women'!$A$4:$G$123,3,FALSE),"")</f>
        <v/>
      </c>
      <c r="I102" s="6" t="str">
        <f>IFERROR(VLOOKUP($F102,'10K Women'!$A$4:$G$123,7,FALSE),"")</f>
        <v/>
      </c>
      <c r="K102" s="8">
        <v>99</v>
      </c>
      <c r="L102" s="6" t="str">
        <f>IFERROR(VLOOKUP($K102,'10M Women'!$A$4:$G$124,2,FALSE),"")</f>
        <v/>
      </c>
      <c r="M102" s="6" t="str">
        <f>IFERROR(VLOOKUP($K102,'10M Women'!$A$4:$G$124,3,FALSE),"")</f>
        <v/>
      </c>
      <c r="N102" s="6" t="str">
        <f>IFERROR(VLOOKUP($K102,'10M Women'!$A$4:$G$124,7,FALSE),"")</f>
        <v/>
      </c>
      <c r="P102" s="8">
        <v>99</v>
      </c>
      <c r="Q102" s="6" t="str">
        <f>IFERROR(VLOOKUP($P102,'Half M Women'!$A$4:$G$124,2,FALSE),"")</f>
        <v/>
      </c>
      <c r="R102" s="6" t="str">
        <f>IFERROR(VLOOKUP($P102,'Half M Women'!$A$4:$G$124,3,FALSE),"")</f>
        <v/>
      </c>
      <c r="S102" s="6" t="str">
        <f>IFERROR(VLOOKUP($P102,'Half M Women'!$A$4:$G$124,7,FALSE),"")</f>
        <v/>
      </c>
      <c r="U102" s="8">
        <v>99</v>
      </c>
      <c r="V102" s="6" t="str">
        <f>IFERROR(VLOOKUP($U102,'Full M Women'!$A$4:$G$124,2,FALSE),"")</f>
        <v/>
      </c>
      <c r="W102" s="6" t="str">
        <f>IFERROR(VLOOKUP($U102,'Full M Women'!$A$4:$G$124,3,FALSE),"")</f>
        <v/>
      </c>
      <c r="X102" s="6" t="str">
        <f>IFERROR(VLOOKUP($U102,'Full M Women'!$A$4:$G$124,7,FALSE),"")</f>
        <v/>
      </c>
    </row>
    <row r="103" spans="1:24" x14ac:dyDescent="0.4">
      <c r="A103" s="8">
        <v>100</v>
      </c>
      <c r="B103" s="6" t="str">
        <f>IFERROR(VLOOKUP($A103,'5k Women'!$A$4:$G$123,2,FALSE),"")</f>
        <v/>
      </c>
      <c r="C103" s="6" t="str">
        <f>IFERROR(VLOOKUP($A103,'5k Women'!$A$4:$G$123,3,FALSE),"")</f>
        <v/>
      </c>
      <c r="D103" s="6" t="str">
        <f>IFERROR(VLOOKUP($A103,'5k Women'!$A$4:$G$123,7,FALSE),"")</f>
        <v/>
      </c>
      <c r="F103" s="8">
        <v>100</v>
      </c>
      <c r="G103" s="6" t="str">
        <f>IFERROR(VLOOKUP($F103,'10K Women'!$A$4:$G$123,2,FALSE),"")</f>
        <v/>
      </c>
      <c r="H103" s="6" t="str">
        <f>IFERROR(VLOOKUP($F103,'10K Women'!$A$4:$G$123,3,FALSE),"")</f>
        <v/>
      </c>
      <c r="I103" s="6" t="str">
        <f>IFERROR(VLOOKUP($F103,'10K Women'!$A$4:$G$123,7,FALSE),"")</f>
        <v/>
      </c>
      <c r="K103" s="8">
        <v>100</v>
      </c>
      <c r="L103" s="6" t="str">
        <f>IFERROR(VLOOKUP($K103,'10M Women'!$A$4:$G$124,2,FALSE),"")</f>
        <v/>
      </c>
      <c r="M103" s="6" t="str">
        <f>IFERROR(VLOOKUP($K103,'10M Women'!$A$4:$G$124,3,FALSE),"")</f>
        <v/>
      </c>
      <c r="N103" s="6" t="str">
        <f>IFERROR(VLOOKUP($K103,'10M Women'!$A$4:$G$124,7,FALSE),"")</f>
        <v/>
      </c>
      <c r="P103" s="8">
        <v>100</v>
      </c>
      <c r="Q103" s="6" t="str">
        <f>IFERROR(VLOOKUP($P103,'Half M Women'!$A$4:$G$124,2,FALSE),"")</f>
        <v/>
      </c>
      <c r="R103" s="6" t="str">
        <f>IFERROR(VLOOKUP($P103,'Half M Women'!$A$4:$G$124,3,FALSE),"")</f>
        <v/>
      </c>
      <c r="S103" s="6" t="str">
        <f>IFERROR(VLOOKUP($P103,'Half M Women'!$A$4:$G$124,7,FALSE),"")</f>
        <v/>
      </c>
      <c r="U103" s="8">
        <v>100</v>
      </c>
      <c r="V103" s="6" t="str">
        <f>IFERROR(VLOOKUP($U103,'Full M Women'!$A$4:$G$124,2,FALSE),"")</f>
        <v/>
      </c>
      <c r="W103" s="6" t="str">
        <f>IFERROR(VLOOKUP($U103,'Full M Women'!$A$4:$G$124,3,FALSE),"")</f>
        <v/>
      </c>
      <c r="X103" s="6" t="str">
        <f>IFERROR(VLOOKUP($U103,'Full M Women'!$A$4:$G$124,7,FALSE),"")</f>
        <v/>
      </c>
    </row>
  </sheetData>
  <sortState xmlns:xlrd2="http://schemas.microsoft.com/office/spreadsheetml/2017/richdata2" ref="U5:W113">
    <sortCondition ref="W5:W113"/>
  </sortState>
  <mergeCells count="5">
    <mergeCell ref="F3:H3"/>
    <mergeCell ref="K3:M3"/>
    <mergeCell ref="P3:R3"/>
    <mergeCell ref="U3:V3"/>
    <mergeCell ref="A3:C3"/>
  </mergeCells>
  <phoneticPr fontId="0" type="noConversion"/>
  <pageMargins left="0.72" right="0.3" top="0.38" bottom="0.41" header="0.22" footer="0.23"/>
  <pageSetup paperSize="9" scale="94" orientation="landscape" verticalDpi="300" r:id="rId1"/>
  <headerFooter alignWithMargins="0">
    <oddFooter>&amp;L&amp;F&amp;C&amp;A&amp;R&amp;D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Sheet10">
    <tabColor rgb="FF00B0F0"/>
    <pageSetUpPr fitToPage="1"/>
  </sheetPr>
  <dimension ref="A1:AJ144"/>
  <sheetViews>
    <sheetView zoomScale="90" zoomScaleNormal="90" workbookViewId="0">
      <pane xSplit="7" ySplit="3" topLeftCell="S4" activePane="bottomRight" state="frozen"/>
      <selection pane="topRight"/>
      <selection pane="bottomLeft"/>
      <selection pane="bottomRight"/>
    </sheetView>
  </sheetViews>
  <sheetFormatPr defaultColWidth="9.109375" defaultRowHeight="15" x14ac:dyDescent="0.5"/>
  <cols>
    <col min="1" max="1" width="9.109375" style="10"/>
    <col min="2" max="2" width="11.5546875" style="1" customWidth="1"/>
    <col min="3" max="3" width="15.71875" style="1" customWidth="1"/>
    <col min="4" max="6" width="9.71875" style="8" hidden="1" customWidth="1"/>
    <col min="7" max="7" width="11.71875" style="13" bestFit="1" customWidth="1"/>
    <col min="8" max="34" width="14.77734375" style="13" customWidth="1"/>
    <col min="35" max="16384" width="9.109375" style="1"/>
  </cols>
  <sheetData>
    <row r="1" spans="1:36" s="2" customFormat="1" x14ac:dyDescent="0.5">
      <c r="A1" s="62" t="s">
        <v>229</v>
      </c>
      <c r="B1" s="63" t="s">
        <v>252</v>
      </c>
      <c r="C1" s="63" t="s">
        <v>253</v>
      </c>
      <c r="D1" s="64" t="s">
        <v>229</v>
      </c>
      <c r="E1" s="64" t="s">
        <v>230</v>
      </c>
      <c r="F1" s="64" t="s">
        <v>231</v>
      </c>
      <c r="G1" s="67" t="s">
        <v>263</v>
      </c>
      <c r="H1" s="64">
        <v>1</v>
      </c>
      <c r="I1" s="64">
        <v>2</v>
      </c>
      <c r="J1" s="64">
        <v>3</v>
      </c>
      <c r="K1" s="64">
        <v>4</v>
      </c>
      <c r="L1" s="64">
        <v>5</v>
      </c>
      <c r="M1" s="64">
        <v>6</v>
      </c>
      <c r="N1" s="64">
        <v>7</v>
      </c>
      <c r="O1" s="64">
        <v>8</v>
      </c>
      <c r="P1" s="64">
        <v>9</v>
      </c>
      <c r="Q1" s="64">
        <v>10</v>
      </c>
      <c r="R1" s="64">
        <v>11</v>
      </c>
      <c r="S1" s="64">
        <v>12</v>
      </c>
      <c r="T1" s="64">
        <v>13</v>
      </c>
      <c r="U1" s="64">
        <v>14</v>
      </c>
      <c r="V1" s="64">
        <v>15</v>
      </c>
      <c r="W1" s="64">
        <v>16</v>
      </c>
      <c r="X1" s="64">
        <v>17</v>
      </c>
      <c r="Y1" s="64">
        <v>18</v>
      </c>
      <c r="Z1" s="64">
        <v>19</v>
      </c>
      <c r="AA1" s="64">
        <v>20</v>
      </c>
      <c r="AB1" s="64">
        <v>21</v>
      </c>
      <c r="AC1" s="64">
        <v>22</v>
      </c>
      <c r="AD1" s="64">
        <v>23</v>
      </c>
      <c r="AE1" s="64">
        <v>24</v>
      </c>
      <c r="AF1" s="64">
        <v>25</v>
      </c>
      <c r="AG1" s="64">
        <v>26</v>
      </c>
      <c r="AH1" s="68">
        <v>27</v>
      </c>
    </row>
    <row r="2" spans="1:36" s="2" customFormat="1" x14ac:dyDescent="0.5">
      <c r="A2" s="69"/>
      <c r="B2" s="70"/>
      <c r="C2" s="70"/>
      <c r="D2" s="70"/>
      <c r="E2" s="70"/>
      <c r="F2" s="37" t="s">
        <v>229</v>
      </c>
      <c r="G2" s="73" t="s">
        <v>262</v>
      </c>
      <c r="H2" s="58" cm="1">
        <f t="array" ref="H2">IF(ROWS(RacesHalfM)&lt;H$1,"",IF(INDEX(RacesHalfM,H$1,2)="","",INDEX(RacesHalfM,H$1,2)))</f>
        <v>46026</v>
      </c>
      <c r="I2" s="58" cm="1">
        <f t="array" ref="I2">IF(ROWS(RacesHalfM)&lt;I$1,"",IF(INDEX(RacesHalfM,I$1,2)="","",INDEX(RacesHalfM,I$1,2)))</f>
        <v>46033</v>
      </c>
      <c r="J2" s="58" cm="1">
        <f t="array" ref="J2">IF(ROWS(RacesHalfM)&lt;J$1,"",IF(INDEX(RacesHalfM,J$1,2)="","",INDEX(RacesHalfM,J$1,2)))</f>
        <v>46032</v>
      </c>
      <c r="K2" s="58" cm="1">
        <f t="array" ref="K2">IF(ROWS(RacesHalfM)&lt;K$1,"",IF(INDEX(RacesHalfM,K$1,2)="","",INDEX(RacesHalfM,K$1,2)))</f>
        <v>46040</v>
      </c>
      <c r="L2" s="58" cm="1">
        <f t="array" ref="L2">IF(ROWS(RacesHalfM)&lt;L$1,"",IF(INDEX(RacesHalfM,L$1,2)="","",INDEX(RacesHalfM,L$1,2)))</f>
        <v>46068</v>
      </c>
      <c r="M2" s="58" cm="1">
        <f t="array" ref="M2">IF(ROWS(RacesHalfM)&lt;M$1,"",IF(INDEX(RacesHalfM,M$1,2)="","",INDEX(RacesHalfM,M$1,2)))</f>
        <v>46075</v>
      </c>
      <c r="N2" s="58" cm="1">
        <f t="array" ref="N2">IF(ROWS(RacesHalfM)&lt;N$1,"",IF(INDEX(RacesHalfM,N$1,2)="","",INDEX(RacesHalfM,N$1,2)))</f>
        <v>46082</v>
      </c>
      <c r="O2" s="58" cm="1">
        <f t="array" ref="O2">IF(ROWS(RacesHalfM)&lt;O$1,"",IF(INDEX(RacesHalfM,O$1,2)="","",INDEX(RacesHalfM,O$1,2)))</f>
        <v>46081</v>
      </c>
      <c r="P2" s="58" cm="1">
        <f t="array" ref="P2">IF(ROWS(RacesHalfM)&lt;P$1,"",IF(INDEX(RacesHalfM,P$1,2)="","",INDEX(RacesHalfM,P$1,2)))</f>
        <v>46089</v>
      </c>
      <c r="Q2" s="58" cm="1">
        <f t="array" ref="Q2">IF(ROWS(RacesHalfM)&lt;Q$1,"",IF(INDEX(RacesHalfM,Q$1,2)="","",INDEX(RacesHalfM,Q$1,2)))</f>
        <v>46096</v>
      </c>
      <c r="R2" s="58" cm="1">
        <f t="array" ref="R2">IF(ROWS(RacesHalfM)&lt;R$1,"",IF(INDEX(RacesHalfM,R$1,2)="","",INDEX(RacesHalfM,R$1,2)))</f>
        <v>46109</v>
      </c>
      <c r="S2" s="58" cm="1">
        <f t="array" ref="S2">IF(ROWS(RacesHalfM)&lt;S$1,"",IF(INDEX(RacesHalfM,S$1,2)="","",INDEX(RacesHalfM,S$1,2)))</f>
        <v>46110</v>
      </c>
      <c r="T2" s="58" cm="1">
        <f t="array" ref="T2">IF(ROWS(RacesHalfM)&lt;T$1,"",IF(INDEX(RacesHalfM,T$1,2)="","",INDEX(RacesHalfM,T$1,2)))</f>
        <v>46110</v>
      </c>
      <c r="U2" s="58" cm="1">
        <f t="array" ref="U2">IF(ROWS(RacesHalfM)&lt;U$1,"",IF(INDEX(RacesHalfM,U$1,2)="","",INDEX(RacesHalfM,U$1,2)))</f>
        <v>46124</v>
      </c>
      <c r="V2" s="58" cm="1">
        <f t="array" ref="V2">IF(ROWS(RacesHalfM)&lt;V$1,"",IF(INDEX(RacesHalfM,V$1,2)="","",INDEX(RacesHalfM,V$1,2)))</f>
        <v>46124</v>
      </c>
      <c r="W2" s="58" cm="1">
        <f t="array" ref="W2">IF(ROWS(RacesHalfM)&lt;W$1,"",IF(INDEX(RacesHalfM,W$1,2)="","",INDEX(RacesHalfM,W$1,2)))</f>
        <v>46159</v>
      </c>
      <c r="X2" s="58" cm="1">
        <f t="array" ref="X2">IF(ROWS(RacesHalfM)&lt;X$1,"",IF(INDEX(RacesHalfM,X$1,2)="","",INDEX(RacesHalfM,X$1,2)))</f>
        <v>46159</v>
      </c>
      <c r="Y2" s="58" cm="1">
        <f t="array" ref="Y2">IF(ROWS(RacesHalfM)&lt;Y$1,"",IF(INDEX(RacesHalfM,Y$1,2)="","",INDEX(RacesHalfM,Y$1,2)))</f>
        <v>46179</v>
      </c>
      <c r="Z2" s="58" cm="1">
        <f t="array" ref="Z2">IF(ROWS(RacesHalfM)&lt;Z$1,"",IF(INDEX(RacesHalfM,Z$1,2)="","",INDEX(RacesHalfM,Z$1,2)))</f>
        <v>46194</v>
      </c>
      <c r="AA2" s="58" cm="1">
        <f t="array" ref="AA2">IF(ROWS(RacesHalfM)&lt;AA$1,"",IF(INDEX(RacesHalfM,AA$1,2)="","",INDEX(RacesHalfM,AA$1,2)))</f>
        <v>46201</v>
      </c>
      <c r="AB2" s="58" cm="1">
        <f t="array" ref="AB2">IF(ROWS(RacesHalfM)&lt;AB$1,"",IF(INDEX(RacesHalfM,AB$1,2)="","",INDEX(RacesHalfM,AB$1,2)))</f>
        <v>46235</v>
      </c>
      <c r="AC2" s="58" t="str" cm="1">
        <f t="array" ref="AC2">IF(ROWS(RacesHalfM)&lt;AC$1,"",IF(INDEX(RacesHalfM,AC$1,2)="","",INDEX(RacesHalfM,AC$1,2)))</f>
        <v/>
      </c>
      <c r="AD2" s="58" t="str" cm="1">
        <f t="array" ref="AD2">IF(ROWS(RacesHalfM)&lt;AD$1,"",IF(INDEX(RacesHalfM,AD$1,2)="","",INDEX(RacesHalfM,AD$1,2)))</f>
        <v/>
      </c>
      <c r="AE2" s="58" t="str" cm="1">
        <f t="array" ref="AE2">IF(ROWS(RacesHalfM)&lt;AE$1,"",IF(INDEX(RacesHalfM,AE$1,2)="","",INDEX(RacesHalfM,AE$1,2)))</f>
        <v/>
      </c>
      <c r="AF2" s="58" t="str" cm="1">
        <f t="array" ref="AF2">IF(ROWS(RacesHalfM)&lt;AF$1,"",IF(INDEX(RacesHalfM,AF$1,2)="","",INDEX(RacesHalfM,AF$1,2)))</f>
        <v/>
      </c>
      <c r="AG2" s="58" t="str" cm="1">
        <f t="array" ref="AG2">IF(ROWS(RacesHalfM)&lt;AG$1,"",IF(INDEX(RacesHalfM,AG$1,2)="","",INDEX(RacesHalfM,AG$1,2)))</f>
        <v/>
      </c>
      <c r="AH2" s="74" t="str" cm="1">
        <f t="array" ref="AH2">IF(ROWS(RacesHalfM)&lt;AH$1,"",IF(INDEX(RacesHalfM,AH$1,2)="","",INDEX(RacesHalfM,AH$1,2)))</f>
        <v/>
      </c>
    </row>
    <row r="3" spans="1:36" s="79" customFormat="1" ht="38.549999999999997" customHeight="1" thickBot="1" x14ac:dyDescent="0.45">
      <c r="A3" s="75"/>
      <c r="B3" s="59"/>
      <c r="C3" s="59"/>
      <c r="D3" s="59"/>
      <c r="E3" s="59"/>
      <c r="F3" s="59"/>
      <c r="G3" s="80" t="s">
        <v>35</v>
      </c>
      <c r="H3" s="60" t="str" cm="1">
        <f t="array" ref="H3">IF(ROWS(RacesHalfM)&lt;H$1,"",IF(INDEX(RacesHalfM,H$1,3)="","",INDEX(RacesHalfM,H$1,3)))</f>
        <v>Adventure Land Southport</v>
      </c>
      <c r="I3" s="60" t="str" cm="1">
        <f t="array" ref="I3">IF(ROWS(RacesHalfM)&lt;I$1,"",IF(INDEX(RacesHalfM,I$1,3)="","",INDEX(RacesHalfM,I$1,3)))</f>
        <v>Delamere Trail Run</v>
      </c>
      <c r="J3" s="60" t="str" cm="1">
        <f t="array" ref="J3">IF(ROWS(RacesHalfM)&lt;J$1,"",IF(INDEX(RacesHalfM,J$1,3)="","",INDEX(RacesHalfM,J$1,3)))</f>
        <v>Harewood House Trail</v>
      </c>
      <c r="K3" s="60" t="str" cm="1">
        <f t="array" ref="K3">IF(ROWS(RacesHalfM)&lt;K$1,"",IF(INDEX(RacesHalfM,K$1,3)="","",INDEX(RacesHalfM,K$1,3)))</f>
        <v>Brass Monkey</v>
      </c>
      <c r="L3" s="60" t="str" cm="1">
        <f t="array" ref="L3">IF(ROWS(RacesHalfM)&lt;L$1,"",IF(INDEX(RacesHalfM,L$1,3)="","",INDEX(RacesHalfM,L$1,3)))</f>
        <v>Media City</v>
      </c>
      <c r="M3" s="60" t="str" cm="1">
        <f t="array" ref="M3">IF(ROWS(RacesHalfM)&lt;M$1,"",IF(INDEX(RacesHalfM,M$1,3)="","",INDEX(RacesHalfM,M$1,3)))</f>
        <v>Settle Road Race</v>
      </c>
      <c r="N3" s="60" t="str" cm="1">
        <f t="array" ref="N3">IF(ROWS(RacesHalfM)&lt;N$1,"",IF(INDEX(RacesHalfM,N$1,3)="","",INDEX(RacesHalfM,N$1,3)))</f>
        <v>North Lincs</v>
      </c>
      <c r="O3" s="60" t="str" cm="1">
        <f t="array" ref="O3">IF(ROWS(RacesHalfM)&lt;O$1,"",IF(INDEX(RacesHalfM,O$1,3)="","",INDEX(RacesHalfM,O$1,3)))</f>
        <v>Tibthorpe loop</v>
      </c>
      <c r="P3" s="60" t="str" cm="1">
        <f t="array" ref="P3">IF(ROWS(RacesHalfM)&lt;P$1,"",IF(INDEX(RacesHalfM,P$1,3)="","",INDEX(RacesHalfM,P$1,3)))</f>
        <v>Lisbon Half Marathon</v>
      </c>
      <c r="Q3" s="60" t="str" cm="1">
        <f t="array" ref="Q3">IF(ROWS(RacesHalfM)&lt;Q$1,"",IF(INDEX(RacesHalfM,Q$1,3)="","",INDEX(RacesHalfM,Q$1,3)))</f>
        <v>Retford Half Marathon</v>
      </c>
      <c r="R3" s="60" t="str" cm="1">
        <f t="array" ref="R3">IF(ROWS(RacesHalfM)&lt;R$1,"",IF(INDEX(RacesHalfM,R$1,3)="","",INDEX(RacesHalfM,R$1,3)))</f>
        <v>Prague</v>
      </c>
      <c r="S3" s="60" t="str" cm="1">
        <f t="array" ref="S3">IF(ROWS(RacesHalfM)&lt;S$1,"",IF(INDEX(RacesHalfM,S$1,3)="","",INDEX(RacesHalfM,S$1,3)))</f>
        <v>Long Beach</v>
      </c>
      <c r="T3" s="60" t="str" cm="1">
        <f t="array" ref="T3">IF(ROWS(RacesHalfM)&lt;T$1,"",IF(INDEX(RacesHalfM,T$1,3)="","",INDEX(RacesHalfM,T$1,3)))</f>
        <v>Sheffield</v>
      </c>
      <c r="U3" s="60" t="str" cm="1">
        <f t="array" ref="U3">IF(ROWS(RacesHalfM)&lt;U$1,"",IF(INDEX(RacesHalfM,U$1,3)="","",INDEX(RacesHalfM,U$1,3)))</f>
        <v>London Landmarks</v>
      </c>
      <c r="V3" s="60" t="str" cm="1">
        <f t="array" ref="V3">IF(ROWS(RacesHalfM)&lt;V$1,"",IF(INDEX(RacesHalfM,V$1,3)="","",INDEX(RacesHalfM,V$1,3)))</f>
        <v>Boston (UK)</v>
      </c>
      <c r="W3" s="60" t="str" cm="1">
        <f t="array" ref="W3">IF(ROWS(RacesHalfM)&lt;W$1,"",IF(INDEX(RacesHalfM,W$1,3)="","",INDEX(RacesHalfM,W$1,3)))</f>
        <v>Eyam</v>
      </c>
      <c r="X3" s="60" t="str" cm="1">
        <f t="array" ref="X3">IF(ROWS(RacesHalfM)&lt;X$1,"",IF(INDEX(RacesHalfM,X$1,3)="","",INDEX(RacesHalfM,X$1,3)))</f>
        <v>Hackney</v>
      </c>
      <c r="Y3" s="60" t="str" cm="1">
        <f t="array" ref="Y3">IF(ROWS(RacesHalfM)&lt;Y$1,"",IF(INDEX(RacesHalfM,Y$1,3)="","",INDEX(RacesHalfM,Y$1,3)))</f>
        <v>Wharfedale Trail</v>
      </c>
      <c r="Z3" s="60" t="str" cm="1">
        <f t="array" ref="Z3">IF(ROWS(RacesHalfM)&lt;Z$1,"",IF(INDEX(RacesHalfM,Z$1,3)="","",INDEX(RacesHalfM,Z$1,3)))</f>
        <v>East Yorkshire</v>
      </c>
      <c r="AA3" s="60" t="str" cm="1">
        <f t="array" ref="AA3">IF(ROWS(RacesHalfM)&lt;AA$1,"",IF(INDEX(RacesHalfM,AA$1,3)="","",INDEX(RacesHalfM,AA$1,3)))</f>
        <v>Ramathon</v>
      </c>
      <c r="AB3" s="60" t="str" cm="1">
        <f t="array" ref="AB3">IF(ROWS(RacesHalfM)&lt;AB$1,"",IF(INDEX(RacesHalfM,AB$1,3)="","",INDEX(RacesHalfM,AB$1,3)))</f>
        <v>Round the Rock</v>
      </c>
      <c r="AC3" s="60" t="str" cm="1">
        <f t="array" ref="AC3">IF(ROWS(RacesHalfM)&lt;AC$1,"",IF(INDEX(RacesHalfM,AC$1,3)="","",INDEX(RacesHalfM,AC$1,3)))</f>
        <v/>
      </c>
      <c r="AD3" s="60" t="str" cm="1">
        <f t="array" ref="AD3">IF(ROWS(RacesHalfM)&lt;AD$1,"",IF(INDEX(RacesHalfM,AD$1,3)="","",INDEX(RacesHalfM,AD$1,3)))</f>
        <v/>
      </c>
      <c r="AE3" s="60" t="str" cm="1">
        <f t="array" ref="AE3">IF(ROWS(RacesHalfM)&lt;AE$1,"",IF(INDEX(RacesHalfM,AE$1,3)="","",INDEX(RacesHalfM,AE$1,3)))</f>
        <v/>
      </c>
      <c r="AF3" s="60" t="str" cm="1">
        <f t="array" ref="AF3">IF(ROWS(RacesHalfM)&lt;AF$1,"",IF(INDEX(RacesHalfM,AF$1,3)="","",INDEX(RacesHalfM,AF$1,3)))</f>
        <v/>
      </c>
      <c r="AG3" s="60" t="str" cm="1">
        <f t="array" ref="AG3">IF(ROWS(RacesHalfM)&lt;AG$1,"",IF(INDEX(RacesHalfM,AG$1,3)="","",INDEX(RacesHalfM,AG$1,3)))</f>
        <v/>
      </c>
      <c r="AH3" s="76" t="str" cm="1">
        <f t="array" ref="AH3">IF(ROWS(RacesHalfM)&lt;AH$1,"",IF(INDEX(RacesHalfM,AH$1,3)="","",INDEX(RacesHalfM,AH$1,3)))</f>
        <v/>
      </c>
    </row>
    <row r="4" spans="1:36" ht="15.3" thickTop="1" x14ac:dyDescent="0.5">
      <c r="A4" s="77" t="str">
        <f t="shared" ref="A4:A71" si="0">F4</f>
        <v/>
      </c>
      <c r="B4" s="17" t="str">
        <f>'5k Men'!B4</f>
        <v>Paul</v>
      </c>
      <c r="C4" s="17" t="str">
        <f>'5k Men'!C4</f>
        <v>Allen</v>
      </c>
      <c r="D4" s="8" t="str">
        <f t="shared" ref="D4:D35" si="1">IF(RANK(G4,G$4:G$153,1)-COUNTIF(G$4:G$153,"=0")&lt;=0,"",RANK(G4,G$4:G$153,1)-COUNTIF(G$4:G$153,"=0"))</f>
        <v/>
      </c>
      <c r="E4" s="8" t="str">
        <f>IF(OR(D4="",COUNTIF($D$4:$D$153,"="&amp;D4)&lt;=1),"",IF(COUNTIF($D$4:$D4,"="&amp;D4)=1,"",COUNTIF($D$4:$D4,"="&amp;D4)-1))</f>
        <v/>
      </c>
      <c r="F4" s="8" t="str">
        <f t="shared" ref="F4:F72" si="2">IF(D4="","",SUM(D4:E4))</f>
        <v/>
      </c>
      <c r="G4" s="6">
        <f t="shared" ref="G4:G39" si="3">MIN(H4:AH4)</f>
        <v>0</v>
      </c>
      <c r="H4" s="116"/>
      <c r="I4" s="115"/>
      <c r="J4" s="115"/>
      <c r="K4" s="115"/>
      <c r="L4" s="115"/>
      <c r="M4" s="115"/>
      <c r="N4" s="115"/>
      <c r="O4" s="115"/>
      <c r="P4" s="115"/>
      <c r="Q4" s="115"/>
      <c r="R4" s="115"/>
      <c r="S4" s="115"/>
      <c r="T4" s="115"/>
      <c r="U4" s="115"/>
      <c r="V4" s="115"/>
      <c r="W4" s="115"/>
      <c r="X4" s="115"/>
      <c r="Y4" s="115"/>
      <c r="Z4" s="115"/>
      <c r="AA4" s="115"/>
      <c r="AB4" s="115"/>
      <c r="AC4" s="115"/>
      <c r="AD4" s="115"/>
      <c r="AE4" s="115"/>
      <c r="AF4" s="115"/>
      <c r="AG4" s="115"/>
      <c r="AH4" s="117"/>
      <c r="AJ4" s="6"/>
    </row>
    <row r="5" spans="1:36" x14ac:dyDescent="0.5">
      <c r="A5" s="77" t="str">
        <f t="shared" ref="A5" si="4">F5</f>
        <v/>
      </c>
      <c r="B5" s="17" t="str">
        <f>'5k Men'!B5</f>
        <v>Scott</v>
      </c>
      <c r="C5" s="17" t="str">
        <f>'5k Men'!C5</f>
        <v>Altass</v>
      </c>
      <c r="D5" s="8" t="str">
        <f t="shared" si="1"/>
        <v/>
      </c>
      <c r="E5" s="8" t="str">
        <f>IF(OR(D5="",COUNTIF($D$4:$D$153,"="&amp;D5)&lt;=1),"",IF(COUNTIF($D$4:$D5,"="&amp;D5)=1,"",COUNTIF($D$4:$D5,"="&amp;D5)-1))</f>
        <v/>
      </c>
      <c r="F5" s="8" t="str">
        <f t="shared" ref="F5" si="5">IF(D5="","",SUM(D5:E5))</f>
        <v/>
      </c>
      <c r="G5" s="6">
        <f t="shared" ref="G5" si="6">MIN(H5:AH5)</f>
        <v>0</v>
      </c>
      <c r="H5" s="118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6"/>
      <c r="Z5" s="6"/>
      <c r="AA5" s="6"/>
      <c r="AB5" s="6"/>
      <c r="AC5" s="6"/>
      <c r="AD5" s="6"/>
      <c r="AE5" s="6"/>
      <c r="AF5" s="6"/>
      <c r="AG5" s="6"/>
      <c r="AH5" s="102"/>
      <c r="AJ5" s="6"/>
    </row>
    <row r="6" spans="1:36" x14ac:dyDescent="0.5">
      <c r="A6" s="77" t="str">
        <f t="shared" si="0"/>
        <v/>
      </c>
      <c r="B6" s="17" t="str">
        <f>'5k Men'!B6</f>
        <v>Ben</v>
      </c>
      <c r="C6" s="17" t="str">
        <f>'5k Men'!C6</f>
        <v>Atkinson</v>
      </c>
      <c r="D6" s="8" t="str">
        <f t="shared" si="1"/>
        <v/>
      </c>
      <c r="E6" s="8" t="str">
        <f>IF(OR(D6="",COUNTIF($D$4:$D$153,"="&amp;D6)&lt;=1),"",IF(COUNTIF($D$4:$D6,"="&amp;D6)=1,"",COUNTIF($D$4:$D6,"="&amp;D6)-1))</f>
        <v/>
      </c>
      <c r="F6" s="8" t="str">
        <f t="shared" si="2"/>
        <v/>
      </c>
      <c r="G6" s="6">
        <f t="shared" si="3"/>
        <v>0</v>
      </c>
      <c r="H6" s="118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  <c r="AH6" s="102"/>
      <c r="AJ6" s="6"/>
    </row>
    <row r="7" spans="1:36" x14ac:dyDescent="0.5">
      <c r="A7" s="77" t="str">
        <f t="shared" si="0"/>
        <v/>
      </c>
      <c r="B7" s="17" t="str">
        <f>'5k Men'!B7</f>
        <v>Owynn</v>
      </c>
      <c r="C7" s="17" t="str">
        <f>'5k Men'!C7</f>
        <v>Baker</v>
      </c>
      <c r="D7" s="8" t="str">
        <f t="shared" si="1"/>
        <v/>
      </c>
      <c r="E7" s="8" t="str">
        <f>IF(OR(D7="",COUNTIF($D$4:$D$153,"="&amp;D7)&lt;=1),"",IF(COUNTIF($D$4:$D7,"="&amp;D7)=1,"",COUNTIF($D$4:$D7,"="&amp;D7)-1))</f>
        <v/>
      </c>
      <c r="F7" s="8" t="str">
        <f t="shared" si="2"/>
        <v/>
      </c>
      <c r="G7" s="6">
        <f t="shared" si="3"/>
        <v>0</v>
      </c>
      <c r="H7" s="118"/>
      <c r="I7" s="6"/>
      <c r="J7" s="6"/>
      <c r="K7" s="6"/>
      <c r="L7" s="6"/>
      <c r="M7" s="6"/>
      <c r="N7" s="6"/>
      <c r="O7" s="6"/>
      <c r="P7" s="6"/>
      <c r="Q7" s="6"/>
      <c r="R7" s="6"/>
      <c r="S7" s="6"/>
      <c r="T7" s="6"/>
      <c r="U7" s="6"/>
      <c r="V7" s="6"/>
      <c r="W7" s="6"/>
      <c r="X7" s="6"/>
      <c r="Y7" s="6"/>
      <c r="Z7" s="6"/>
      <c r="AA7" s="6"/>
      <c r="AB7" s="6"/>
      <c r="AC7" s="6"/>
      <c r="AD7" s="6"/>
      <c r="AE7" s="6"/>
      <c r="AF7" s="6"/>
      <c r="AG7" s="6"/>
      <c r="AH7" s="102"/>
      <c r="AJ7" s="6"/>
    </row>
    <row r="8" spans="1:36" x14ac:dyDescent="0.5">
      <c r="A8" s="77" t="str">
        <f t="shared" si="0"/>
        <v/>
      </c>
      <c r="B8" s="17" t="str">
        <f>'5k Men'!B8</f>
        <v>Neil</v>
      </c>
      <c r="C8" s="17" t="str">
        <f>'5k Men'!C8</f>
        <v>Bant</v>
      </c>
      <c r="D8" s="8" t="str">
        <f t="shared" si="1"/>
        <v/>
      </c>
      <c r="E8" s="8" t="str">
        <f>IF(OR(D8="",COUNTIF($D$4:$D$153,"="&amp;D8)&lt;=1),"",IF(COUNTIF($D$4:$D8,"="&amp;D8)=1,"",COUNTIF($D$4:$D8,"="&amp;D8)-1))</f>
        <v/>
      </c>
      <c r="F8" s="8" t="str">
        <f t="shared" si="2"/>
        <v/>
      </c>
      <c r="G8" s="6">
        <f t="shared" si="3"/>
        <v>0</v>
      </c>
      <c r="H8" s="118"/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6"/>
      <c r="U8" s="6"/>
      <c r="V8" s="6"/>
      <c r="W8" s="6"/>
      <c r="X8" s="6"/>
      <c r="Y8" s="6"/>
      <c r="Z8" s="6"/>
      <c r="AA8" s="6"/>
      <c r="AB8" s="6"/>
      <c r="AC8" s="6"/>
      <c r="AD8" s="6"/>
      <c r="AE8" s="6"/>
      <c r="AF8" s="6"/>
      <c r="AG8" s="6"/>
      <c r="AH8" s="102"/>
      <c r="AJ8" s="6"/>
    </row>
    <row r="9" spans="1:36" x14ac:dyDescent="0.5">
      <c r="A9" s="77" t="str">
        <f>F9</f>
        <v/>
      </c>
      <c r="B9" s="17" t="str">
        <f>'5k Men'!B9</f>
        <v>Matt</v>
      </c>
      <c r="C9" s="17" t="str">
        <f>'5k Men'!C9</f>
        <v>Barry</v>
      </c>
      <c r="D9" s="8" t="str">
        <f t="shared" si="1"/>
        <v/>
      </c>
      <c r="E9" s="8" t="str">
        <f>IF(OR(D9="",COUNTIF($D$4:$D$153,"="&amp;D9)&lt;=1),"",IF(COUNTIF($D$4:$D9,"="&amp;D9)=1,"",COUNTIF($D$4:$D9,"="&amp;D9)-1))</f>
        <v/>
      </c>
      <c r="F9" s="8" t="str">
        <f>IF(D9="","",SUM(D9:E9))</f>
        <v/>
      </c>
      <c r="G9" s="6">
        <f t="shared" ref="G9" si="7">MIN(H9:AH9)</f>
        <v>0</v>
      </c>
      <c r="H9" s="118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  <c r="X9" s="6"/>
      <c r="Y9" s="6"/>
      <c r="Z9" s="6"/>
      <c r="AA9" s="6"/>
      <c r="AB9" s="6"/>
      <c r="AC9" s="6"/>
      <c r="AD9" s="6"/>
      <c r="AE9" s="6"/>
      <c r="AF9" s="6"/>
      <c r="AG9" s="6"/>
      <c r="AH9" s="102"/>
      <c r="AJ9" s="6"/>
    </row>
    <row r="10" spans="1:36" x14ac:dyDescent="0.5">
      <c r="A10" s="77" t="str">
        <f>F10</f>
        <v/>
      </c>
      <c r="B10" s="17" t="str">
        <f>'5k Men'!B10</f>
        <v>Gary</v>
      </c>
      <c r="C10" s="17" t="str">
        <f>'5k Men'!C10</f>
        <v>Baugh</v>
      </c>
      <c r="D10" s="8" t="str">
        <f t="shared" si="1"/>
        <v/>
      </c>
      <c r="E10" s="8" t="str">
        <f>IF(OR(D10="",COUNTIF($D$4:$D$153,"="&amp;D10)&lt;=1),"",IF(COUNTIF($D$4:$D10,"="&amp;D10)=1,"",COUNTIF($D$4:$D10,"="&amp;D10)-1))</f>
        <v/>
      </c>
      <c r="F10" s="8" t="str">
        <f>IF(D10="","",SUM(D10:E10))</f>
        <v/>
      </c>
      <c r="G10" s="6">
        <f t="shared" si="3"/>
        <v>0</v>
      </c>
      <c r="H10" s="118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  <c r="X10" s="6"/>
      <c r="Y10" s="6"/>
      <c r="Z10" s="6"/>
      <c r="AA10" s="6"/>
      <c r="AB10" s="6"/>
      <c r="AC10" s="6"/>
      <c r="AD10" s="6"/>
      <c r="AE10" s="6"/>
      <c r="AF10" s="6"/>
      <c r="AG10" s="6"/>
      <c r="AH10" s="102"/>
      <c r="AJ10" s="6"/>
    </row>
    <row r="11" spans="1:36" x14ac:dyDescent="0.5">
      <c r="A11" s="77" t="str">
        <f t="shared" ref="A11" si="8">F11</f>
        <v/>
      </c>
      <c r="B11" s="17" t="str">
        <f>'5k Men'!B11</f>
        <v>Antony</v>
      </c>
      <c r="C11" s="17" t="str">
        <f>'5k Men'!C11</f>
        <v>Beard</v>
      </c>
      <c r="D11" s="8" t="str">
        <f t="shared" si="1"/>
        <v/>
      </c>
      <c r="E11" s="8" t="str">
        <f>IF(OR(D11="",COUNTIF($D$4:$D$153,"="&amp;D11)&lt;=1),"",IF(COUNTIF($D$4:$D11,"="&amp;D11)=1,"",COUNTIF($D$4:$D11,"="&amp;D11)-1))</f>
        <v/>
      </c>
      <c r="F11" s="8" t="str">
        <f t="shared" ref="F11" si="9">IF(D11="","",SUM(D11:E11))</f>
        <v/>
      </c>
      <c r="G11" s="6">
        <f t="shared" ref="G11" si="10">MIN(H11:AH11)</f>
        <v>0</v>
      </c>
      <c r="H11" s="118"/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  <c r="X11" s="6"/>
      <c r="Y11" s="6"/>
      <c r="Z11" s="6"/>
      <c r="AA11" s="6"/>
      <c r="AB11" s="6"/>
      <c r="AC11" s="6"/>
      <c r="AD11" s="6"/>
      <c r="AE11" s="6"/>
      <c r="AF11" s="6"/>
      <c r="AG11" s="6"/>
      <c r="AH11" s="102"/>
      <c r="AJ11" s="6"/>
    </row>
    <row r="12" spans="1:36" x14ac:dyDescent="0.5">
      <c r="A12" s="77" t="str">
        <f t="shared" si="0"/>
        <v/>
      </c>
      <c r="B12" s="17" t="str">
        <f>'5k Men'!B12</f>
        <v>Tony</v>
      </c>
      <c r="C12" s="17" t="str">
        <f>'5k Men'!C12</f>
        <v>Beck</v>
      </c>
      <c r="D12" s="8" t="str">
        <f t="shared" si="1"/>
        <v/>
      </c>
      <c r="E12" s="8" t="str">
        <f>IF(OR(D12="",COUNTIF($D$4:$D$153,"="&amp;D12)&lt;=1),"",IF(COUNTIF($D$4:$D12,"="&amp;D12)=1,"",COUNTIF($D$4:$D12,"="&amp;D12)-1))</f>
        <v/>
      </c>
      <c r="F12" s="8" t="str">
        <f t="shared" si="2"/>
        <v/>
      </c>
      <c r="G12" s="6">
        <f t="shared" si="3"/>
        <v>0</v>
      </c>
      <c r="H12" s="118"/>
      <c r="I12" s="6"/>
      <c r="J12" s="6"/>
      <c r="K12" s="6"/>
      <c r="L12" s="6"/>
      <c r="M12" s="6"/>
      <c r="N12" s="6"/>
      <c r="O12" s="6"/>
      <c r="P12" s="6"/>
      <c r="Q12" s="6"/>
      <c r="R12" s="6"/>
      <c r="S12" s="6"/>
      <c r="T12" s="6"/>
      <c r="U12" s="6"/>
      <c r="V12" s="6"/>
      <c r="W12" s="6"/>
      <c r="X12" s="6"/>
      <c r="Y12" s="6"/>
      <c r="Z12" s="6"/>
      <c r="AA12" s="6"/>
      <c r="AB12" s="6"/>
      <c r="AC12" s="6"/>
      <c r="AD12" s="6"/>
      <c r="AE12" s="6"/>
      <c r="AF12" s="6"/>
      <c r="AG12" s="6"/>
      <c r="AH12" s="102"/>
      <c r="AJ12" s="6"/>
    </row>
    <row r="13" spans="1:36" x14ac:dyDescent="0.5">
      <c r="A13" s="77" t="str">
        <f t="shared" ref="A13" si="11">F13</f>
        <v/>
      </c>
      <c r="B13" s="17" t="str">
        <f>'5k Men'!B13</f>
        <v>Oskar</v>
      </c>
      <c r="C13" s="17" t="str">
        <f>'5k Men'!C13</f>
        <v>Bengtsson</v>
      </c>
      <c r="D13" s="8" t="str">
        <f t="shared" si="1"/>
        <v/>
      </c>
      <c r="E13" s="8" t="str">
        <f>IF(OR(D13="",COUNTIF($D$4:$D$153,"="&amp;D13)&lt;=1),"",IF(COUNTIF($D$4:$D13,"="&amp;D13)=1,"",COUNTIF($D$4:$D13,"="&amp;D13)-1))</f>
        <v/>
      </c>
      <c r="F13" s="8" t="str">
        <f t="shared" ref="F13" si="12">IF(D13="","",SUM(D13:E13))</f>
        <v/>
      </c>
      <c r="G13" s="6">
        <f t="shared" ref="G13" si="13">MIN(H13:AH13)</f>
        <v>0</v>
      </c>
      <c r="H13" s="118"/>
      <c r="I13" s="6"/>
      <c r="J13" s="6"/>
      <c r="K13" s="6"/>
      <c r="L13" s="6"/>
      <c r="M13" s="6"/>
      <c r="N13" s="6"/>
      <c r="O13" s="6"/>
      <c r="P13" s="6"/>
      <c r="Q13" s="6"/>
      <c r="R13" s="6"/>
      <c r="S13" s="6"/>
      <c r="T13" s="6"/>
      <c r="U13" s="6"/>
      <c r="V13" s="6"/>
      <c r="W13" s="6"/>
      <c r="X13" s="6"/>
      <c r="Y13" s="6"/>
      <c r="Z13" s="6"/>
      <c r="AA13" s="6"/>
      <c r="AB13" s="6"/>
      <c r="AC13" s="6"/>
      <c r="AD13" s="6"/>
      <c r="AE13" s="6"/>
      <c r="AF13" s="6"/>
      <c r="AG13" s="6"/>
      <c r="AH13" s="102"/>
      <c r="AJ13" s="6"/>
    </row>
    <row r="14" spans="1:36" x14ac:dyDescent="0.5">
      <c r="A14" s="77" t="str">
        <f t="shared" si="0"/>
        <v/>
      </c>
      <c r="B14" s="17" t="str">
        <f>'5k Men'!B14</f>
        <v>Simon</v>
      </c>
      <c r="C14" s="17" t="str">
        <f>'5k Men'!C14</f>
        <v>Bishop</v>
      </c>
      <c r="D14" s="8" t="str">
        <f t="shared" si="1"/>
        <v/>
      </c>
      <c r="E14" s="8" t="str">
        <f>IF(OR(D14="",COUNTIF($D$4:$D$153,"="&amp;D14)&lt;=1),"",IF(COUNTIF($D$4:$D14,"="&amp;D14)=1,"",COUNTIF($D$4:$D14,"="&amp;D14)-1))</f>
        <v/>
      </c>
      <c r="F14" s="8" t="str">
        <f t="shared" si="2"/>
        <v/>
      </c>
      <c r="G14" s="6">
        <f t="shared" si="3"/>
        <v>0</v>
      </c>
      <c r="H14" s="118"/>
      <c r="I14" s="6"/>
      <c r="J14" s="6"/>
      <c r="K14" s="6"/>
      <c r="L14" s="6"/>
      <c r="M14" s="6"/>
      <c r="N14" s="6"/>
      <c r="O14" s="6"/>
      <c r="P14" s="6"/>
      <c r="Q14" s="6"/>
      <c r="R14" s="6"/>
      <c r="S14" s="6"/>
      <c r="T14" s="6"/>
      <c r="U14" s="6"/>
      <c r="V14" s="6"/>
      <c r="W14" s="6"/>
      <c r="X14" s="6"/>
      <c r="Y14" s="6"/>
      <c r="Z14" s="6"/>
      <c r="AA14" s="6"/>
      <c r="AB14" s="6"/>
      <c r="AC14" s="6"/>
      <c r="AD14" s="6"/>
      <c r="AE14" s="6"/>
      <c r="AF14" s="6"/>
      <c r="AG14" s="6"/>
      <c r="AH14" s="102"/>
      <c r="AJ14" s="6"/>
    </row>
    <row r="15" spans="1:36" x14ac:dyDescent="0.5">
      <c r="A15" s="77" t="str">
        <f t="shared" ref="A15" si="14">F15</f>
        <v/>
      </c>
      <c r="B15" s="17" t="str">
        <f>'5k Men'!B15</f>
        <v>Ian</v>
      </c>
      <c r="C15" s="17" t="str">
        <f>'5k Men'!C15</f>
        <v>Blakey</v>
      </c>
      <c r="D15" s="8" t="str">
        <f t="shared" si="1"/>
        <v/>
      </c>
      <c r="E15" s="8" t="str">
        <f>IF(OR(D15="",COUNTIF($D$4:$D$153,"="&amp;D15)&lt;=1),"",IF(COUNTIF($D$4:$D15,"="&amp;D15)=1,"",COUNTIF($D$4:$D15,"="&amp;D15)-1))</f>
        <v/>
      </c>
      <c r="F15" s="8" t="str">
        <f t="shared" ref="F15" si="15">IF(D15="","",SUM(D15:E15))</f>
        <v/>
      </c>
      <c r="G15" s="6">
        <f t="shared" ref="G15" si="16">MIN(H15:AH15)</f>
        <v>0</v>
      </c>
      <c r="H15" s="118"/>
      <c r="I15" s="6"/>
      <c r="J15" s="6"/>
      <c r="K15" s="6"/>
      <c r="L15" s="6"/>
      <c r="M15" s="6"/>
      <c r="N15" s="6"/>
      <c r="O15" s="6"/>
      <c r="P15" s="6"/>
      <c r="Q15" s="6"/>
      <c r="R15" s="6"/>
      <c r="S15" s="6"/>
      <c r="T15" s="6"/>
      <c r="U15" s="6"/>
      <c r="V15" s="6"/>
      <c r="W15" s="6"/>
      <c r="X15" s="6"/>
      <c r="Y15" s="6"/>
      <c r="Z15" s="6"/>
      <c r="AA15" s="6"/>
      <c r="AB15" s="6"/>
      <c r="AC15" s="6"/>
      <c r="AD15" s="6"/>
      <c r="AE15" s="6"/>
      <c r="AF15" s="6"/>
      <c r="AG15" s="6"/>
      <c r="AH15" s="102"/>
      <c r="AJ15" s="6"/>
    </row>
    <row r="16" spans="1:36" x14ac:dyDescent="0.5">
      <c r="A16" s="77" t="str">
        <f t="shared" si="0"/>
        <v/>
      </c>
      <c r="B16" s="17" t="str">
        <f>'5k Men'!B16</f>
        <v>Ian</v>
      </c>
      <c r="C16" s="17" t="str">
        <f>'5k Men'!C16</f>
        <v>Boardley</v>
      </c>
      <c r="D16" s="8" t="str">
        <f t="shared" si="1"/>
        <v/>
      </c>
      <c r="E16" s="8" t="str">
        <f>IF(OR(D16="",COUNTIF($D$4:$D$153,"="&amp;D16)&lt;=1),"",IF(COUNTIF($D$4:$D16,"="&amp;D16)=1,"",COUNTIF($D$4:$D16,"="&amp;D16)-1))</f>
        <v/>
      </c>
      <c r="F16" s="8" t="str">
        <f t="shared" si="2"/>
        <v/>
      </c>
      <c r="G16" s="6">
        <f t="shared" si="3"/>
        <v>0</v>
      </c>
      <c r="H16" s="118"/>
      <c r="I16" s="6"/>
      <c r="J16" s="6"/>
      <c r="K16" s="6"/>
      <c r="L16" s="6"/>
      <c r="M16" s="6"/>
      <c r="N16" s="6"/>
      <c r="O16" s="6"/>
      <c r="P16" s="6"/>
      <c r="Q16" s="6"/>
      <c r="R16" s="6"/>
      <c r="S16" s="6"/>
      <c r="T16" s="6"/>
      <c r="U16" s="6"/>
      <c r="V16" s="6"/>
      <c r="W16" s="6"/>
      <c r="X16" s="6"/>
      <c r="Y16" s="6"/>
      <c r="Z16" s="6"/>
      <c r="AA16" s="6"/>
      <c r="AB16" s="6"/>
      <c r="AC16" s="6"/>
      <c r="AD16" s="6"/>
      <c r="AE16" s="6"/>
      <c r="AF16" s="6"/>
      <c r="AG16" s="6"/>
      <c r="AH16" s="102"/>
      <c r="AJ16" s="6"/>
    </row>
    <row r="17" spans="1:36" x14ac:dyDescent="0.5">
      <c r="A17" s="77" t="str">
        <f t="shared" si="0"/>
        <v/>
      </c>
      <c r="B17" s="17" t="str">
        <f>'5k Men'!B17</f>
        <v>Tim</v>
      </c>
      <c r="C17" s="17" t="str">
        <f>'5k Men'!C17</f>
        <v>Bourne</v>
      </c>
      <c r="D17" s="8" t="str">
        <f t="shared" si="1"/>
        <v/>
      </c>
      <c r="E17" s="8" t="str">
        <f>IF(OR(D17="",COUNTIF($D$4:$D$153,"="&amp;D17)&lt;=1),"",IF(COUNTIF($D$4:$D17,"="&amp;D17)=1,"",COUNTIF($D$4:$D17,"="&amp;D17)-1))</f>
        <v/>
      </c>
      <c r="F17" s="8" t="str">
        <f t="shared" si="2"/>
        <v/>
      </c>
      <c r="G17" s="6">
        <f t="shared" si="3"/>
        <v>0</v>
      </c>
      <c r="H17" s="118"/>
      <c r="I17" s="6"/>
      <c r="J17" s="6"/>
      <c r="K17" s="6"/>
      <c r="L17" s="6"/>
      <c r="M17" s="6"/>
      <c r="N17" s="6"/>
      <c r="O17" s="6"/>
      <c r="P17" s="6"/>
      <c r="Q17" s="6"/>
      <c r="R17" s="6"/>
      <c r="S17" s="6"/>
      <c r="T17" s="6"/>
      <c r="U17" s="6"/>
      <c r="V17" s="6"/>
      <c r="W17" s="6"/>
      <c r="X17" s="6"/>
      <c r="Y17" s="6"/>
      <c r="Z17" s="6"/>
      <c r="AA17" s="6"/>
      <c r="AB17" s="6"/>
      <c r="AC17" s="6"/>
      <c r="AD17" s="6"/>
      <c r="AE17" s="6"/>
      <c r="AF17" s="6"/>
      <c r="AG17" s="6"/>
      <c r="AH17" s="102"/>
      <c r="AJ17" s="6"/>
    </row>
    <row r="18" spans="1:36" x14ac:dyDescent="0.5">
      <c r="A18" s="77" t="str">
        <f>F18</f>
        <v/>
      </c>
      <c r="B18" s="17" t="str">
        <f>'5k Men'!B18</f>
        <v>Daniel</v>
      </c>
      <c r="C18" s="17" t="str">
        <f>'5k Men'!C18</f>
        <v>Bridel</v>
      </c>
      <c r="D18" s="8" t="str">
        <f t="shared" si="1"/>
        <v/>
      </c>
      <c r="E18" s="8" t="str">
        <f>IF(OR(D18="",COUNTIF($D$4:$D$153,"="&amp;D18)&lt;=1),"",IF(COUNTIF($D$4:$D18,"="&amp;D18)=1,"",COUNTIF($D$4:$D18,"="&amp;D18)-1))</f>
        <v/>
      </c>
      <c r="F18" s="8" t="str">
        <f>IF(D18="","",SUM(D18:E18))</f>
        <v/>
      </c>
      <c r="G18" s="6">
        <f t="shared" ref="G18:G19" si="17">MIN(H18:AH18)</f>
        <v>0</v>
      </c>
      <c r="H18" s="118"/>
      <c r="I18" s="6"/>
      <c r="J18" s="6"/>
      <c r="K18" s="6"/>
      <c r="L18" s="6"/>
      <c r="M18" s="6"/>
      <c r="N18" s="6"/>
      <c r="O18" s="6"/>
      <c r="P18" s="6"/>
      <c r="Q18" s="6"/>
      <c r="R18" s="6"/>
      <c r="S18" s="6"/>
      <c r="T18" s="6"/>
      <c r="U18" s="6"/>
      <c r="V18" s="6"/>
      <c r="W18" s="6"/>
      <c r="X18" s="6"/>
      <c r="Y18" s="6"/>
      <c r="Z18" s="6"/>
      <c r="AA18" s="6"/>
      <c r="AB18" s="6"/>
      <c r="AC18" s="6"/>
      <c r="AD18" s="6"/>
      <c r="AE18" s="6"/>
      <c r="AF18" s="6"/>
      <c r="AG18" s="6"/>
      <c r="AH18" s="102"/>
      <c r="AJ18" s="6"/>
    </row>
    <row r="19" spans="1:36" x14ac:dyDescent="0.5">
      <c r="A19" s="77" t="str">
        <f>F19</f>
        <v/>
      </c>
      <c r="B19" s="17" t="str">
        <f>'5k Men'!B19</f>
        <v>Anthony</v>
      </c>
      <c r="C19" s="17" t="str">
        <f>'5k Men'!C19</f>
        <v>Bristow</v>
      </c>
      <c r="D19" s="8" t="str">
        <f t="shared" si="1"/>
        <v/>
      </c>
      <c r="E19" s="8" t="str">
        <f>IF(OR(D19="",COUNTIF($D$4:$D$153,"="&amp;D19)&lt;=1),"",IF(COUNTIF($D$4:$D19,"="&amp;D19)=1,"",COUNTIF($D$4:$D19,"="&amp;D19)-1))</f>
        <v/>
      </c>
      <c r="F19" s="8" t="str">
        <f>IF(D19="","",SUM(D19:E19))</f>
        <v/>
      </c>
      <c r="G19" s="6">
        <f t="shared" si="17"/>
        <v>0</v>
      </c>
      <c r="H19" s="118"/>
      <c r="I19" s="6"/>
      <c r="J19" s="6"/>
      <c r="K19" s="6"/>
      <c r="L19" s="6"/>
      <c r="M19" s="6"/>
      <c r="N19" s="6"/>
      <c r="O19" s="6"/>
      <c r="P19" s="6"/>
      <c r="Q19" s="6"/>
      <c r="R19" s="6"/>
      <c r="S19" s="6"/>
      <c r="T19" s="6"/>
      <c r="U19" s="6"/>
      <c r="V19" s="6"/>
      <c r="W19" s="6"/>
      <c r="X19" s="6"/>
      <c r="Y19" s="6"/>
      <c r="Z19" s="6"/>
      <c r="AA19" s="6"/>
      <c r="AB19" s="6"/>
      <c r="AC19" s="6"/>
      <c r="AD19" s="6"/>
      <c r="AE19" s="6"/>
      <c r="AF19" s="6"/>
      <c r="AG19" s="6"/>
      <c r="AH19" s="102"/>
      <c r="AJ19" s="6"/>
    </row>
    <row r="20" spans="1:36" x14ac:dyDescent="0.5">
      <c r="A20" s="77" t="str">
        <f>F20</f>
        <v/>
      </c>
      <c r="B20" s="17" t="str">
        <f>'5k Men'!B20</f>
        <v>Calum</v>
      </c>
      <c r="C20" s="17" t="str">
        <f>'5k Men'!C20</f>
        <v>Bunn</v>
      </c>
      <c r="D20" s="8" t="str">
        <f t="shared" si="1"/>
        <v/>
      </c>
      <c r="E20" s="8" t="str">
        <f>IF(OR(D20="",COUNTIF($D$4:$D$153,"="&amp;D20)&lt;=1),"",IF(COUNTIF($D$4:$D20,"="&amp;D20)=1,"",COUNTIF($D$4:$D20,"="&amp;D20)-1))</f>
        <v/>
      </c>
      <c r="F20" s="8" t="str">
        <f>IF(D20="","",SUM(D20:E20))</f>
        <v/>
      </c>
      <c r="G20" s="6">
        <f t="shared" si="3"/>
        <v>0</v>
      </c>
      <c r="H20" s="118"/>
      <c r="I20" s="6"/>
      <c r="J20" s="6"/>
      <c r="K20" s="6"/>
      <c r="L20" s="6"/>
      <c r="M20" s="6"/>
      <c r="N20" s="6"/>
      <c r="O20" s="6"/>
      <c r="P20" s="6"/>
      <c r="Q20" s="6"/>
      <c r="R20" s="6"/>
      <c r="S20" s="6"/>
      <c r="T20" s="6"/>
      <c r="U20" s="6"/>
      <c r="V20" s="6"/>
      <c r="W20" s="6"/>
      <c r="X20" s="6"/>
      <c r="Y20" s="6"/>
      <c r="Z20" s="6"/>
      <c r="AA20" s="6"/>
      <c r="AB20" s="6"/>
      <c r="AC20" s="6"/>
      <c r="AD20" s="6"/>
      <c r="AE20" s="6"/>
      <c r="AF20" s="6"/>
      <c r="AG20" s="6"/>
      <c r="AH20" s="102"/>
      <c r="AJ20" s="6"/>
    </row>
    <row r="21" spans="1:36" x14ac:dyDescent="0.5">
      <c r="A21" s="77" t="str">
        <f>F21</f>
        <v/>
      </c>
      <c r="B21" s="17" t="str">
        <f>'5k Men'!B21</f>
        <v>David</v>
      </c>
      <c r="C21" s="17" t="str">
        <f>'5k Men'!C21</f>
        <v>Butt</v>
      </c>
      <c r="D21" s="8" t="str">
        <f t="shared" si="1"/>
        <v/>
      </c>
      <c r="E21" s="8" t="str">
        <f>IF(OR(D21="",COUNTIF($D$4:$D$153,"="&amp;D21)&lt;=1),"",IF(COUNTIF($D$4:$D21,"="&amp;D21)=1,"",COUNTIF($D$4:$D21,"="&amp;D21)-1))</f>
        <v/>
      </c>
      <c r="F21" s="8" t="str">
        <f>IF(D21="","",SUM(D21:E21))</f>
        <v/>
      </c>
      <c r="G21" s="6">
        <f t="shared" si="3"/>
        <v>0</v>
      </c>
      <c r="H21" s="118"/>
      <c r="I21" s="6"/>
      <c r="J21" s="6"/>
      <c r="K21" s="6"/>
      <c r="L21" s="6"/>
      <c r="M21" s="6"/>
      <c r="N21" s="6"/>
      <c r="O21" s="6"/>
      <c r="P21" s="6"/>
      <c r="Q21" s="6"/>
      <c r="R21" s="6"/>
      <c r="S21" s="6"/>
      <c r="T21" s="6"/>
      <c r="U21" s="6"/>
      <c r="V21" s="6"/>
      <c r="W21" s="6"/>
      <c r="X21" s="6"/>
      <c r="Y21" s="6"/>
      <c r="Z21" s="6"/>
      <c r="AA21" s="6"/>
      <c r="AB21" s="6"/>
      <c r="AC21" s="6"/>
      <c r="AD21" s="6"/>
      <c r="AE21" s="6"/>
      <c r="AF21" s="6"/>
      <c r="AG21" s="6"/>
      <c r="AH21" s="102"/>
      <c r="AJ21" s="6"/>
    </row>
    <row r="22" spans="1:36" x14ac:dyDescent="0.5">
      <c r="A22" s="77" t="str">
        <f>F22</f>
        <v/>
      </c>
      <c r="B22" s="17" t="str">
        <f>'5k Men'!B22</f>
        <v>Paul</v>
      </c>
      <c r="C22" s="17" t="str">
        <f>'5k Men'!C22</f>
        <v>Chambers</v>
      </c>
      <c r="D22" s="8" t="str">
        <f t="shared" si="1"/>
        <v/>
      </c>
      <c r="E22" s="8" t="str">
        <f>IF(OR(D22="",COUNTIF($D$4:$D$153,"="&amp;D22)&lt;=1),"",IF(COUNTIF($D$4:$D22,"="&amp;D22)=1,"",COUNTIF($D$4:$D22,"="&amp;D22)-1))</f>
        <v/>
      </c>
      <c r="F22" s="8" t="str">
        <f>IF(D22="","",SUM(D22:E22))</f>
        <v/>
      </c>
      <c r="G22" s="6">
        <f t="shared" si="3"/>
        <v>0</v>
      </c>
      <c r="H22" s="118"/>
      <c r="I22" s="6"/>
      <c r="J22" s="6"/>
      <c r="K22" s="6"/>
      <c r="L22" s="6"/>
      <c r="M22" s="6"/>
      <c r="N22" s="6"/>
      <c r="O22" s="6"/>
      <c r="P22" s="6"/>
      <c r="Q22" s="6"/>
      <c r="R22" s="6"/>
      <c r="S22" s="6"/>
      <c r="T22" s="6"/>
      <c r="U22" s="6"/>
      <c r="V22" s="6"/>
      <c r="W22" s="6"/>
      <c r="X22" s="6"/>
      <c r="Y22" s="6"/>
      <c r="Z22" s="6"/>
      <c r="AA22" s="6"/>
      <c r="AB22" s="6"/>
      <c r="AC22" s="6"/>
      <c r="AD22" s="6"/>
      <c r="AE22" s="6"/>
      <c r="AF22" s="6"/>
      <c r="AG22" s="6"/>
      <c r="AH22" s="102"/>
      <c r="AJ22" s="6"/>
    </row>
    <row r="23" spans="1:36" x14ac:dyDescent="0.5">
      <c r="A23" s="77" t="str">
        <f t="shared" si="0"/>
        <v/>
      </c>
      <c r="B23" s="17" t="str">
        <f>'5k Men'!B23</f>
        <v>Paul</v>
      </c>
      <c r="C23" s="17" t="str">
        <f>'5k Men'!C23</f>
        <v>Clark</v>
      </c>
      <c r="D23" s="8" t="str">
        <f t="shared" si="1"/>
        <v/>
      </c>
      <c r="E23" s="8" t="str">
        <f>IF(OR(D23="",COUNTIF($D$4:$D$153,"="&amp;D23)&lt;=1),"",IF(COUNTIF($D$4:$D23,"="&amp;D23)=1,"",COUNTIF($D$4:$D23,"="&amp;D23)-1))</f>
        <v/>
      </c>
      <c r="F23" s="8" t="str">
        <f t="shared" si="2"/>
        <v/>
      </c>
      <c r="G23" s="6">
        <f t="shared" si="3"/>
        <v>0</v>
      </c>
      <c r="H23" s="118"/>
      <c r="I23" s="6"/>
      <c r="J23" s="6"/>
      <c r="K23" s="6"/>
      <c r="L23" s="6"/>
      <c r="M23" s="6"/>
      <c r="N23" s="6"/>
      <c r="O23" s="6"/>
      <c r="P23" s="6"/>
      <c r="Q23" s="6"/>
      <c r="R23" s="6"/>
      <c r="S23" s="6"/>
      <c r="T23" s="6"/>
      <c r="U23" s="6"/>
      <c r="V23" s="6"/>
      <c r="W23" s="6"/>
      <c r="X23" s="6"/>
      <c r="Y23" s="6"/>
      <c r="Z23" s="6"/>
      <c r="AA23" s="6"/>
      <c r="AB23" s="6"/>
      <c r="AC23" s="6"/>
      <c r="AD23" s="6"/>
      <c r="AE23" s="6"/>
      <c r="AF23" s="6"/>
      <c r="AG23" s="6"/>
      <c r="AH23" s="102"/>
      <c r="AJ23" s="6"/>
    </row>
    <row r="24" spans="1:36" x14ac:dyDescent="0.5">
      <c r="A24" s="77" t="str">
        <f t="shared" ref="A24" si="18">F24</f>
        <v/>
      </c>
      <c r="B24" s="17" t="s">
        <v>236</v>
      </c>
      <c r="C24" s="17" t="s">
        <v>237</v>
      </c>
      <c r="D24" s="8" t="str">
        <f t="shared" si="1"/>
        <v/>
      </c>
      <c r="E24" s="8" t="str">
        <f>IF(OR(D24="",COUNTIF($D$4:$D$153,"="&amp;D24)&lt;=1),"",IF(COUNTIF($D$4:$D24,"="&amp;D24)=1,"",COUNTIF($D$4:$D24,"="&amp;D24)-1))</f>
        <v/>
      </c>
      <c r="F24" s="8" t="str">
        <f t="shared" ref="F24" si="19">IF(D24="","",SUM(D24:E24))</f>
        <v/>
      </c>
      <c r="G24" s="6">
        <f t="shared" ref="G24" si="20">MIN(H24:AH24)</f>
        <v>0</v>
      </c>
      <c r="H24" s="118"/>
      <c r="I24" s="6"/>
      <c r="J24" s="6"/>
      <c r="K24" s="6"/>
      <c r="L24" s="6"/>
      <c r="M24" s="6"/>
      <c r="N24" s="6"/>
      <c r="O24" s="6"/>
      <c r="P24" s="6"/>
      <c r="Q24" s="6"/>
      <c r="R24" s="6"/>
      <c r="S24" s="6"/>
      <c r="T24" s="6"/>
      <c r="U24" s="6"/>
      <c r="V24" s="6"/>
      <c r="W24" s="6"/>
      <c r="X24" s="6"/>
      <c r="Y24" s="6"/>
      <c r="Z24" s="6"/>
      <c r="AA24" s="6"/>
      <c r="AB24" s="6"/>
      <c r="AC24" s="6"/>
      <c r="AD24" s="6"/>
      <c r="AE24" s="6"/>
      <c r="AF24" s="6"/>
      <c r="AG24" s="6"/>
      <c r="AH24" s="102"/>
      <c r="AJ24" s="6"/>
    </row>
    <row r="25" spans="1:36" x14ac:dyDescent="0.5">
      <c r="A25" s="77" t="str">
        <f t="shared" si="0"/>
        <v/>
      </c>
      <c r="B25" s="17" t="s">
        <v>236</v>
      </c>
      <c r="C25" s="17" t="s">
        <v>237</v>
      </c>
      <c r="D25" s="8" t="str">
        <f t="shared" si="1"/>
        <v/>
      </c>
      <c r="E25" s="8" t="str">
        <f>IF(OR(D25="",COUNTIF($D$4:$D$153,"="&amp;D25)&lt;=1),"",IF(COUNTIF($D$4:$D25,"="&amp;D25)=1,"",COUNTIF($D$4:$D25,"="&amp;D25)-1))</f>
        <v/>
      </c>
      <c r="F25" s="8" t="str">
        <f t="shared" si="2"/>
        <v/>
      </c>
      <c r="G25" s="6">
        <f t="shared" si="3"/>
        <v>0</v>
      </c>
      <c r="H25" s="118"/>
      <c r="I25" s="6"/>
      <c r="J25" s="6"/>
      <c r="K25" s="6"/>
      <c r="L25" s="6"/>
      <c r="M25" s="6"/>
      <c r="N25" s="6"/>
      <c r="O25" s="6"/>
      <c r="P25" s="6"/>
      <c r="Q25" s="6"/>
      <c r="R25" s="6"/>
      <c r="S25" s="6"/>
      <c r="T25" s="6"/>
      <c r="U25" s="6"/>
      <c r="V25" s="6"/>
      <c r="W25" s="6"/>
      <c r="X25" s="6"/>
      <c r="Y25" s="6"/>
      <c r="Z25" s="6"/>
      <c r="AA25" s="6"/>
      <c r="AB25" s="6"/>
      <c r="AC25" s="6"/>
      <c r="AD25" s="6"/>
      <c r="AE25" s="6"/>
      <c r="AF25" s="6"/>
      <c r="AG25" s="6"/>
      <c r="AH25" s="102"/>
      <c r="AJ25" s="6"/>
    </row>
    <row r="26" spans="1:36" x14ac:dyDescent="0.5">
      <c r="A26" s="77" t="str">
        <f>F26</f>
        <v/>
      </c>
      <c r="B26" s="17" t="str">
        <f>'5k Men'!B26</f>
        <v>Phil</v>
      </c>
      <c r="C26" s="17" t="str">
        <f>'5k Men'!C26</f>
        <v>Connor</v>
      </c>
      <c r="D26" s="8" t="str">
        <f t="shared" si="1"/>
        <v/>
      </c>
      <c r="E26" s="8" t="str">
        <f>IF(OR(D26="",COUNTIF($D$4:$D$153,"="&amp;D26)&lt;=1),"",IF(COUNTIF($D$4:$D26,"="&amp;D26)=1,"",COUNTIF($D$4:$D26,"="&amp;D26)-1))</f>
        <v/>
      </c>
      <c r="F26" s="8" t="str">
        <f>IF(D26="","",SUM(D26:E26))</f>
        <v/>
      </c>
      <c r="G26" s="6">
        <f t="shared" si="3"/>
        <v>0</v>
      </c>
      <c r="H26" s="118"/>
      <c r="I26" s="6"/>
      <c r="J26" s="6"/>
      <c r="K26" s="6"/>
      <c r="L26" s="6"/>
      <c r="M26" s="6"/>
      <c r="N26" s="6"/>
      <c r="O26" s="6"/>
      <c r="P26" s="6"/>
      <c r="Q26" s="6"/>
      <c r="R26" s="6"/>
      <c r="S26" s="6"/>
      <c r="T26" s="6"/>
      <c r="U26" s="6"/>
      <c r="V26" s="6"/>
      <c r="W26" s="6"/>
      <c r="X26" s="6"/>
      <c r="Y26" s="6"/>
      <c r="Z26" s="6"/>
      <c r="AA26" s="6"/>
      <c r="AB26" s="6"/>
      <c r="AC26" s="6"/>
      <c r="AD26" s="6"/>
      <c r="AE26" s="6"/>
      <c r="AF26" s="6"/>
      <c r="AG26" s="6"/>
      <c r="AH26" s="102"/>
      <c r="AJ26" s="6"/>
    </row>
    <row r="27" spans="1:36" x14ac:dyDescent="0.5">
      <c r="A27" s="77" t="str">
        <f t="shared" si="0"/>
        <v/>
      </c>
      <c r="B27" s="17" t="str">
        <f>'5k Men'!B27</f>
        <v>Mark</v>
      </c>
      <c r="C27" s="17" t="str">
        <f>'5k Men'!C27</f>
        <v>Dalton</v>
      </c>
      <c r="D27" s="8" t="str">
        <f t="shared" si="1"/>
        <v/>
      </c>
      <c r="E27" s="8" t="str">
        <f>IF(OR(D27="",COUNTIF($D$4:$D$153,"="&amp;D27)&lt;=1),"",IF(COUNTIF($D$4:$D27,"="&amp;D27)=1,"",COUNTIF($D$4:$D27,"="&amp;D27)-1))</f>
        <v/>
      </c>
      <c r="F27" s="8" t="str">
        <f t="shared" si="2"/>
        <v/>
      </c>
      <c r="G27" s="6">
        <f t="shared" si="3"/>
        <v>0</v>
      </c>
      <c r="H27" s="118"/>
      <c r="I27" s="6"/>
      <c r="J27" s="6"/>
      <c r="K27" s="6"/>
      <c r="L27" s="6"/>
      <c r="M27" s="6"/>
      <c r="N27" s="6"/>
      <c r="O27" s="6"/>
      <c r="P27" s="6"/>
      <c r="Q27" s="6"/>
      <c r="R27" s="6"/>
      <c r="S27" s="6"/>
      <c r="T27" s="6"/>
      <c r="U27" s="6"/>
      <c r="V27" s="6"/>
      <c r="W27" s="6"/>
      <c r="X27" s="6"/>
      <c r="Y27" s="6"/>
      <c r="Z27" s="6"/>
      <c r="AA27" s="6"/>
      <c r="AB27" s="6"/>
      <c r="AC27" s="6"/>
      <c r="AD27" s="6"/>
      <c r="AE27" s="6"/>
      <c r="AF27" s="6"/>
      <c r="AG27" s="6"/>
      <c r="AH27" s="102"/>
      <c r="AJ27" s="6"/>
    </row>
    <row r="28" spans="1:36" x14ac:dyDescent="0.5">
      <c r="A28" s="77">
        <f>F28</f>
        <v>16</v>
      </c>
      <c r="B28" s="17" t="str">
        <f>'5k Men'!B28</f>
        <v>Gregory</v>
      </c>
      <c r="C28" s="17" t="str">
        <f>'5k Men'!C28</f>
        <v>Davis</v>
      </c>
      <c r="D28" s="8">
        <f t="shared" si="1"/>
        <v>16</v>
      </c>
      <c r="E28" s="8" t="str">
        <f>IF(OR(D28="",COUNTIF($D$4:$D$153,"="&amp;D28)&lt;=1),"",IF(COUNTIF($D$4:$D28,"="&amp;D28)=1,"",COUNTIF($D$4:$D28,"="&amp;D28)-1))</f>
        <v/>
      </c>
      <c r="F28" s="8">
        <f>IF(D28="","",SUM(D28:E28))</f>
        <v>16</v>
      </c>
      <c r="G28" s="6">
        <f t="shared" ref="G28" si="21">MIN(H28:AH28)</f>
        <v>8.1921296296296298E-2</v>
      </c>
      <c r="H28" s="118"/>
      <c r="I28" s="6"/>
      <c r="J28" s="6"/>
      <c r="K28" s="6"/>
      <c r="L28" s="6">
        <v>8.1921296296296298E-2</v>
      </c>
      <c r="M28" s="6"/>
      <c r="N28" s="6"/>
      <c r="O28" s="6"/>
      <c r="P28" s="6"/>
      <c r="Q28" s="6"/>
      <c r="R28" s="6"/>
      <c r="S28" s="6"/>
      <c r="T28" s="6"/>
      <c r="U28" s="6"/>
      <c r="V28" s="6"/>
      <c r="W28" s="6"/>
      <c r="X28" s="6"/>
      <c r="Y28" s="6"/>
      <c r="Z28" s="6"/>
      <c r="AA28" s="6"/>
      <c r="AB28" s="6"/>
      <c r="AC28" s="6"/>
      <c r="AD28" s="6"/>
      <c r="AE28" s="6"/>
      <c r="AF28" s="6"/>
      <c r="AG28" s="6"/>
      <c r="AH28" s="102"/>
      <c r="AJ28" s="6"/>
    </row>
    <row r="29" spans="1:36" x14ac:dyDescent="0.5">
      <c r="A29" s="77" t="str">
        <f>F29</f>
        <v/>
      </c>
      <c r="B29" s="17" t="str">
        <f>'5k Men'!B29</f>
        <v>Daniel</v>
      </c>
      <c r="C29" s="17" t="str">
        <f>'5k Men'!C29</f>
        <v>Dawson</v>
      </c>
      <c r="D29" s="8" t="str">
        <f t="shared" si="1"/>
        <v/>
      </c>
      <c r="E29" s="8" t="str">
        <f>IF(OR(D29="",COUNTIF($D$4:$D$153,"="&amp;D29)&lt;=1),"",IF(COUNTIF($D$4:$D29,"="&amp;D29)=1,"",COUNTIF($D$4:$D29,"="&amp;D29)-1))</f>
        <v/>
      </c>
      <c r="F29" s="8" t="str">
        <f>IF(D29="","",SUM(D29:E29))</f>
        <v/>
      </c>
      <c r="G29" s="6">
        <f t="shared" si="3"/>
        <v>0</v>
      </c>
      <c r="H29" s="118"/>
      <c r="I29" s="6"/>
      <c r="J29" s="6"/>
      <c r="K29" s="6"/>
      <c r="L29" s="6"/>
      <c r="M29" s="6"/>
      <c r="N29" s="6"/>
      <c r="O29" s="6"/>
      <c r="P29" s="6"/>
      <c r="Q29" s="6"/>
      <c r="R29" s="6"/>
      <c r="S29" s="6"/>
      <c r="T29" s="6"/>
      <c r="U29" s="6"/>
      <c r="V29" s="6"/>
      <c r="W29" s="6"/>
      <c r="X29" s="6"/>
      <c r="Y29" s="6"/>
      <c r="Z29" s="6"/>
      <c r="AA29" s="6"/>
      <c r="AB29" s="6"/>
      <c r="AC29" s="6"/>
      <c r="AD29" s="6"/>
      <c r="AE29" s="6"/>
      <c r="AF29" s="6"/>
      <c r="AG29" s="6"/>
      <c r="AH29" s="102"/>
      <c r="AJ29" s="6"/>
    </row>
    <row r="30" spans="1:36" x14ac:dyDescent="0.5">
      <c r="A30" s="77" t="str">
        <f t="shared" si="0"/>
        <v/>
      </c>
      <c r="B30" s="17" t="str">
        <f>'5k Men'!B30</f>
        <v>John</v>
      </c>
      <c r="C30" s="17" t="str">
        <f>'5k Men'!C30</f>
        <v>Dawson</v>
      </c>
      <c r="D30" s="8" t="str">
        <f t="shared" si="1"/>
        <v/>
      </c>
      <c r="E30" s="8" t="str">
        <f>IF(OR(D30="",COUNTIF($D$4:$D$153,"="&amp;D30)&lt;=1),"",IF(COUNTIF($D$4:$D30,"="&amp;D30)=1,"",COUNTIF($D$4:$D30,"="&amp;D30)-1))</f>
        <v/>
      </c>
      <c r="F30" s="8" t="str">
        <f t="shared" si="2"/>
        <v/>
      </c>
      <c r="G30" s="6">
        <f t="shared" si="3"/>
        <v>0</v>
      </c>
      <c r="H30" s="118"/>
      <c r="I30" s="6"/>
      <c r="J30" s="6"/>
      <c r="K30" s="6"/>
      <c r="L30" s="6"/>
      <c r="M30" s="6"/>
      <c r="N30" s="6"/>
      <c r="O30" s="6"/>
      <c r="P30" s="6"/>
      <c r="Q30" s="6"/>
      <c r="R30" s="6"/>
      <c r="S30" s="6"/>
      <c r="T30" s="6"/>
      <c r="U30" s="6"/>
      <c r="V30" s="6"/>
      <c r="W30" s="6"/>
      <c r="X30" s="6"/>
      <c r="Y30" s="6"/>
      <c r="Z30" s="6"/>
      <c r="AA30" s="6"/>
      <c r="AB30" s="6"/>
      <c r="AC30" s="6"/>
      <c r="AD30" s="6"/>
      <c r="AE30" s="6"/>
      <c r="AF30" s="6"/>
      <c r="AG30" s="6"/>
      <c r="AH30" s="102"/>
      <c r="AJ30" s="6"/>
    </row>
    <row r="31" spans="1:36" x14ac:dyDescent="0.5">
      <c r="A31" s="77" t="str">
        <f>F31</f>
        <v/>
      </c>
      <c r="B31" s="17" t="str">
        <f>'5k Men'!B31</f>
        <v>Tom</v>
      </c>
      <c r="C31" s="17" t="str">
        <f>'5k Men'!C31</f>
        <v>Dawson</v>
      </c>
      <c r="D31" s="8" t="str">
        <f t="shared" si="1"/>
        <v/>
      </c>
      <c r="E31" s="8" t="str">
        <f>IF(OR(D31="",COUNTIF($D$4:$D$153,"="&amp;D31)&lt;=1),"",IF(COUNTIF($D$4:$D31,"="&amp;D31)=1,"",COUNTIF($D$4:$D31,"="&amp;D31)-1))</f>
        <v/>
      </c>
      <c r="F31" s="8" t="str">
        <f>IF(D31="","",SUM(D31:E31))</f>
        <v/>
      </c>
      <c r="G31" s="6">
        <f t="shared" si="3"/>
        <v>0</v>
      </c>
      <c r="H31" s="118"/>
      <c r="I31" s="6"/>
      <c r="J31" s="6"/>
      <c r="K31" s="6"/>
      <c r="L31" s="6"/>
      <c r="M31" s="6"/>
      <c r="N31" s="6"/>
      <c r="O31" s="6"/>
      <c r="P31" s="6"/>
      <c r="Q31" s="6"/>
      <c r="R31" s="6"/>
      <c r="S31" s="6"/>
      <c r="T31" s="6"/>
      <c r="U31" s="6"/>
      <c r="V31" s="6"/>
      <c r="W31" s="6"/>
      <c r="X31" s="6"/>
      <c r="Y31" s="6"/>
      <c r="Z31" s="6"/>
      <c r="AA31" s="6"/>
      <c r="AB31" s="6"/>
      <c r="AC31" s="6"/>
      <c r="AD31" s="6"/>
      <c r="AE31" s="6"/>
      <c r="AF31" s="6"/>
      <c r="AG31" s="6"/>
      <c r="AH31" s="102"/>
      <c r="AJ31" s="6"/>
    </row>
    <row r="32" spans="1:36" x14ac:dyDescent="0.5">
      <c r="A32" s="77">
        <f t="shared" si="0"/>
        <v>14</v>
      </c>
      <c r="B32" s="17" t="str">
        <f>'5k Men'!B32</f>
        <v>Matthew</v>
      </c>
      <c r="C32" s="17" t="str">
        <f>'5k Men'!C32</f>
        <v>Dell</v>
      </c>
      <c r="D32" s="8">
        <f t="shared" si="1"/>
        <v>14</v>
      </c>
      <c r="E32" s="8" t="str">
        <f>IF(OR(D32="",COUNTIF($D$4:$D$153,"="&amp;D32)&lt;=1),"",IF(COUNTIF($D$4:$D32,"="&amp;D32)=1,"",COUNTIF($D$4:$D32,"="&amp;D32)-1))</f>
        <v/>
      </c>
      <c r="F32" s="8">
        <f t="shared" si="2"/>
        <v>14</v>
      </c>
      <c r="G32" s="6">
        <f t="shared" si="3"/>
        <v>8.009259259259259E-2</v>
      </c>
      <c r="H32" s="118"/>
      <c r="I32" s="6"/>
      <c r="J32" s="6"/>
      <c r="K32" s="6"/>
      <c r="L32" s="6"/>
      <c r="M32" s="6"/>
      <c r="N32" s="6"/>
      <c r="O32" s="6"/>
      <c r="P32" s="6"/>
      <c r="Q32" s="6"/>
      <c r="R32" s="6"/>
      <c r="S32" s="6"/>
      <c r="T32" s="6">
        <v>8.009259259259259E-2</v>
      </c>
      <c r="U32" s="6"/>
      <c r="V32" s="6"/>
      <c r="W32" s="6"/>
      <c r="X32" s="6"/>
      <c r="Y32" s="6"/>
      <c r="Z32" s="6"/>
      <c r="AA32" s="6"/>
      <c r="AB32" s="6"/>
      <c r="AC32" s="6"/>
      <c r="AD32" s="6"/>
      <c r="AE32" s="6"/>
      <c r="AF32" s="6"/>
      <c r="AG32" s="6"/>
      <c r="AH32" s="102"/>
      <c r="AJ32" s="6"/>
    </row>
    <row r="33" spans="1:36" x14ac:dyDescent="0.5">
      <c r="A33" s="77" t="str">
        <f>F33</f>
        <v/>
      </c>
      <c r="B33" s="17" t="str">
        <f>'5k Men'!B33</f>
        <v>Connor</v>
      </c>
      <c r="C33" s="17" t="str">
        <f>'5k Men'!C33</f>
        <v>Derbyshire</v>
      </c>
      <c r="D33" s="8" t="str">
        <f t="shared" si="1"/>
        <v/>
      </c>
      <c r="E33" s="8" t="str">
        <f>IF(OR(D33="",COUNTIF($D$4:$D$153,"="&amp;D33)&lt;=1),"",IF(COUNTIF($D$4:$D33,"="&amp;D33)=1,"",COUNTIF($D$4:$D33,"="&amp;D33)-1))</f>
        <v/>
      </c>
      <c r="F33" s="8" t="str">
        <f>IF(D33="","",SUM(D33:E33))</f>
        <v/>
      </c>
      <c r="G33" s="6">
        <f t="shared" si="3"/>
        <v>0</v>
      </c>
      <c r="H33" s="118"/>
      <c r="I33" s="6"/>
      <c r="J33" s="6"/>
      <c r="K33" s="6"/>
      <c r="L33" s="6"/>
      <c r="M33" s="6"/>
      <c r="N33" s="6"/>
      <c r="O33" s="6"/>
      <c r="P33" s="6"/>
      <c r="Q33" s="6"/>
      <c r="R33" s="6"/>
      <c r="S33" s="6"/>
      <c r="T33" s="6"/>
      <c r="U33" s="6"/>
      <c r="V33" s="6"/>
      <c r="W33" s="6"/>
      <c r="X33" s="6"/>
      <c r="Y33" s="6"/>
      <c r="Z33" s="6"/>
      <c r="AA33" s="6"/>
      <c r="AB33" s="6"/>
      <c r="AC33" s="6"/>
      <c r="AD33" s="6"/>
      <c r="AE33" s="6"/>
      <c r="AF33" s="6"/>
      <c r="AG33" s="6"/>
      <c r="AH33" s="102"/>
      <c r="AJ33" s="6"/>
    </row>
    <row r="34" spans="1:36" x14ac:dyDescent="0.5">
      <c r="A34" s="77" t="str">
        <f>F34</f>
        <v/>
      </c>
      <c r="B34" s="17" t="str">
        <f>'5k Men'!B34</f>
        <v>Callum</v>
      </c>
      <c r="C34" s="17" t="str">
        <f>'5k Men'!C34</f>
        <v>Duroe</v>
      </c>
      <c r="D34" s="8" t="str">
        <f t="shared" si="1"/>
        <v/>
      </c>
      <c r="E34" s="8" t="str">
        <f>IF(OR(D34="",COUNTIF($D$4:$D$153,"="&amp;D34)&lt;=1),"",IF(COUNTIF($D$4:$D34,"="&amp;D34)=1,"",COUNTIF($D$4:$D34,"="&amp;D34)-1))</f>
        <v/>
      </c>
      <c r="F34" s="8" t="str">
        <f>IF(D34="","",SUM(D34:E34))</f>
        <v/>
      </c>
      <c r="G34" s="6">
        <f t="shared" si="3"/>
        <v>0</v>
      </c>
      <c r="H34" s="118"/>
      <c r="I34" s="6"/>
      <c r="J34" s="6"/>
      <c r="K34" s="6"/>
      <c r="L34" s="6"/>
      <c r="M34" s="6"/>
      <c r="N34" s="6"/>
      <c r="O34" s="6"/>
      <c r="P34" s="6"/>
      <c r="Q34" s="6"/>
      <c r="R34" s="6"/>
      <c r="S34" s="6"/>
      <c r="T34" s="6"/>
      <c r="U34" s="6"/>
      <c r="V34" s="6"/>
      <c r="W34" s="6"/>
      <c r="X34" s="6"/>
      <c r="Y34" s="6"/>
      <c r="Z34" s="6"/>
      <c r="AA34" s="6"/>
      <c r="AB34" s="6"/>
      <c r="AC34" s="6"/>
      <c r="AD34" s="6"/>
      <c r="AE34" s="6"/>
      <c r="AF34" s="6"/>
      <c r="AG34" s="6"/>
      <c r="AH34" s="102"/>
      <c r="AJ34" s="6"/>
    </row>
    <row r="35" spans="1:36" x14ac:dyDescent="0.5">
      <c r="A35" s="77" t="str">
        <f t="shared" si="0"/>
        <v/>
      </c>
      <c r="B35" s="17" t="str">
        <f>'5k Men'!B35</f>
        <v>Paul</v>
      </c>
      <c r="C35" s="17" t="str">
        <f>'5k Men'!C35</f>
        <v>Duxbury</v>
      </c>
      <c r="D35" s="8" t="str">
        <f t="shared" si="1"/>
        <v/>
      </c>
      <c r="E35" s="8" t="str">
        <f>IF(OR(D35="",COUNTIF($D$4:$D$153,"="&amp;D35)&lt;=1),"",IF(COUNTIF($D$4:$D35,"="&amp;D35)=1,"",COUNTIF($D$4:$D35,"="&amp;D35)-1))</f>
        <v/>
      </c>
      <c r="F35" s="8" t="str">
        <f t="shared" si="2"/>
        <v/>
      </c>
      <c r="G35" s="6">
        <f t="shared" si="3"/>
        <v>0</v>
      </c>
      <c r="H35" s="118"/>
      <c r="I35" s="6"/>
      <c r="J35" s="6"/>
      <c r="K35" s="6"/>
      <c r="L35" s="6"/>
      <c r="M35" s="6"/>
      <c r="N35" s="6"/>
      <c r="O35" s="6"/>
      <c r="P35" s="6"/>
      <c r="Q35" s="6"/>
      <c r="R35" s="6"/>
      <c r="S35" s="6"/>
      <c r="T35" s="6"/>
      <c r="U35" s="6"/>
      <c r="V35" s="6"/>
      <c r="W35" s="6"/>
      <c r="X35" s="6"/>
      <c r="Y35" s="6"/>
      <c r="Z35" s="6"/>
      <c r="AA35" s="6"/>
      <c r="AB35" s="6"/>
      <c r="AC35" s="6"/>
      <c r="AD35" s="6"/>
      <c r="AE35" s="6"/>
      <c r="AF35" s="6"/>
      <c r="AG35" s="6"/>
      <c r="AH35" s="102"/>
      <c r="AJ35" s="6"/>
    </row>
    <row r="36" spans="1:36" x14ac:dyDescent="0.5">
      <c r="A36" s="77" t="str">
        <f>F36</f>
        <v/>
      </c>
      <c r="B36" s="17" t="str">
        <f>'5k Men'!B36</f>
        <v>Keith</v>
      </c>
      <c r="C36" s="17" t="str">
        <f>'5k Men'!C36</f>
        <v>Earle</v>
      </c>
      <c r="D36" s="8" t="str">
        <f t="shared" ref="D36:D67" si="22">IF(RANK(G36,G$4:G$153,1)-COUNTIF(G$4:G$153,"=0")&lt;=0,"",RANK(G36,G$4:G$153,1)-COUNTIF(G$4:G$153,"=0"))</f>
        <v/>
      </c>
      <c r="E36" s="8" t="str">
        <f>IF(OR(D36="",COUNTIF($D$4:$D$153,"="&amp;D36)&lt;=1),"",IF(COUNTIF($D$4:$D36,"="&amp;D36)=1,"",COUNTIF($D$4:$D36,"="&amp;D36)-1))</f>
        <v/>
      </c>
      <c r="F36" s="8" t="str">
        <f>IF(D36="","",SUM(D36:E36))</f>
        <v/>
      </c>
      <c r="G36" s="6">
        <f t="shared" si="3"/>
        <v>0</v>
      </c>
      <c r="H36" s="118"/>
      <c r="I36" s="6"/>
      <c r="J36" s="6"/>
      <c r="K36" s="6"/>
      <c r="L36" s="6"/>
      <c r="M36" s="6"/>
      <c r="N36" s="6"/>
      <c r="O36" s="6"/>
      <c r="P36" s="6"/>
      <c r="Q36" s="6"/>
      <c r="R36" s="6"/>
      <c r="S36" s="6"/>
      <c r="T36" s="6"/>
      <c r="U36" s="6"/>
      <c r="V36" s="6"/>
      <c r="W36" s="6"/>
      <c r="X36" s="6"/>
      <c r="Y36" s="6"/>
      <c r="Z36" s="6"/>
      <c r="AA36" s="6"/>
      <c r="AB36" s="6"/>
      <c r="AC36" s="6"/>
      <c r="AD36" s="6"/>
      <c r="AE36" s="6"/>
      <c r="AF36" s="6"/>
      <c r="AG36" s="6"/>
      <c r="AH36" s="102"/>
      <c r="AJ36" s="6"/>
    </row>
    <row r="37" spans="1:36" x14ac:dyDescent="0.5">
      <c r="A37" s="77" t="str">
        <f t="shared" si="0"/>
        <v/>
      </c>
      <c r="B37" s="17" t="str">
        <f>'5k Men'!B37</f>
        <v>Matt</v>
      </c>
      <c r="C37" s="17" t="str">
        <f>'5k Men'!C37</f>
        <v>Edey</v>
      </c>
      <c r="D37" s="8" t="str">
        <f t="shared" si="22"/>
        <v/>
      </c>
      <c r="E37" s="8" t="str">
        <f>IF(OR(D37="",COUNTIF($D$4:$D$153,"="&amp;D37)&lt;=1),"",IF(COUNTIF($D$4:$D37,"="&amp;D37)=1,"",COUNTIF($D$4:$D37,"="&amp;D37)-1))</f>
        <v/>
      </c>
      <c r="F37" s="8" t="str">
        <f t="shared" si="2"/>
        <v/>
      </c>
      <c r="G37" s="6">
        <f t="shared" si="3"/>
        <v>0</v>
      </c>
      <c r="H37" s="118"/>
      <c r="I37" s="6"/>
      <c r="J37" s="6"/>
      <c r="K37" s="6"/>
      <c r="L37" s="6"/>
      <c r="M37" s="6"/>
      <c r="N37" s="6"/>
      <c r="O37" s="6"/>
      <c r="P37" s="6"/>
      <c r="Q37" s="6"/>
      <c r="R37" s="6"/>
      <c r="S37" s="6"/>
      <c r="T37" s="6"/>
      <c r="U37" s="6"/>
      <c r="V37" s="6"/>
      <c r="W37" s="6"/>
      <c r="X37" s="6"/>
      <c r="Y37" s="6"/>
      <c r="Z37" s="6"/>
      <c r="AA37" s="6"/>
      <c r="AB37" s="6"/>
      <c r="AC37" s="6"/>
      <c r="AD37" s="6"/>
      <c r="AE37" s="6"/>
      <c r="AF37" s="6"/>
      <c r="AG37" s="6"/>
      <c r="AH37" s="102"/>
      <c r="AJ37" s="6"/>
    </row>
    <row r="38" spans="1:36" x14ac:dyDescent="0.5">
      <c r="A38" s="77" t="str">
        <f t="shared" si="0"/>
        <v/>
      </c>
      <c r="B38" s="17" t="str">
        <f>'5k Men'!B38</f>
        <v>Darren</v>
      </c>
      <c r="C38" s="17" t="str">
        <f>'5k Men'!C38</f>
        <v>Edge</v>
      </c>
      <c r="D38" s="8" t="str">
        <f t="shared" si="22"/>
        <v/>
      </c>
      <c r="E38" s="8" t="str">
        <f>IF(OR(D38="",COUNTIF($D$4:$D$153,"="&amp;D38)&lt;=1),"",IF(COUNTIF($D$4:$D38,"="&amp;D38)=1,"",COUNTIF($D$4:$D38,"="&amp;D38)-1))</f>
        <v/>
      </c>
      <c r="F38" s="8" t="str">
        <f t="shared" si="2"/>
        <v/>
      </c>
      <c r="G38" s="6">
        <f t="shared" si="3"/>
        <v>0</v>
      </c>
      <c r="H38" s="118"/>
      <c r="I38" s="6"/>
      <c r="J38" s="6"/>
      <c r="K38" s="6"/>
      <c r="L38" s="6"/>
      <c r="M38" s="6"/>
      <c r="N38" s="6"/>
      <c r="O38" s="6"/>
      <c r="P38" s="6"/>
      <c r="Q38" s="6"/>
      <c r="R38" s="6"/>
      <c r="S38" s="6"/>
      <c r="T38" s="6"/>
      <c r="U38" s="6"/>
      <c r="V38" s="6"/>
      <c r="W38" s="6"/>
      <c r="X38" s="6"/>
      <c r="Y38" s="6"/>
      <c r="Z38" s="6"/>
      <c r="AA38" s="6"/>
      <c r="AB38" s="6"/>
      <c r="AC38" s="6"/>
      <c r="AD38" s="6"/>
      <c r="AE38" s="6"/>
      <c r="AF38" s="6"/>
      <c r="AG38" s="6"/>
      <c r="AH38" s="102"/>
      <c r="AJ38" s="6"/>
    </row>
    <row r="39" spans="1:36" x14ac:dyDescent="0.5">
      <c r="A39" s="77" t="str">
        <f t="shared" si="0"/>
        <v/>
      </c>
      <c r="B39" s="17" t="str">
        <f>'5k Men'!B39</f>
        <v>David</v>
      </c>
      <c r="C39" s="17" t="str">
        <f>'5k Men'!C39</f>
        <v>Elliott-Button</v>
      </c>
      <c r="D39" s="8" t="str">
        <f t="shared" si="22"/>
        <v/>
      </c>
      <c r="E39" s="8" t="str">
        <f>IF(OR(D39="",COUNTIF($D$4:$D$153,"="&amp;D39)&lt;=1),"",IF(COUNTIF($D$4:$D39,"="&amp;D39)=1,"",COUNTIF($D$4:$D39,"="&amp;D39)-1))</f>
        <v/>
      </c>
      <c r="F39" s="8" t="str">
        <f t="shared" si="2"/>
        <v/>
      </c>
      <c r="G39" s="6">
        <f t="shared" si="3"/>
        <v>0</v>
      </c>
      <c r="H39" s="118"/>
      <c r="I39" s="6"/>
      <c r="J39" s="6"/>
      <c r="K39" s="6"/>
      <c r="L39" s="6"/>
      <c r="M39" s="6"/>
      <c r="N39" s="6"/>
      <c r="O39" s="6"/>
      <c r="P39" s="6"/>
      <c r="Q39" s="6"/>
      <c r="R39" s="6"/>
      <c r="S39" s="6"/>
      <c r="T39" s="6"/>
      <c r="U39" s="6"/>
      <c r="V39" s="6"/>
      <c r="W39" s="6"/>
      <c r="X39" s="6"/>
      <c r="Y39" s="6"/>
      <c r="Z39" s="6"/>
      <c r="AA39" s="6"/>
      <c r="AB39" s="6"/>
      <c r="AC39" s="6"/>
      <c r="AD39" s="6"/>
      <c r="AE39" s="6"/>
      <c r="AF39" s="6"/>
      <c r="AG39" s="6"/>
      <c r="AH39" s="102"/>
      <c r="AJ39" s="6"/>
    </row>
    <row r="40" spans="1:36" x14ac:dyDescent="0.5">
      <c r="A40" s="77" t="str">
        <f t="shared" si="0"/>
        <v/>
      </c>
      <c r="B40" s="17" t="str">
        <f>'5k Men'!B40</f>
        <v>Stuart</v>
      </c>
      <c r="C40" s="17" t="str">
        <f>'5k Men'!C40</f>
        <v>Eskrett</v>
      </c>
      <c r="D40" s="8" t="str">
        <f t="shared" si="22"/>
        <v/>
      </c>
      <c r="E40" s="8" t="str">
        <f>IF(OR(D40="",COUNTIF($D$4:$D$153,"="&amp;D40)&lt;=1),"",IF(COUNTIF($D$4:$D40,"="&amp;D40)=1,"",COUNTIF($D$4:$D40,"="&amp;D40)-1))</f>
        <v/>
      </c>
      <c r="F40" s="8" t="str">
        <f t="shared" si="2"/>
        <v/>
      </c>
      <c r="G40" s="6">
        <f t="shared" ref="G40:G70" si="23">MIN(H40:AH40)</f>
        <v>0</v>
      </c>
      <c r="H40" s="118"/>
      <c r="I40" s="6"/>
      <c r="J40" s="6"/>
      <c r="K40" s="6"/>
      <c r="L40" s="6"/>
      <c r="M40" s="6"/>
      <c r="N40" s="6"/>
      <c r="O40" s="6"/>
      <c r="P40" s="6"/>
      <c r="Q40" s="6"/>
      <c r="R40" s="6"/>
      <c r="S40" s="6"/>
      <c r="T40" s="6"/>
      <c r="U40" s="6"/>
      <c r="V40" s="6"/>
      <c r="W40" s="6"/>
      <c r="X40" s="6"/>
      <c r="Y40" s="6"/>
      <c r="Z40" s="6"/>
      <c r="AA40" s="6"/>
      <c r="AB40" s="6"/>
      <c r="AC40" s="6"/>
      <c r="AD40" s="6"/>
      <c r="AE40" s="6"/>
      <c r="AF40" s="6"/>
      <c r="AG40" s="6"/>
      <c r="AH40" s="102"/>
      <c r="AJ40" s="6"/>
    </row>
    <row r="41" spans="1:36" x14ac:dyDescent="0.5">
      <c r="A41" s="77" t="str">
        <f t="shared" si="0"/>
        <v/>
      </c>
      <c r="B41" s="17" t="str">
        <f>'5k Men'!B41</f>
        <v>Jonathan</v>
      </c>
      <c r="C41" s="17" t="str">
        <f>'5k Men'!C41</f>
        <v>Ewen</v>
      </c>
      <c r="D41" s="8" t="str">
        <f t="shared" si="22"/>
        <v/>
      </c>
      <c r="E41" s="8" t="str">
        <f>IF(OR(D41="",COUNTIF($D$4:$D$153,"="&amp;D41)&lt;=1),"",IF(COUNTIF($D$4:$D41,"="&amp;D41)=1,"",COUNTIF($D$4:$D41,"="&amp;D41)-1))</f>
        <v/>
      </c>
      <c r="F41" s="8" t="str">
        <f t="shared" si="2"/>
        <v/>
      </c>
      <c r="G41" s="6">
        <f t="shared" si="23"/>
        <v>0</v>
      </c>
      <c r="H41" s="118"/>
      <c r="I41" s="6"/>
      <c r="J41" s="6"/>
      <c r="K41" s="6"/>
      <c r="L41" s="6"/>
      <c r="M41" s="6"/>
      <c r="N41" s="6"/>
      <c r="O41" s="6"/>
      <c r="P41" s="6"/>
      <c r="Q41" s="6"/>
      <c r="R41" s="6"/>
      <c r="S41" s="6"/>
      <c r="T41" s="6"/>
      <c r="U41" s="6"/>
      <c r="V41" s="6"/>
      <c r="W41" s="6"/>
      <c r="X41" s="6"/>
      <c r="Y41" s="6"/>
      <c r="Z41" s="6"/>
      <c r="AA41" s="6"/>
      <c r="AB41" s="6"/>
      <c r="AC41" s="6"/>
      <c r="AD41" s="6"/>
      <c r="AE41" s="6"/>
      <c r="AF41" s="6"/>
      <c r="AG41" s="6"/>
      <c r="AH41" s="102"/>
      <c r="AJ41" s="6"/>
    </row>
    <row r="42" spans="1:36" x14ac:dyDescent="0.5">
      <c r="A42" s="77" t="str">
        <f t="shared" si="0"/>
        <v/>
      </c>
      <c r="B42" s="17" t="str">
        <f>'5k Men'!B42</f>
        <v>Alan</v>
      </c>
      <c r="C42" s="17" t="str">
        <f>'5k Men'!C42</f>
        <v>Flint</v>
      </c>
      <c r="D42" s="8" t="str">
        <f t="shared" si="22"/>
        <v/>
      </c>
      <c r="E42" s="8" t="str">
        <f>IF(OR(D42="",COUNTIF($D$4:$D$153,"="&amp;D42)&lt;=1),"",IF(COUNTIF($D$4:$D42,"="&amp;D42)=1,"",COUNTIF($D$4:$D42,"="&amp;D42)-1))</f>
        <v/>
      </c>
      <c r="F42" s="8" t="str">
        <f t="shared" si="2"/>
        <v/>
      </c>
      <c r="G42" s="6">
        <f t="shared" si="23"/>
        <v>0</v>
      </c>
      <c r="H42" s="118"/>
      <c r="I42" s="6"/>
      <c r="J42" s="6"/>
      <c r="K42" s="6"/>
      <c r="L42" s="6"/>
      <c r="M42" s="6"/>
      <c r="N42" s="6"/>
      <c r="O42" s="6"/>
      <c r="P42" s="6"/>
      <c r="Q42" s="6"/>
      <c r="R42" s="6"/>
      <c r="S42" s="6"/>
      <c r="T42" s="6"/>
      <c r="U42" s="6"/>
      <c r="V42" s="6"/>
      <c r="W42" s="6"/>
      <c r="X42" s="6"/>
      <c r="Y42" s="6"/>
      <c r="Z42" s="6"/>
      <c r="AA42" s="6"/>
      <c r="AB42" s="6"/>
      <c r="AC42" s="6"/>
      <c r="AD42" s="6"/>
      <c r="AE42" s="6"/>
      <c r="AF42" s="6"/>
      <c r="AG42" s="6"/>
      <c r="AH42" s="102"/>
      <c r="AJ42" s="6"/>
    </row>
    <row r="43" spans="1:36" x14ac:dyDescent="0.5">
      <c r="A43" s="77" t="str">
        <f>F43</f>
        <v/>
      </c>
      <c r="B43" s="17" t="str">
        <f>'5k Men'!B43</f>
        <v>Rodney</v>
      </c>
      <c r="C43" s="17" t="str">
        <f>'5k Men'!C43</f>
        <v>Forster</v>
      </c>
      <c r="D43" s="8" t="str">
        <f t="shared" si="22"/>
        <v/>
      </c>
      <c r="E43" s="8" t="str">
        <f>IF(OR(D43="",COUNTIF($D$4:$D$153,"="&amp;D43)&lt;=1),"",IF(COUNTIF($D$4:$D43,"="&amp;D43)=1,"",COUNTIF($D$4:$D43,"="&amp;D43)-1))</f>
        <v/>
      </c>
      <c r="F43" s="8" t="str">
        <f>IF(D43="","",SUM(D43:E43))</f>
        <v/>
      </c>
      <c r="G43" s="6">
        <f t="shared" si="23"/>
        <v>0</v>
      </c>
      <c r="H43" s="118"/>
      <c r="I43" s="6"/>
      <c r="J43" s="6"/>
      <c r="K43" s="6"/>
      <c r="L43" s="6"/>
      <c r="M43" s="6"/>
      <c r="N43" s="6"/>
      <c r="O43" s="6"/>
      <c r="P43" s="6"/>
      <c r="Q43" s="6"/>
      <c r="R43" s="6"/>
      <c r="S43" s="6"/>
      <c r="T43" s="6"/>
      <c r="U43" s="6"/>
      <c r="V43" s="6"/>
      <c r="W43" s="6"/>
      <c r="X43" s="6"/>
      <c r="Y43" s="6"/>
      <c r="Z43" s="6"/>
      <c r="AA43" s="6"/>
      <c r="AB43" s="6"/>
      <c r="AC43" s="6"/>
      <c r="AD43" s="6"/>
      <c r="AE43" s="6"/>
      <c r="AF43" s="6"/>
      <c r="AG43" s="6"/>
      <c r="AH43" s="102"/>
      <c r="AJ43" s="6"/>
    </row>
    <row r="44" spans="1:36" x14ac:dyDescent="0.5">
      <c r="A44" s="77" t="str">
        <f t="shared" ref="A44" si="24">F44</f>
        <v/>
      </c>
      <c r="B44" s="17" t="str">
        <f>'5k Men'!B44</f>
        <v>Owen</v>
      </c>
      <c r="C44" s="17" t="str">
        <f>'5k Men'!C44</f>
        <v>Fox</v>
      </c>
      <c r="D44" s="8" t="str">
        <f t="shared" si="22"/>
        <v/>
      </c>
      <c r="E44" s="8" t="str">
        <f>IF(OR(D44="",COUNTIF($D$4:$D$153,"="&amp;D44)&lt;=1),"",IF(COUNTIF($D$4:$D44,"="&amp;D44)=1,"",COUNTIF($D$4:$D44,"="&amp;D44)-1))</f>
        <v/>
      </c>
      <c r="F44" s="8" t="str">
        <f t="shared" ref="F44" si="25">IF(D44="","",SUM(D44:E44))</f>
        <v/>
      </c>
      <c r="G44" s="6">
        <f t="shared" ref="G44" si="26">MIN(H44:AH44)</f>
        <v>0</v>
      </c>
      <c r="H44" s="118"/>
      <c r="I44" s="6"/>
      <c r="J44" s="6"/>
      <c r="K44" s="6"/>
      <c r="L44" s="6"/>
      <c r="M44" s="6"/>
      <c r="N44" s="6"/>
      <c r="O44" s="6"/>
      <c r="P44" s="6"/>
      <c r="Q44" s="6"/>
      <c r="R44" s="6"/>
      <c r="S44" s="6"/>
      <c r="T44" s="6"/>
      <c r="U44" s="6"/>
      <c r="V44" s="6"/>
      <c r="W44" s="6"/>
      <c r="X44" s="6"/>
      <c r="Y44" s="6"/>
      <c r="Z44" s="6"/>
      <c r="AA44" s="6"/>
      <c r="AB44" s="6"/>
      <c r="AC44" s="6"/>
      <c r="AD44" s="6"/>
      <c r="AE44" s="6"/>
      <c r="AF44" s="6"/>
      <c r="AG44" s="6"/>
      <c r="AH44" s="102"/>
      <c r="AJ44" s="6"/>
    </row>
    <row r="45" spans="1:36" x14ac:dyDescent="0.5">
      <c r="A45" s="77" t="str">
        <f t="shared" si="0"/>
        <v/>
      </c>
      <c r="B45" s="17" t="str">
        <f>'5k Men'!B45</f>
        <v>Matthew</v>
      </c>
      <c r="C45" s="17" t="str">
        <f>'5k Men'!C45</f>
        <v>Frampton</v>
      </c>
      <c r="D45" s="8" t="str">
        <f t="shared" si="22"/>
        <v/>
      </c>
      <c r="E45" s="8" t="str">
        <f>IF(OR(D45="",COUNTIF($D$4:$D$153,"="&amp;D45)&lt;=1),"",IF(COUNTIF($D$4:$D45,"="&amp;D45)=1,"",COUNTIF($D$4:$D45,"="&amp;D45)-1))</f>
        <v/>
      </c>
      <c r="F45" s="8" t="str">
        <f t="shared" si="2"/>
        <v/>
      </c>
      <c r="G45" s="6">
        <f t="shared" si="23"/>
        <v>0</v>
      </c>
      <c r="H45" s="118"/>
      <c r="I45" s="6"/>
      <c r="J45" s="6"/>
      <c r="K45" s="6"/>
      <c r="L45" s="6"/>
      <c r="M45" s="6"/>
      <c r="N45" s="6"/>
      <c r="O45" s="6"/>
      <c r="P45" s="6"/>
      <c r="Q45" s="6"/>
      <c r="R45" s="6"/>
      <c r="S45" s="6"/>
      <c r="T45" s="6"/>
      <c r="U45" s="6"/>
      <c r="V45" s="6"/>
      <c r="W45" s="6"/>
      <c r="X45" s="6"/>
      <c r="Y45" s="6"/>
      <c r="Z45" s="6"/>
      <c r="AA45" s="6"/>
      <c r="AB45" s="6"/>
      <c r="AC45" s="6"/>
      <c r="AD45" s="6"/>
      <c r="AE45" s="6"/>
      <c r="AF45" s="6"/>
      <c r="AG45" s="6"/>
      <c r="AH45" s="102"/>
      <c r="AJ45" s="6"/>
    </row>
    <row r="46" spans="1:36" x14ac:dyDescent="0.5">
      <c r="A46" s="77" t="str">
        <f t="shared" si="0"/>
        <v/>
      </c>
      <c r="B46" s="17" t="str">
        <f>'5k Men'!B46</f>
        <v>Kieron</v>
      </c>
      <c r="C46" s="17" t="str">
        <f>'5k Men'!C46</f>
        <v>Freeman</v>
      </c>
      <c r="D46" s="8" t="str">
        <f t="shared" si="22"/>
        <v/>
      </c>
      <c r="E46" s="8" t="str">
        <f>IF(OR(D46="",COUNTIF($D$4:$D$153,"="&amp;D46)&lt;=1),"",IF(COUNTIF($D$4:$D46,"="&amp;D46)=1,"",COUNTIF($D$4:$D46,"="&amp;D46)-1))</f>
        <v/>
      </c>
      <c r="F46" s="8" t="str">
        <f t="shared" si="2"/>
        <v/>
      </c>
      <c r="G46" s="6">
        <f t="shared" si="23"/>
        <v>0</v>
      </c>
      <c r="H46" s="118"/>
      <c r="I46" s="6"/>
      <c r="J46" s="6"/>
      <c r="K46" s="6"/>
      <c r="L46" s="6"/>
      <c r="M46" s="6"/>
      <c r="N46" s="6"/>
      <c r="O46" s="6"/>
      <c r="P46" s="6"/>
      <c r="Q46" s="6"/>
      <c r="R46" s="6"/>
      <c r="S46" s="6"/>
      <c r="T46" s="6"/>
      <c r="U46" s="6"/>
      <c r="V46" s="6"/>
      <c r="W46" s="6"/>
      <c r="X46" s="6"/>
      <c r="Y46" s="6"/>
      <c r="Z46" s="6"/>
      <c r="AA46" s="6"/>
      <c r="AB46" s="6"/>
      <c r="AC46" s="6"/>
      <c r="AD46" s="6"/>
      <c r="AE46" s="6"/>
      <c r="AF46" s="6"/>
      <c r="AG46" s="6"/>
      <c r="AH46" s="102"/>
      <c r="AJ46" s="6"/>
    </row>
    <row r="47" spans="1:36" x14ac:dyDescent="0.5">
      <c r="A47" s="77" t="str">
        <f>F47</f>
        <v/>
      </c>
      <c r="B47" s="17" t="str">
        <f>'5k Men'!B47</f>
        <v>Matthew</v>
      </c>
      <c r="C47" s="17" t="str">
        <f>'5k Men'!C47</f>
        <v>Galvin</v>
      </c>
      <c r="D47" s="8" t="str">
        <f t="shared" si="22"/>
        <v/>
      </c>
      <c r="E47" s="8" t="str">
        <f>IF(OR(D47="",COUNTIF($D$4:$D$153,"="&amp;D47)&lt;=1),"",IF(COUNTIF($D$4:$D47,"="&amp;D47)=1,"",COUNTIF($D$4:$D47,"="&amp;D47)-1))</f>
        <v/>
      </c>
      <c r="F47" s="8" t="str">
        <f>IF(D47="","",SUM(D47:E47))</f>
        <v/>
      </c>
      <c r="G47" s="6">
        <f t="shared" si="23"/>
        <v>0</v>
      </c>
      <c r="H47" s="118"/>
      <c r="I47" s="6"/>
      <c r="J47" s="6"/>
      <c r="K47" s="6"/>
      <c r="L47" s="6"/>
      <c r="M47" s="6"/>
      <c r="N47" s="6"/>
      <c r="O47" s="6"/>
      <c r="P47" s="6"/>
      <c r="Q47" s="6"/>
      <c r="R47" s="6"/>
      <c r="S47" s="6"/>
      <c r="T47" s="6"/>
      <c r="U47" s="6"/>
      <c r="V47" s="6"/>
      <c r="W47" s="6"/>
      <c r="X47" s="6"/>
      <c r="Y47" s="6"/>
      <c r="Z47" s="6"/>
      <c r="AA47" s="6"/>
      <c r="AB47" s="6"/>
      <c r="AC47" s="6"/>
      <c r="AD47" s="6"/>
      <c r="AE47" s="6"/>
      <c r="AF47" s="6"/>
      <c r="AG47" s="6"/>
      <c r="AH47" s="102"/>
      <c r="AJ47" s="6"/>
    </row>
    <row r="48" spans="1:36" x14ac:dyDescent="0.5">
      <c r="A48" s="77" t="str">
        <f t="shared" si="0"/>
        <v/>
      </c>
      <c r="B48" s="17" t="str">
        <f>'5k Men'!B48</f>
        <v>Peter</v>
      </c>
      <c r="C48" s="17" t="str">
        <f>'5k Men'!C48</f>
        <v>Garrett</v>
      </c>
      <c r="D48" s="8" t="str">
        <f t="shared" si="22"/>
        <v/>
      </c>
      <c r="E48" s="8" t="str">
        <f>IF(OR(D48="",COUNTIF($D$4:$D$153,"="&amp;D48)&lt;=1),"",IF(COUNTIF($D$4:$D48,"="&amp;D48)=1,"",COUNTIF($D$4:$D48,"="&amp;D48)-1))</f>
        <v/>
      </c>
      <c r="F48" s="8" t="str">
        <f t="shared" si="2"/>
        <v/>
      </c>
      <c r="G48" s="6">
        <f t="shared" si="23"/>
        <v>0</v>
      </c>
      <c r="H48" s="118"/>
      <c r="I48" s="6"/>
      <c r="J48" s="6"/>
      <c r="K48" s="6"/>
      <c r="L48" s="6"/>
      <c r="M48" s="6"/>
      <c r="N48" s="6"/>
      <c r="O48" s="6"/>
      <c r="P48" s="6"/>
      <c r="Q48" s="6"/>
      <c r="R48" s="6"/>
      <c r="S48" s="6"/>
      <c r="T48" s="6"/>
      <c r="U48" s="6"/>
      <c r="V48" s="6"/>
      <c r="W48" s="6"/>
      <c r="X48" s="6"/>
      <c r="Y48" s="6"/>
      <c r="Z48" s="6"/>
      <c r="AA48" s="6"/>
      <c r="AB48" s="6"/>
      <c r="AC48" s="6"/>
      <c r="AD48" s="6"/>
      <c r="AE48" s="6"/>
      <c r="AF48" s="6"/>
      <c r="AG48" s="6"/>
      <c r="AH48" s="102"/>
      <c r="AJ48" s="6"/>
    </row>
    <row r="49" spans="1:36" x14ac:dyDescent="0.5">
      <c r="A49" s="77" t="str">
        <f t="shared" si="0"/>
        <v/>
      </c>
      <c r="B49" s="17" t="str">
        <f>'5k Men'!B49</f>
        <v>Chris</v>
      </c>
      <c r="C49" s="17" t="str">
        <f>'5k Men'!C49</f>
        <v>Gibson</v>
      </c>
      <c r="D49" s="8" t="str">
        <f t="shared" si="22"/>
        <v/>
      </c>
      <c r="E49" s="8" t="str">
        <f>IF(OR(D49="",COUNTIF($D$4:$D$153,"="&amp;D49)&lt;=1),"",IF(COUNTIF($D$4:$D49,"="&amp;D49)=1,"",COUNTIF($D$4:$D49,"="&amp;D49)-1))</f>
        <v/>
      </c>
      <c r="F49" s="8" t="str">
        <f t="shared" si="2"/>
        <v/>
      </c>
      <c r="G49" s="6">
        <f t="shared" si="23"/>
        <v>0</v>
      </c>
      <c r="H49" s="118"/>
      <c r="I49" s="6"/>
      <c r="J49" s="6"/>
      <c r="K49" s="6"/>
      <c r="L49" s="6"/>
      <c r="M49" s="6"/>
      <c r="N49" s="6"/>
      <c r="O49" s="6"/>
      <c r="P49" s="6"/>
      <c r="Q49" s="6"/>
      <c r="R49" s="6"/>
      <c r="S49" s="6"/>
      <c r="T49" s="6"/>
      <c r="U49" s="6"/>
      <c r="V49" s="6"/>
      <c r="W49" s="6"/>
      <c r="X49" s="6"/>
      <c r="Y49" s="6"/>
      <c r="Z49" s="6"/>
      <c r="AA49" s="6"/>
      <c r="AB49" s="6"/>
      <c r="AC49" s="6"/>
      <c r="AD49" s="6"/>
      <c r="AE49" s="6"/>
      <c r="AF49" s="6"/>
      <c r="AG49" s="6"/>
      <c r="AH49" s="102"/>
      <c r="AJ49" s="6"/>
    </row>
    <row r="50" spans="1:36" x14ac:dyDescent="0.5">
      <c r="A50" s="77" t="str">
        <f t="shared" si="0"/>
        <v/>
      </c>
      <c r="B50" s="17" t="str">
        <f>'5k Men'!B50</f>
        <v>Andrew</v>
      </c>
      <c r="C50" s="17" t="str">
        <f>'5k Men'!C50</f>
        <v>Grainger</v>
      </c>
      <c r="D50" s="8" t="str">
        <f t="shared" si="22"/>
        <v/>
      </c>
      <c r="E50" s="8" t="str">
        <f>IF(OR(D50="",COUNTIF($D$4:$D$153,"="&amp;D50)&lt;=1),"",IF(COUNTIF($D$4:$D50,"="&amp;D50)=1,"",COUNTIF($D$4:$D50,"="&amp;D50)-1))</f>
        <v/>
      </c>
      <c r="F50" s="8" t="str">
        <f t="shared" si="2"/>
        <v/>
      </c>
      <c r="G50" s="6">
        <f t="shared" si="23"/>
        <v>0</v>
      </c>
      <c r="H50" s="118"/>
      <c r="I50" s="6"/>
      <c r="J50" s="6"/>
      <c r="K50" s="6"/>
      <c r="L50" s="6"/>
      <c r="M50" s="6"/>
      <c r="N50" s="6"/>
      <c r="O50" s="6"/>
      <c r="P50" s="6"/>
      <c r="Q50" s="6"/>
      <c r="R50" s="6"/>
      <c r="S50" s="6"/>
      <c r="T50" s="6"/>
      <c r="U50" s="6"/>
      <c r="V50" s="6"/>
      <c r="W50" s="6"/>
      <c r="X50" s="6"/>
      <c r="Y50" s="6"/>
      <c r="Z50" s="6"/>
      <c r="AA50" s="6"/>
      <c r="AB50" s="6"/>
      <c r="AC50" s="6"/>
      <c r="AD50" s="6"/>
      <c r="AE50" s="6"/>
      <c r="AF50" s="6"/>
      <c r="AG50" s="6"/>
      <c r="AH50" s="102"/>
      <c r="AJ50" s="6"/>
    </row>
    <row r="51" spans="1:36" x14ac:dyDescent="0.5">
      <c r="A51" s="77" t="str">
        <f>F51</f>
        <v/>
      </c>
      <c r="B51" s="17" t="str">
        <f>'5k Men'!B51</f>
        <v>Andrew</v>
      </c>
      <c r="C51" s="17" t="str">
        <f>'5k Men'!C51</f>
        <v>Gray</v>
      </c>
      <c r="D51" s="8" t="str">
        <f t="shared" si="22"/>
        <v/>
      </c>
      <c r="E51" s="8" t="str">
        <f>IF(OR(D51="",COUNTIF($D$4:$D$153,"="&amp;D51)&lt;=1),"",IF(COUNTIF($D$4:$D51,"="&amp;D51)=1,"",COUNTIF($D$4:$D51,"="&amp;D51)-1))</f>
        <v/>
      </c>
      <c r="F51" s="8" t="str">
        <f>IF(D51="","",SUM(D51:E51))</f>
        <v/>
      </c>
      <c r="G51" s="6">
        <f t="shared" ref="G51" si="27">MIN(H51:AH51)</f>
        <v>0</v>
      </c>
      <c r="H51" s="118"/>
      <c r="I51" s="6"/>
      <c r="J51" s="6"/>
      <c r="K51" s="6"/>
      <c r="L51" s="6"/>
      <c r="M51" s="6"/>
      <c r="N51" s="6"/>
      <c r="O51" s="6"/>
      <c r="P51" s="6"/>
      <c r="Q51" s="6"/>
      <c r="R51" s="6"/>
      <c r="S51" s="6"/>
      <c r="T51" s="6"/>
      <c r="U51" s="6"/>
      <c r="V51" s="6"/>
      <c r="W51" s="6"/>
      <c r="X51" s="6"/>
      <c r="Y51" s="6"/>
      <c r="Z51" s="6"/>
      <c r="AA51" s="6"/>
      <c r="AB51" s="6"/>
      <c r="AC51" s="6"/>
      <c r="AD51" s="6"/>
      <c r="AE51" s="6"/>
      <c r="AF51" s="6"/>
      <c r="AG51" s="6"/>
      <c r="AH51" s="102"/>
      <c r="AJ51" s="6"/>
    </row>
    <row r="52" spans="1:36" x14ac:dyDescent="0.5">
      <c r="A52" s="77" t="str">
        <f>F52</f>
        <v/>
      </c>
      <c r="B52" s="17" t="str">
        <f>'5k Men'!B52</f>
        <v>Josh</v>
      </c>
      <c r="C52" s="17" t="str">
        <f>'5k Men'!C52</f>
        <v>Green</v>
      </c>
      <c r="D52" s="8" t="str">
        <f t="shared" si="22"/>
        <v/>
      </c>
      <c r="E52" s="8" t="str">
        <f>IF(OR(D52="",COUNTIF($D$4:$D$153,"="&amp;D52)&lt;=1),"",IF(COUNTIF($D$4:$D52,"="&amp;D52)=1,"",COUNTIF($D$4:$D52,"="&amp;D52)-1))</f>
        <v/>
      </c>
      <c r="F52" s="8" t="str">
        <f>IF(D52="","",SUM(D52:E52))</f>
        <v/>
      </c>
      <c r="G52" s="6">
        <f t="shared" si="23"/>
        <v>0</v>
      </c>
      <c r="H52" s="118"/>
      <c r="I52" s="6"/>
      <c r="J52" s="6"/>
      <c r="K52" s="6"/>
      <c r="L52" s="6"/>
      <c r="M52" s="6"/>
      <c r="N52" s="6"/>
      <c r="O52" s="6"/>
      <c r="P52" s="6"/>
      <c r="Q52" s="6"/>
      <c r="R52" s="6"/>
      <c r="S52" s="6"/>
      <c r="T52" s="6"/>
      <c r="U52" s="6"/>
      <c r="V52" s="6"/>
      <c r="W52" s="6"/>
      <c r="X52" s="6"/>
      <c r="Y52" s="6"/>
      <c r="Z52" s="6"/>
      <c r="AA52" s="6"/>
      <c r="AB52" s="6"/>
      <c r="AC52" s="6"/>
      <c r="AD52" s="6"/>
      <c r="AE52" s="6"/>
      <c r="AF52" s="6"/>
      <c r="AG52" s="6"/>
      <c r="AH52" s="102"/>
      <c r="AJ52" s="6"/>
    </row>
    <row r="53" spans="1:36" x14ac:dyDescent="0.5">
      <c r="A53" s="77" t="str">
        <f t="shared" si="0"/>
        <v/>
      </c>
      <c r="B53" s="17" t="str">
        <f>'5k Men'!B53</f>
        <v>Martin</v>
      </c>
      <c r="C53" s="17" t="str">
        <f>'5k Men'!C53</f>
        <v>Greensill</v>
      </c>
      <c r="D53" s="8" t="str">
        <f t="shared" si="22"/>
        <v/>
      </c>
      <c r="E53" s="8" t="str">
        <f>IF(OR(D53="",COUNTIF($D$4:$D$153,"="&amp;D53)&lt;=1),"",IF(COUNTIF($D$4:$D53,"="&amp;D53)=1,"",COUNTIF($D$4:$D53,"="&amp;D53)-1))</f>
        <v/>
      </c>
      <c r="F53" s="8" t="str">
        <f t="shared" si="2"/>
        <v/>
      </c>
      <c r="G53" s="6">
        <f t="shared" si="23"/>
        <v>0</v>
      </c>
      <c r="H53" s="118"/>
      <c r="I53" s="6"/>
      <c r="J53" s="6"/>
      <c r="K53" s="6"/>
      <c r="L53" s="6"/>
      <c r="M53" s="6"/>
      <c r="N53" s="6"/>
      <c r="O53" s="6"/>
      <c r="P53" s="6"/>
      <c r="Q53" s="6"/>
      <c r="R53" s="6"/>
      <c r="S53" s="6"/>
      <c r="T53" s="6"/>
      <c r="U53" s="6"/>
      <c r="V53" s="6"/>
      <c r="W53" s="6"/>
      <c r="X53" s="6"/>
      <c r="Y53" s="6"/>
      <c r="Z53" s="6"/>
      <c r="AA53" s="6"/>
      <c r="AB53" s="6"/>
      <c r="AC53" s="6"/>
      <c r="AD53" s="6"/>
      <c r="AE53" s="6"/>
      <c r="AF53" s="6"/>
      <c r="AG53" s="6"/>
      <c r="AH53" s="102"/>
      <c r="AJ53" s="6"/>
    </row>
    <row r="54" spans="1:36" x14ac:dyDescent="0.5">
      <c r="A54" s="77" t="str">
        <f t="shared" si="0"/>
        <v/>
      </c>
      <c r="B54" s="17" t="str">
        <f>'5k Men'!B54</f>
        <v>Alex</v>
      </c>
      <c r="C54" s="17" t="str">
        <f>'5k Men'!C54</f>
        <v>Gymer</v>
      </c>
      <c r="D54" s="8" t="str">
        <f t="shared" si="22"/>
        <v/>
      </c>
      <c r="E54" s="8" t="str">
        <f>IF(OR(D54="",COUNTIF($D$4:$D$153,"="&amp;D54)&lt;=1),"",IF(COUNTIF($D$4:$D54,"="&amp;D54)=1,"",COUNTIF($D$4:$D54,"="&amp;D54)-1))</f>
        <v/>
      </c>
      <c r="F54" s="8" t="str">
        <f t="shared" si="2"/>
        <v/>
      </c>
      <c r="G54" s="6">
        <f t="shared" si="23"/>
        <v>0</v>
      </c>
      <c r="H54" s="118"/>
      <c r="I54" s="6"/>
      <c r="J54" s="6"/>
      <c r="K54" s="6"/>
      <c r="L54" s="6"/>
      <c r="M54" s="6"/>
      <c r="N54" s="6"/>
      <c r="O54" s="6"/>
      <c r="P54" s="6"/>
      <c r="Q54" s="6"/>
      <c r="R54" s="6"/>
      <c r="S54" s="6"/>
      <c r="T54" s="6"/>
      <c r="U54" s="6"/>
      <c r="V54" s="6"/>
      <c r="W54" s="6"/>
      <c r="X54" s="6"/>
      <c r="Y54" s="6"/>
      <c r="Z54" s="6"/>
      <c r="AA54" s="6"/>
      <c r="AB54" s="6"/>
      <c r="AC54" s="6"/>
      <c r="AD54" s="6"/>
      <c r="AE54" s="6"/>
      <c r="AF54" s="6"/>
      <c r="AG54" s="6"/>
      <c r="AH54" s="102"/>
      <c r="AJ54" s="6"/>
    </row>
    <row r="55" spans="1:36" x14ac:dyDescent="0.5">
      <c r="A55" s="77">
        <f t="shared" si="0"/>
        <v>19</v>
      </c>
      <c r="B55" s="17" t="str">
        <f>'5k Men'!B55</f>
        <v>Carl</v>
      </c>
      <c r="C55" s="17" t="str">
        <f>'5k Men'!C55</f>
        <v>Hailstone</v>
      </c>
      <c r="D55" s="8">
        <f t="shared" si="22"/>
        <v>19</v>
      </c>
      <c r="E55" s="8" t="str">
        <f>IF(OR(D55="",COUNTIF($D$4:$D$153,"="&amp;D55)&lt;=1),"",IF(COUNTIF($D$4:$D55,"="&amp;D55)=1,"",COUNTIF($D$4:$D55,"="&amp;D55)-1))</f>
        <v/>
      </c>
      <c r="F55" s="8">
        <f t="shared" si="2"/>
        <v>19</v>
      </c>
      <c r="G55" s="6">
        <f t="shared" si="23"/>
        <v>9.9861111111111109E-2</v>
      </c>
      <c r="H55" s="118"/>
      <c r="I55" s="6"/>
      <c r="J55" s="6"/>
      <c r="K55" s="6"/>
      <c r="L55" s="6"/>
      <c r="M55" s="6"/>
      <c r="N55" s="6"/>
      <c r="O55" s="6"/>
      <c r="P55" s="6"/>
      <c r="Q55" s="6"/>
      <c r="R55" s="6"/>
      <c r="S55" s="6"/>
      <c r="T55" s="6">
        <v>9.9861111111111109E-2</v>
      </c>
      <c r="U55" s="6"/>
      <c r="V55" s="6"/>
      <c r="W55" s="6"/>
      <c r="X55" s="6"/>
      <c r="Y55" s="6"/>
      <c r="Z55" s="6"/>
      <c r="AA55" s="6">
        <v>0.10357638888888888</v>
      </c>
      <c r="AB55" s="6"/>
      <c r="AC55" s="6"/>
      <c r="AD55" s="6"/>
      <c r="AE55" s="6"/>
      <c r="AF55" s="6"/>
      <c r="AG55" s="6"/>
      <c r="AH55" s="102"/>
      <c r="AJ55" s="6"/>
    </row>
    <row r="56" spans="1:36" x14ac:dyDescent="0.5">
      <c r="A56" s="77" t="str">
        <f t="shared" si="0"/>
        <v/>
      </c>
      <c r="B56" s="17" t="str">
        <f>'5k Men'!B56</f>
        <v>Martin</v>
      </c>
      <c r="C56" s="17" t="str">
        <f>'5k Men'!C56</f>
        <v>Hall</v>
      </c>
      <c r="D56" s="8" t="str">
        <f t="shared" si="22"/>
        <v/>
      </c>
      <c r="E56" s="8" t="str">
        <f>IF(OR(D56="",COUNTIF($D$4:$D$153,"="&amp;D56)&lt;=1),"",IF(COUNTIF($D$4:$D56,"="&amp;D56)=1,"",COUNTIF($D$4:$D56,"="&amp;D56)-1))</f>
        <v/>
      </c>
      <c r="F56" s="8" t="str">
        <f t="shared" si="2"/>
        <v/>
      </c>
      <c r="G56" s="6">
        <f t="shared" si="23"/>
        <v>0</v>
      </c>
      <c r="H56" s="118"/>
      <c r="I56" s="6"/>
      <c r="J56" s="6"/>
      <c r="K56" s="6"/>
      <c r="L56" s="6"/>
      <c r="M56" s="6"/>
      <c r="N56" s="6"/>
      <c r="O56" s="6"/>
      <c r="P56" s="6"/>
      <c r="Q56" s="6"/>
      <c r="R56" s="6"/>
      <c r="S56" s="6"/>
      <c r="T56" s="6"/>
      <c r="U56" s="6"/>
      <c r="V56" s="6"/>
      <c r="W56" s="6"/>
      <c r="X56" s="6"/>
      <c r="Y56" s="6"/>
      <c r="Z56" s="6"/>
      <c r="AA56" s="6"/>
      <c r="AB56" s="6"/>
      <c r="AC56" s="6"/>
      <c r="AD56" s="6"/>
      <c r="AE56" s="6"/>
      <c r="AF56" s="6"/>
      <c r="AG56" s="6"/>
      <c r="AH56" s="102"/>
      <c r="AJ56" s="6"/>
    </row>
    <row r="57" spans="1:36" x14ac:dyDescent="0.5">
      <c r="A57" s="77" t="str">
        <f t="shared" si="0"/>
        <v/>
      </c>
      <c r="B57" s="17" t="str">
        <f>'5k Men'!B57</f>
        <v>Stephen</v>
      </c>
      <c r="C57" s="17" t="str">
        <f>'5k Men'!C57</f>
        <v>Hall</v>
      </c>
      <c r="D57" s="8" t="str">
        <f t="shared" si="22"/>
        <v/>
      </c>
      <c r="E57" s="8" t="str">
        <f>IF(OR(D57="",COUNTIF($D$4:$D$153,"="&amp;D57)&lt;=1),"",IF(COUNTIF($D$4:$D57,"="&amp;D57)=1,"",COUNTIF($D$4:$D57,"="&amp;D57)-1))</f>
        <v/>
      </c>
      <c r="F57" s="8" t="str">
        <f t="shared" si="2"/>
        <v/>
      </c>
      <c r="G57" s="6">
        <f t="shared" si="23"/>
        <v>0</v>
      </c>
      <c r="H57" s="118"/>
      <c r="I57" s="6"/>
      <c r="J57" s="6"/>
      <c r="K57" s="6"/>
      <c r="L57" s="6"/>
      <c r="M57" s="6"/>
      <c r="N57" s="6"/>
      <c r="O57" s="6"/>
      <c r="P57" s="6"/>
      <c r="Q57" s="6"/>
      <c r="R57" s="6"/>
      <c r="S57" s="6"/>
      <c r="T57" s="6"/>
      <c r="U57" s="6"/>
      <c r="V57" s="6"/>
      <c r="W57" s="6"/>
      <c r="X57" s="6"/>
      <c r="Y57" s="6"/>
      <c r="Z57" s="6"/>
      <c r="AA57" s="6"/>
      <c r="AB57" s="6"/>
      <c r="AC57" s="6"/>
      <c r="AD57" s="6"/>
      <c r="AE57" s="6"/>
      <c r="AF57" s="6"/>
      <c r="AG57" s="6"/>
      <c r="AH57" s="102"/>
      <c r="AJ57" s="6"/>
    </row>
    <row r="58" spans="1:36" x14ac:dyDescent="0.5">
      <c r="A58" s="77" t="str">
        <f t="shared" si="0"/>
        <v/>
      </c>
      <c r="B58" s="17" t="str">
        <f>'5k Men'!B58</f>
        <v>Daniel</v>
      </c>
      <c r="C58" s="17" t="str">
        <f>'5k Men'!C58</f>
        <v>Hammond</v>
      </c>
      <c r="D58" s="8" t="str">
        <f t="shared" si="22"/>
        <v/>
      </c>
      <c r="E58" s="8" t="str">
        <f>IF(OR(D58="",COUNTIF($D$4:$D$153,"="&amp;D58)&lt;=1),"",IF(COUNTIF($D$4:$D58,"="&amp;D58)=1,"",COUNTIF($D$4:$D58,"="&amp;D58)-1))</f>
        <v/>
      </c>
      <c r="F58" s="8" t="str">
        <f t="shared" si="2"/>
        <v/>
      </c>
      <c r="G58" s="6">
        <f t="shared" si="23"/>
        <v>0</v>
      </c>
      <c r="H58" s="118"/>
      <c r="I58" s="6"/>
      <c r="J58" s="6"/>
      <c r="K58" s="6"/>
      <c r="L58" s="6"/>
      <c r="M58" s="6"/>
      <c r="N58" s="6"/>
      <c r="O58" s="6"/>
      <c r="P58" s="6"/>
      <c r="Q58" s="6"/>
      <c r="R58" s="6"/>
      <c r="S58" s="6"/>
      <c r="T58" s="6"/>
      <c r="U58" s="6"/>
      <c r="V58" s="6"/>
      <c r="W58" s="6"/>
      <c r="X58" s="6"/>
      <c r="Y58" s="6"/>
      <c r="Z58" s="6"/>
      <c r="AA58" s="6"/>
      <c r="AB58" s="6"/>
      <c r="AC58" s="6"/>
      <c r="AD58" s="6"/>
      <c r="AE58" s="6"/>
      <c r="AF58" s="6"/>
      <c r="AG58" s="6"/>
      <c r="AH58" s="102"/>
      <c r="AJ58" s="6"/>
    </row>
    <row r="59" spans="1:36" x14ac:dyDescent="0.5">
      <c r="A59" s="77">
        <f>F59</f>
        <v>9</v>
      </c>
      <c r="B59" s="17" t="str">
        <f>'5k Men'!B59</f>
        <v>Lee</v>
      </c>
      <c r="C59" s="17" t="str">
        <f>'5k Men'!C59</f>
        <v>Harper</v>
      </c>
      <c r="D59" s="8">
        <f t="shared" si="22"/>
        <v>9</v>
      </c>
      <c r="E59" s="8" t="str">
        <f>IF(OR(D59="",COUNTIF($D$4:$D$153,"="&amp;D59)&lt;=1),"",IF(COUNTIF($D$4:$D59,"="&amp;D59)=1,"",COUNTIF($D$4:$D59,"="&amp;D59)-1))</f>
        <v/>
      </c>
      <c r="F59" s="8">
        <f>IF(D59="","",SUM(D59:E59))</f>
        <v>9</v>
      </c>
      <c r="G59" s="6">
        <f t="shared" si="23"/>
        <v>6.8298611111111115E-2</v>
      </c>
      <c r="H59" s="118"/>
      <c r="I59" s="6"/>
      <c r="J59" s="6"/>
      <c r="K59" s="6">
        <v>6.8298611111111115E-2</v>
      </c>
      <c r="L59" s="6"/>
      <c r="M59" s="6"/>
      <c r="N59" s="6"/>
      <c r="O59" s="6"/>
      <c r="P59" s="6"/>
      <c r="Q59" s="6"/>
      <c r="R59" s="6"/>
      <c r="S59" s="6"/>
      <c r="T59" s="6"/>
      <c r="U59" s="6"/>
      <c r="V59" s="6"/>
      <c r="W59" s="6"/>
      <c r="X59" s="6"/>
      <c r="Y59" s="6"/>
      <c r="Z59" s="6"/>
      <c r="AA59" s="6"/>
      <c r="AB59" s="6"/>
      <c r="AC59" s="6"/>
      <c r="AD59" s="6"/>
      <c r="AE59" s="6"/>
      <c r="AF59" s="6"/>
      <c r="AG59" s="6"/>
      <c r="AH59" s="102"/>
      <c r="AJ59" s="6"/>
    </row>
    <row r="60" spans="1:36" x14ac:dyDescent="0.5">
      <c r="A60" s="77" t="str">
        <f t="shared" si="0"/>
        <v/>
      </c>
      <c r="B60" s="17" t="str">
        <f>'5k Men'!B60</f>
        <v>Frank</v>
      </c>
      <c r="C60" s="17" t="str">
        <f>'5k Men'!C60</f>
        <v>Harrison</v>
      </c>
      <c r="D60" s="8" t="str">
        <f t="shared" si="22"/>
        <v/>
      </c>
      <c r="E60" s="8" t="str">
        <f>IF(OR(D60="",COUNTIF($D$4:$D$153,"="&amp;D60)&lt;=1),"",IF(COUNTIF($D$4:$D60,"="&amp;D60)=1,"",COUNTIF($D$4:$D60,"="&amp;D60)-1))</f>
        <v/>
      </c>
      <c r="F60" s="8" t="str">
        <f t="shared" si="2"/>
        <v/>
      </c>
      <c r="G60" s="6">
        <f t="shared" si="23"/>
        <v>0</v>
      </c>
      <c r="H60" s="118"/>
      <c r="I60" s="6"/>
      <c r="J60" s="6"/>
      <c r="K60" s="6"/>
      <c r="L60" s="6"/>
      <c r="M60" s="6"/>
      <c r="N60" s="6"/>
      <c r="O60" s="6"/>
      <c r="P60" s="6"/>
      <c r="Q60" s="6"/>
      <c r="R60" s="6"/>
      <c r="S60" s="6"/>
      <c r="T60" s="6"/>
      <c r="U60" s="6"/>
      <c r="V60" s="6"/>
      <c r="W60" s="6"/>
      <c r="X60" s="6"/>
      <c r="Y60" s="6"/>
      <c r="Z60" s="6"/>
      <c r="AA60" s="6"/>
      <c r="AB60" s="6"/>
      <c r="AC60" s="6"/>
      <c r="AD60" s="6"/>
      <c r="AE60" s="6"/>
      <c r="AF60" s="6"/>
      <c r="AG60" s="6"/>
      <c r="AH60" s="102"/>
      <c r="AJ60" s="6"/>
    </row>
    <row r="61" spans="1:36" x14ac:dyDescent="0.5">
      <c r="A61" s="77" t="str">
        <f>F61</f>
        <v/>
      </c>
      <c r="B61" s="17" t="str">
        <f>'5k Men'!B61</f>
        <v>Stuart</v>
      </c>
      <c r="C61" s="17" t="str">
        <f>'5k Men'!C61</f>
        <v>Hayward</v>
      </c>
      <c r="D61" s="8" t="str">
        <f t="shared" si="22"/>
        <v/>
      </c>
      <c r="E61" s="8" t="str">
        <f>IF(OR(D61="",COUNTIF($D$4:$D$153,"="&amp;D61)&lt;=1),"",IF(COUNTIF($D$4:$D61,"="&amp;D61)=1,"",COUNTIF($D$4:$D61,"="&amp;D61)-1))</f>
        <v/>
      </c>
      <c r="F61" s="8" t="str">
        <f>IF(D61="","",SUM(D61:E61))</f>
        <v/>
      </c>
      <c r="G61" s="6">
        <f t="shared" ref="G61" si="28">MIN(H61:AH61)</f>
        <v>0</v>
      </c>
      <c r="H61" s="118"/>
      <c r="I61" s="6"/>
      <c r="J61" s="6"/>
      <c r="K61" s="6"/>
      <c r="L61" s="6"/>
      <c r="M61" s="6"/>
      <c r="N61" s="6"/>
      <c r="O61" s="6"/>
      <c r="P61" s="6"/>
      <c r="Q61" s="6"/>
      <c r="R61" s="6"/>
      <c r="S61" s="6"/>
      <c r="T61" s="6"/>
      <c r="U61" s="6"/>
      <c r="V61" s="6"/>
      <c r="W61" s="6"/>
      <c r="X61" s="6"/>
      <c r="Y61" s="6"/>
      <c r="Z61" s="6"/>
      <c r="AA61" s="6"/>
      <c r="AB61" s="6"/>
      <c r="AC61" s="6"/>
      <c r="AD61" s="6"/>
      <c r="AE61" s="6"/>
      <c r="AF61" s="6"/>
      <c r="AG61" s="6"/>
      <c r="AH61" s="102"/>
      <c r="AJ61" s="6"/>
    </row>
    <row r="62" spans="1:36" x14ac:dyDescent="0.5">
      <c r="A62" s="77" t="str">
        <f>F62</f>
        <v/>
      </c>
      <c r="B62" s="17" t="str">
        <f>'5k Men'!B62</f>
        <v>Kenneth</v>
      </c>
      <c r="C62" s="17" t="str">
        <f>'5k Men'!C62</f>
        <v>Hearson</v>
      </c>
      <c r="D62" s="8" t="str">
        <f t="shared" si="22"/>
        <v/>
      </c>
      <c r="E62" s="8" t="str">
        <f>IF(OR(D62="",COUNTIF($D$4:$D$153,"="&amp;D62)&lt;=1),"",IF(COUNTIF($D$4:$D62,"="&amp;D62)=1,"",COUNTIF($D$4:$D62,"="&amp;D62)-1))</f>
        <v/>
      </c>
      <c r="F62" s="8" t="str">
        <f>IF(D62="","",SUM(D62:E62))</f>
        <v/>
      </c>
      <c r="G62" s="6">
        <f t="shared" si="23"/>
        <v>0</v>
      </c>
      <c r="H62" s="118"/>
      <c r="I62" s="6"/>
      <c r="J62" s="6"/>
      <c r="K62" s="6"/>
      <c r="L62" s="6"/>
      <c r="M62" s="6"/>
      <c r="N62" s="6"/>
      <c r="O62" s="6"/>
      <c r="P62" s="6"/>
      <c r="Q62" s="6"/>
      <c r="R62" s="6"/>
      <c r="S62" s="6"/>
      <c r="T62" s="6"/>
      <c r="U62" s="6"/>
      <c r="V62" s="6"/>
      <c r="W62" s="6"/>
      <c r="X62" s="6"/>
      <c r="Y62" s="6"/>
      <c r="Z62" s="6"/>
      <c r="AA62" s="6"/>
      <c r="AB62" s="6"/>
      <c r="AC62" s="6"/>
      <c r="AD62" s="6"/>
      <c r="AE62" s="6"/>
      <c r="AF62" s="6"/>
      <c r="AG62" s="6"/>
      <c r="AH62" s="102"/>
      <c r="AJ62" s="6"/>
    </row>
    <row r="63" spans="1:36" x14ac:dyDescent="0.5">
      <c r="A63" s="77" t="str">
        <f t="shared" si="0"/>
        <v/>
      </c>
      <c r="B63" s="17" t="str">
        <f>'5k Men'!B63</f>
        <v>Peter</v>
      </c>
      <c r="C63" s="17" t="str">
        <f>'5k Men'!C63</f>
        <v>Henderson</v>
      </c>
      <c r="D63" s="8" t="str">
        <f t="shared" si="22"/>
        <v/>
      </c>
      <c r="E63" s="8" t="str">
        <f>IF(OR(D63="",COUNTIF($D$4:$D$153,"="&amp;D63)&lt;=1),"",IF(COUNTIF($D$4:$D63,"="&amp;D63)=1,"",COUNTIF($D$4:$D63,"="&amp;D63)-1))</f>
        <v/>
      </c>
      <c r="F63" s="8" t="str">
        <f t="shared" si="2"/>
        <v/>
      </c>
      <c r="G63" s="6">
        <f t="shared" si="23"/>
        <v>0</v>
      </c>
      <c r="H63" s="118"/>
      <c r="I63" s="6"/>
      <c r="J63" s="6"/>
      <c r="K63" s="6"/>
      <c r="L63" s="6"/>
      <c r="M63" s="6"/>
      <c r="N63" s="6"/>
      <c r="O63" s="6"/>
      <c r="P63" s="6"/>
      <c r="Q63" s="6"/>
      <c r="R63" s="6"/>
      <c r="S63" s="6"/>
      <c r="T63" s="6"/>
      <c r="U63" s="6"/>
      <c r="V63" s="6"/>
      <c r="W63" s="6"/>
      <c r="X63" s="6"/>
      <c r="Y63" s="6"/>
      <c r="Z63" s="6"/>
      <c r="AA63" s="6"/>
      <c r="AB63" s="6"/>
      <c r="AC63" s="6"/>
      <c r="AD63" s="6"/>
      <c r="AE63" s="6"/>
      <c r="AF63" s="6"/>
      <c r="AG63" s="6"/>
      <c r="AH63" s="102"/>
      <c r="AJ63" s="6"/>
    </row>
    <row r="64" spans="1:36" x14ac:dyDescent="0.5">
      <c r="A64" s="77" t="str">
        <f t="shared" si="0"/>
        <v/>
      </c>
      <c r="B64" s="17" t="s">
        <v>238</v>
      </c>
      <c r="C64" s="17" t="str">
        <f>'5k Men'!C64</f>
        <v>Heneghan</v>
      </c>
      <c r="D64" s="8" t="str">
        <f t="shared" si="22"/>
        <v/>
      </c>
      <c r="E64" s="8" t="str">
        <f>IF(OR(D64="",COUNTIF($D$4:$D$153,"="&amp;D64)&lt;=1),"",IF(COUNTIF($D$4:$D64,"="&amp;D64)=1,"",COUNTIF($D$4:$D64,"="&amp;D64)-1))</f>
        <v/>
      </c>
      <c r="F64" s="8" t="str">
        <f t="shared" si="2"/>
        <v/>
      </c>
      <c r="G64" s="6">
        <f t="shared" si="23"/>
        <v>0</v>
      </c>
      <c r="H64" s="118"/>
      <c r="I64" s="6"/>
      <c r="J64" s="6"/>
      <c r="K64" s="6"/>
      <c r="L64" s="6"/>
      <c r="M64" s="6"/>
      <c r="N64" s="6"/>
      <c r="O64" s="6"/>
      <c r="P64" s="6"/>
      <c r="Q64" s="6"/>
      <c r="R64" s="6"/>
      <c r="S64" s="6"/>
      <c r="T64" s="6"/>
      <c r="U64" s="6"/>
      <c r="V64" s="6"/>
      <c r="W64" s="6"/>
      <c r="X64" s="6"/>
      <c r="Y64" s="6"/>
      <c r="Z64" s="6"/>
      <c r="AA64" s="6"/>
      <c r="AB64" s="6"/>
      <c r="AC64" s="6"/>
      <c r="AD64" s="6"/>
      <c r="AE64" s="6"/>
      <c r="AF64" s="6"/>
      <c r="AG64" s="6"/>
      <c r="AH64" s="102"/>
      <c r="AJ64" s="6"/>
    </row>
    <row r="65" spans="1:36" x14ac:dyDescent="0.5">
      <c r="A65" s="77" t="str">
        <f t="shared" si="0"/>
        <v/>
      </c>
      <c r="B65" s="17" t="str">
        <f>'5k Men'!B65</f>
        <v>Kris</v>
      </c>
      <c r="C65" s="17" t="str">
        <f>'5k Men'!C65</f>
        <v>Hilton</v>
      </c>
      <c r="D65" s="8" t="str">
        <f t="shared" si="22"/>
        <v/>
      </c>
      <c r="E65" s="8" t="str">
        <f>IF(OR(D65="",COUNTIF($D$4:$D$153,"="&amp;D65)&lt;=1),"",IF(COUNTIF($D$4:$D65,"="&amp;D65)=1,"",COUNTIF($D$4:$D65,"="&amp;D65)-1))</f>
        <v/>
      </c>
      <c r="F65" s="8" t="str">
        <f t="shared" si="2"/>
        <v/>
      </c>
      <c r="G65" s="6">
        <f t="shared" si="23"/>
        <v>0</v>
      </c>
      <c r="H65" s="118"/>
      <c r="I65" s="6"/>
      <c r="J65" s="6"/>
      <c r="K65" s="6"/>
      <c r="L65" s="6"/>
      <c r="M65" s="6"/>
      <c r="N65" s="6"/>
      <c r="O65" s="6"/>
      <c r="P65" s="6"/>
      <c r="Q65" s="6"/>
      <c r="R65" s="6"/>
      <c r="S65" s="6"/>
      <c r="T65" s="6"/>
      <c r="U65" s="6"/>
      <c r="V65" s="6"/>
      <c r="W65" s="6"/>
      <c r="X65" s="6"/>
      <c r="Y65" s="6"/>
      <c r="Z65" s="6"/>
      <c r="AA65" s="6"/>
      <c r="AB65" s="6"/>
      <c r="AC65" s="6"/>
      <c r="AD65" s="6"/>
      <c r="AE65" s="6"/>
      <c r="AF65" s="6"/>
      <c r="AG65" s="6"/>
      <c r="AH65" s="102"/>
      <c r="AJ65" s="6"/>
    </row>
    <row r="66" spans="1:36" x14ac:dyDescent="0.5">
      <c r="A66" s="77">
        <f>F66</f>
        <v>1</v>
      </c>
      <c r="B66" s="17" t="str">
        <f>'5k Men'!B66</f>
        <v>Robert</v>
      </c>
      <c r="C66" s="17" t="str">
        <f>'5k Men'!C66</f>
        <v>Hodges</v>
      </c>
      <c r="D66" s="8">
        <f t="shared" si="22"/>
        <v>1</v>
      </c>
      <c r="E66" s="8" t="str">
        <f>IF(OR(D66="",COUNTIF($D$4:$D$153,"="&amp;D66)&lt;=1),"",IF(COUNTIF($D$4:$D66,"="&amp;D66)=1,"",COUNTIF($D$4:$D66,"="&amp;D66)-1))</f>
        <v/>
      </c>
      <c r="F66" s="8">
        <f>IF(D66="","",SUM(D66:E66))</f>
        <v>1</v>
      </c>
      <c r="G66" s="6">
        <f t="shared" si="23"/>
        <v>4.9618055555555554E-2</v>
      </c>
      <c r="H66" s="118"/>
      <c r="I66" s="6"/>
      <c r="J66" s="6"/>
      <c r="K66" s="6"/>
      <c r="L66" s="6"/>
      <c r="M66" s="6"/>
      <c r="N66" s="6">
        <v>4.9618055555555554E-2</v>
      </c>
      <c r="O66" s="6"/>
      <c r="P66" s="6"/>
      <c r="Q66" s="6"/>
      <c r="R66" s="6"/>
      <c r="S66" s="6"/>
      <c r="T66" s="6"/>
      <c r="U66" s="6"/>
      <c r="V66" s="6"/>
      <c r="W66" s="6"/>
      <c r="X66" s="6"/>
      <c r="Y66" s="6"/>
      <c r="Z66" s="6"/>
      <c r="AA66" s="6"/>
      <c r="AB66" s="6"/>
      <c r="AC66" s="6"/>
      <c r="AD66" s="6"/>
      <c r="AE66" s="6"/>
      <c r="AF66" s="6"/>
      <c r="AG66" s="6"/>
      <c r="AH66" s="102"/>
      <c r="AJ66" s="6"/>
    </row>
    <row r="67" spans="1:36" x14ac:dyDescent="0.5">
      <c r="A67" s="77" t="str">
        <f t="shared" si="0"/>
        <v/>
      </c>
      <c r="B67" s="17" t="str">
        <f>'5k Men'!B67</f>
        <v>Jeremy</v>
      </c>
      <c r="C67" s="17" t="str">
        <f>'5k Men'!C67</f>
        <v>Holden</v>
      </c>
      <c r="D67" s="8" t="str">
        <f t="shared" si="22"/>
        <v/>
      </c>
      <c r="E67" s="8" t="str">
        <f>IF(OR(D67="",COUNTIF($D$4:$D$153,"="&amp;D67)&lt;=1),"",IF(COUNTIF($D$4:$D67,"="&amp;D67)=1,"",COUNTIF($D$4:$D67,"="&amp;D67)-1))</f>
        <v/>
      </c>
      <c r="F67" s="8" t="str">
        <f t="shared" si="2"/>
        <v/>
      </c>
      <c r="G67" s="6">
        <f t="shared" si="23"/>
        <v>0</v>
      </c>
      <c r="H67" s="118"/>
      <c r="I67" s="6"/>
      <c r="J67" s="6"/>
      <c r="K67" s="6"/>
      <c r="L67" s="6"/>
      <c r="M67" s="6"/>
      <c r="N67" s="6"/>
      <c r="O67" s="6"/>
      <c r="P67" s="6"/>
      <c r="Q67" s="6"/>
      <c r="R67" s="6"/>
      <c r="S67" s="6"/>
      <c r="T67" s="6"/>
      <c r="U67" s="6"/>
      <c r="V67" s="6"/>
      <c r="W67" s="6"/>
      <c r="X67" s="6"/>
      <c r="Y67" s="6"/>
      <c r="Z67" s="6"/>
      <c r="AA67" s="6"/>
      <c r="AB67" s="6"/>
      <c r="AC67" s="6"/>
      <c r="AD67" s="6"/>
      <c r="AE67" s="6"/>
      <c r="AF67" s="6"/>
      <c r="AG67" s="6"/>
      <c r="AH67" s="102"/>
      <c r="AJ67" s="6"/>
    </row>
    <row r="68" spans="1:36" x14ac:dyDescent="0.5">
      <c r="A68" s="77" t="str">
        <f>F68</f>
        <v/>
      </c>
      <c r="B68" s="17" t="str">
        <f>'5k Men'!B68</f>
        <v>Adrian</v>
      </c>
      <c r="C68" s="17" t="str">
        <f>'5k Men'!C68</f>
        <v>Holland</v>
      </c>
      <c r="D68" s="8" t="str">
        <f t="shared" ref="D68:D99" si="29">IF(RANK(G68,G$4:G$153,1)-COUNTIF(G$4:G$153,"=0")&lt;=0,"",RANK(G68,G$4:G$153,1)-COUNTIF(G$4:G$153,"=0"))</f>
        <v/>
      </c>
      <c r="E68" s="8" t="str">
        <f>IF(OR(D68="",COUNTIF($D$4:$D$153,"="&amp;D68)&lt;=1),"",IF(COUNTIF($D$4:$D68,"="&amp;D68)=1,"",COUNTIF($D$4:$D68,"="&amp;D68)-1))</f>
        <v/>
      </c>
      <c r="F68" s="8" t="str">
        <f>IF(D68="","",SUM(D68:E68))</f>
        <v/>
      </c>
      <c r="G68" s="6">
        <f t="shared" si="23"/>
        <v>0</v>
      </c>
      <c r="H68" s="118"/>
      <c r="I68" s="6"/>
      <c r="J68" s="6"/>
      <c r="K68" s="6"/>
      <c r="L68" s="6"/>
      <c r="M68" s="6"/>
      <c r="N68" s="6"/>
      <c r="O68" s="6"/>
      <c r="P68" s="6"/>
      <c r="Q68" s="6"/>
      <c r="R68" s="6"/>
      <c r="S68" s="6"/>
      <c r="T68" s="6"/>
      <c r="U68" s="6"/>
      <c r="V68" s="6"/>
      <c r="W68" s="6"/>
      <c r="X68" s="6"/>
      <c r="Y68" s="6"/>
      <c r="Z68" s="6"/>
      <c r="AA68" s="6"/>
      <c r="AB68" s="6"/>
      <c r="AC68" s="6"/>
      <c r="AD68" s="6"/>
      <c r="AE68" s="6"/>
      <c r="AF68" s="6"/>
      <c r="AG68" s="6"/>
      <c r="AH68" s="102"/>
      <c r="AJ68" s="6"/>
    </row>
    <row r="69" spans="1:36" x14ac:dyDescent="0.5">
      <c r="A69" s="77" t="str">
        <f t="shared" si="0"/>
        <v/>
      </c>
      <c r="B69" s="17" t="str">
        <f>'5k Men'!B69</f>
        <v>Lewis</v>
      </c>
      <c r="C69" s="17" t="str">
        <f>'5k Men'!C69</f>
        <v>Holloway</v>
      </c>
      <c r="D69" s="8" t="str">
        <f t="shared" si="29"/>
        <v/>
      </c>
      <c r="E69" s="8" t="str">
        <f>IF(OR(D69="",COUNTIF($D$4:$D$153,"="&amp;D69)&lt;=1),"",IF(COUNTIF($D$4:$D69,"="&amp;D69)=1,"",COUNTIF($D$4:$D69,"="&amp;D69)-1))</f>
        <v/>
      </c>
      <c r="F69" s="8" t="str">
        <f t="shared" si="2"/>
        <v/>
      </c>
      <c r="G69" s="6">
        <f t="shared" si="23"/>
        <v>0</v>
      </c>
      <c r="H69" s="118"/>
      <c r="I69" s="6"/>
      <c r="J69" s="6"/>
      <c r="K69" s="6"/>
      <c r="L69" s="6"/>
      <c r="M69" s="6"/>
      <c r="N69" s="6"/>
      <c r="O69" s="6"/>
      <c r="P69" s="6"/>
      <c r="Q69" s="6"/>
      <c r="R69" s="6"/>
      <c r="S69" s="6"/>
      <c r="T69" s="6"/>
      <c r="U69" s="6"/>
      <c r="V69" s="6"/>
      <c r="W69" s="6"/>
      <c r="X69" s="6"/>
      <c r="Y69" s="6"/>
      <c r="Z69" s="6"/>
      <c r="AA69" s="6"/>
      <c r="AB69" s="6"/>
      <c r="AC69" s="6"/>
      <c r="AD69" s="6"/>
      <c r="AE69" s="6"/>
      <c r="AF69" s="6"/>
      <c r="AG69" s="6"/>
      <c r="AH69" s="102"/>
      <c r="AJ69" s="6"/>
    </row>
    <row r="70" spans="1:36" x14ac:dyDescent="0.5">
      <c r="A70" s="77">
        <f t="shared" si="0"/>
        <v>5</v>
      </c>
      <c r="B70" s="17" t="str">
        <f>'5k Men'!B70</f>
        <v>Jody</v>
      </c>
      <c r="C70" s="17" t="str">
        <f>'5k Men'!C70</f>
        <v>Horth</v>
      </c>
      <c r="D70" s="8">
        <f t="shared" si="29"/>
        <v>5</v>
      </c>
      <c r="E70" s="8" t="str">
        <f>IF(OR(D70="",COUNTIF($D$4:$D$153,"="&amp;D70)&lt;=1),"",IF(COUNTIF($D$4:$D70,"="&amp;D70)=1,"",COUNTIF($D$4:$D70,"="&amp;D70)-1))</f>
        <v/>
      </c>
      <c r="F70" s="8">
        <f t="shared" si="2"/>
        <v>5</v>
      </c>
      <c r="G70" s="6">
        <f t="shared" si="23"/>
        <v>6.0520833333333336E-2</v>
      </c>
      <c r="H70" s="118"/>
      <c r="I70" s="6"/>
      <c r="J70" s="6"/>
      <c r="K70" s="6">
        <v>6.0520833333333336E-2</v>
      </c>
      <c r="L70" s="6"/>
      <c r="M70" s="6"/>
      <c r="N70" s="6"/>
      <c r="O70" s="6"/>
      <c r="P70" s="6"/>
      <c r="Q70" s="6"/>
      <c r="R70" s="6"/>
      <c r="S70" s="6"/>
      <c r="T70" s="6"/>
      <c r="U70" s="6"/>
      <c r="V70" s="6"/>
      <c r="W70" s="6"/>
      <c r="X70" s="6"/>
      <c r="Y70" s="6"/>
      <c r="Z70" s="6"/>
      <c r="AA70" s="6"/>
      <c r="AB70" s="6"/>
      <c r="AC70" s="6"/>
      <c r="AD70" s="6"/>
      <c r="AE70" s="6"/>
      <c r="AF70" s="6"/>
      <c r="AG70" s="6"/>
      <c r="AH70" s="102"/>
      <c r="AJ70" s="6"/>
    </row>
    <row r="71" spans="1:36" x14ac:dyDescent="0.5">
      <c r="A71" s="77" t="str">
        <f t="shared" si="0"/>
        <v/>
      </c>
      <c r="B71" s="17" t="str">
        <f>'5k Men'!B71</f>
        <v>Mathias</v>
      </c>
      <c r="C71" s="17" t="str">
        <f>'5k Men'!C71</f>
        <v>Hulse</v>
      </c>
      <c r="D71" s="8" t="str">
        <f t="shared" si="29"/>
        <v/>
      </c>
      <c r="E71" s="8" t="str">
        <f>IF(OR(D71="",COUNTIF($D$4:$D$153,"="&amp;D71)&lt;=1),"",IF(COUNTIF($D$4:$D71,"="&amp;D71)=1,"",COUNTIF($D$4:$D71,"="&amp;D71)-1))</f>
        <v/>
      </c>
      <c r="F71" s="8" t="str">
        <f t="shared" si="2"/>
        <v/>
      </c>
      <c r="G71" s="6">
        <f t="shared" ref="G71:G98" si="30">MIN(H71:AH71)</f>
        <v>0</v>
      </c>
      <c r="H71" s="118"/>
      <c r="I71" s="6"/>
      <c r="J71" s="6"/>
      <c r="K71" s="6"/>
      <c r="L71" s="6"/>
      <c r="M71" s="6"/>
      <c r="N71" s="6"/>
      <c r="O71" s="6"/>
      <c r="P71" s="6"/>
      <c r="Q71" s="6"/>
      <c r="R71" s="6"/>
      <c r="S71" s="6"/>
      <c r="T71" s="6"/>
      <c r="U71" s="6"/>
      <c r="V71" s="6"/>
      <c r="W71" s="6"/>
      <c r="X71" s="6"/>
      <c r="Y71" s="6"/>
      <c r="Z71" s="6"/>
      <c r="AA71" s="6"/>
      <c r="AB71" s="6"/>
      <c r="AC71" s="6"/>
      <c r="AD71" s="6"/>
      <c r="AE71" s="6"/>
      <c r="AF71" s="6"/>
      <c r="AG71" s="6"/>
      <c r="AH71" s="102"/>
      <c r="AJ71" s="6"/>
    </row>
    <row r="72" spans="1:36" x14ac:dyDescent="0.5">
      <c r="A72" s="77">
        <f t="shared" ref="A72:A119" si="31">F72</f>
        <v>15</v>
      </c>
      <c r="B72" s="17" t="s">
        <v>56</v>
      </c>
      <c r="C72" s="17" t="s">
        <v>152</v>
      </c>
      <c r="D72" s="8">
        <f t="shared" si="29"/>
        <v>15</v>
      </c>
      <c r="E72" s="8" t="str">
        <f>IF(OR(D72="",COUNTIF($D$4:$D$153,"="&amp;D72)&lt;=1),"",IF(COUNTIF($D$4:$D72,"="&amp;D72)=1,"",COUNTIF($D$4:$D72,"="&amp;D72)-1))</f>
        <v/>
      </c>
      <c r="F72" s="8">
        <f t="shared" si="2"/>
        <v>15</v>
      </c>
      <c r="G72" s="6">
        <f t="shared" si="30"/>
        <v>8.1851851851851856E-2</v>
      </c>
      <c r="H72" s="118"/>
      <c r="I72" s="6"/>
      <c r="J72" s="6"/>
      <c r="K72" s="6">
        <v>8.1851851851851856E-2</v>
      </c>
      <c r="L72" s="6"/>
      <c r="M72" s="6"/>
      <c r="N72" s="6"/>
      <c r="O72" s="6">
        <v>0.11152777777777778</v>
      </c>
      <c r="P72" s="6"/>
      <c r="Q72" s="6"/>
      <c r="R72" s="6"/>
      <c r="S72" s="6"/>
      <c r="T72" s="6"/>
      <c r="U72" s="6"/>
      <c r="V72" s="6"/>
      <c r="W72" s="6"/>
      <c r="X72" s="6"/>
      <c r="Y72" s="6"/>
      <c r="Z72" s="6"/>
      <c r="AA72" s="6"/>
      <c r="AB72" s="6"/>
      <c r="AC72" s="6"/>
      <c r="AD72" s="6"/>
      <c r="AE72" s="6"/>
      <c r="AF72" s="6"/>
      <c r="AG72" s="6"/>
      <c r="AH72" s="102"/>
      <c r="AJ72" s="6"/>
    </row>
    <row r="73" spans="1:36" x14ac:dyDescent="0.5">
      <c r="A73" s="77" t="str">
        <f t="shared" si="31"/>
        <v/>
      </c>
      <c r="B73" s="17" t="s">
        <v>21</v>
      </c>
      <c r="C73" s="17" t="s">
        <v>302</v>
      </c>
      <c r="D73" s="8" t="str">
        <f t="shared" si="29"/>
        <v/>
      </c>
      <c r="E73" s="8" t="str">
        <f>IF(OR(D73="",COUNTIF($D$4:$D$153,"="&amp;D73)&lt;=1),"",IF(COUNTIF($D$4:$D73,"="&amp;D73)=1,"",COUNTIF($D$4:$D73,"="&amp;D73)-1))</f>
        <v/>
      </c>
      <c r="F73" s="8" t="str">
        <f>IF(D73="","",SUM(D73:E73))</f>
        <v/>
      </c>
      <c r="G73" s="6">
        <f t="shared" si="30"/>
        <v>0</v>
      </c>
      <c r="H73" s="118"/>
      <c r="I73" s="6"/>
      <c r="J73" s="6"/>
      <c r="K73" s="6"/>
      <c r="L73" s="6"/>
      <c r="M73" s="6"/>
      <c r="N73" s="6"/>
      <c r="O73" s="6"/>
      <c r="P73" s="6"/>
      <c r="Q73" s="6"/>
      <c r="R73" s="6"/>
      <c r="S73" s="6"/>
      <c r="T73" s="6"/>
      <c r="U73" s="6"/>
      <c r="V73" s="6"/>
      <c r="W73" s="6"/>
      <c r="X73" s="6"/>
      <c r="Y73" s="6"/>
      <c r="Z73" s="6"/>
      <c r="AA73" s="6"/>
      <c r="AB73" s="6"/>
      <c r="AC73" s="6"/>
      <c r="AD73" s="6"/>
      <c r="AE73" s="6"/>
      <c r="AF73" s="6"/>
      <c r="AG73" s="6"/>
      <c r="AH73" s="102"/>
      <c r="AJ73" s="6"/>
    </row>
    <row r="74" spans="1:36" x14ac:dyDescent="0.5">
      <c r="A74" s="77" t="str">
        <f>F74</f>
        <v/>
      </c>
      <c r="B74" s="17" t="s">
        <v>21</v>
      </c>
      <c r="C74" s="17" t="s">
        <v>302</v>
      </c>
      <c r="D74" s="8" t="str">
        <f t="shared" si="29"/>
        <v/>
      </c>
      <c r="E74" s="8" t="str">
        <f>IF(OR(D74="",COUNTIF($D$4:$D$153,"="&amp;D74)&lt;=1),"",IF(COUNTIF($D$4:$D74,"="&amp;D74)=1,"",COUNTIF($D$4:$D74,"="&amp;D74)-1))</f>
        <v/>
      </c>
      <c r="F74" s="8" t="str">
        <f>IF(D74="","",SUM(D74:E74))</f>
        <v/>
      </c>
      <c r="G74" s="6">
        <f t="shared" si="30"/>
        <v>0</v>
      </c>
      <c r="H74" s="118"/>
      <c r="I74" s="6"/>
      <c r="J74" s="6"/>
      <c r="K74" s="6"/>
      <c r="L74" s="6"/>
      <c r="M74" s="6"/>
      <c r="N74" s="6"/>
      <c r="O74" s="6"/>
      <c r="P74" s="6"/>
      <c r="Q74" s="6"/>
      <c r="R74" s="6"/>
      <c r="S74" s="6"/>
      <c r="T74" s="6"/>
      <c r="U74" s="6"/>
      <c r="V74" s="6"/>
      <c r="W74" s="6"/>
      <c r="X74" s="6"/>
      <c r="Y74" s="6"/>
      <c r="Z74" s="6"/>
      <c r="AA74" s="6"/>
      <c r="AB74" s="6"/>
      <c r="AC74" s="6"/>
      <c r="AD74" s="6"/>
      <c r="AE74" s="6"/>
      <c r="AF74" s="6"/>
      <c r="AG74" s="6"/>
      <c r="AH74" s="102"/>
      <c r="AJ74" s="6"/>
    </row>
    <row r="75" spans="1:36" x14ac:dyDescent="0.5">
      <c r="A75" s="77" t="str">
        <f t="shared" si="31"/>
        <v/>
      </c>
      <c r="B75" s="17" t="str">
        <f>'5k Men'!B75</f>
        <v>Andrew</v>
      </c>
      <c r="C75" s="17" t="str">
        <f>'5k Men'!C75</f>
        <v>Johnson</v>
      </c>
      <c r="D75" s="8" t="str">
        <f t="shared" si="29"/>
        <v/>
      </c>
      <c r="E75" s="8" t="str">
        <f>IF(OR(D75="",COUNTIF($D$4:$D$153,"="&amp;D75)&lt;=1),"",IF(COUNTIF($D$4:$D75,"="&amp;D75)=1,"",COUNTIF($D$4:$D75,"="&amp;D75)-1))</f>
        <v/>
      </c>
      <c r="F75" s="8" t="str">
        <f t="shared" ref="F75:F119" si="32">IF(D75="","",SUM(D75:E75))</f>
        <v/>
      </c>
      <c r="G75" s="6">
        <f t="shared" si="30"/>
        <v>0</v>
      </c>
      <c r="H75" s="118"/>
      <c r="I75" s="6"/>
      <c r="J75" s="6"/>
      <c r="K75" s="6"/>
      <c r="L75" s="6"/>
      <c r="M75" s="6"/>
      <c r="N75" s="6"/>
      <c r="O75" s="6"/>
      <c r="P75" s="6"/>
      <c r="Q75" s="6"/>
      <c r="R75" s="6"/>
      <c r="S75" s="6"/>
      <c r="T75" s="6"/>
      <c r="U75" s="6"/>
      <c r="V75" s="6"/>
      <c r="W75" s="6"/>
      <c r="X75" s="6"/>
      <c r="Y75" s="6"/>
      <c r="Z75" s="6"/>
      <c r="AA75" s="6"/>
      <c r="AB75" s="6"/>
      <c r="AC75" s="6"/>
      <c r="AD75" s="6"/>
      <c r="AE75" s="6"/>
      <c r="AF75" s="6"/>
      <c r="AG75" s="6"/>
      <c r="AH75" s="102"/>
      <c r="AJ75" s="6"/>
    </row>
    <row r="76" spans="1:36" x14ac:dyDescent="0.5">
      <c r="A76" s="77" t="str">
        <f t="shared" si="31"/>
        <v/>
      </c>
      <c r="B76" s="17" t="str">
        <f>'5k Men'!B76</f>
        <v>James</v>
      </c>
      <c r="C76" s="17" t="str">
        <f>'5k Men'!C76</f>
        <v>Johnson</v>
      </c>
      <c r="D76" s="8" t="str">
        <f t="shared" si="29"/>
        <v/>
      </c>
      <c r="E76" s="8" t="str">
        <f>IF(OR(D76="",COUNTIF($D$4:$D$153,"="&amp;D76)&lt;=1),"",IF(COUNTIF($D$4:$D76,"="&amp;D76)=1,"",COUNTIF($D$4:$D76,"="&amp;D76)-1))</f>
        <v/>
      </c>
      <c r="F76" s="8" t="str">
        <f t="shared" si="32"/>
        <v/>
      </c>
      <c r="G76" s="6">
        <f t="shared" si="30"/>
        <v>0</v>
      </c>
      <c r="H76" s="118"/>
      <c r="I76" s="6"/>
      <c r="J76" s="6"/>
      <c r="K76" s="6"/>
      <c r="L76" s="6"/>
      <c r="M76" s="6"/>
      <c r="N76" s="6"/>
      <c r="O76" s="6"/>
      <c r="P76" s="6"/>
      <c r="Q76" s="6"/>
      <c r="R76" s="6"/>
      <c r="S76" s="6"/>
      <c r="T76" s="6"/>
      <c r="U76" s="6"/>
      <c r="V76" s="6"/>
      <c r="W76" s="6"/>
      <c r="X76" s="6"/>
      <c r="Y76" s="6"/>
      <c r="Z76" s="6"/>
      <c r="AA76" s="6"/>
      <c r="AB76" s="6"/>
      <c r="AC76" s="6"/>
      <c r="AD76" s="6"/>
      <c r="AE76" s="6"/>
      <c r="AF76" s="6"/>
      <c r="AG76" s="6"/>
      <c r="AH76" s="102"/>
      <c r="AJ76" s="6"/>
    </row>
    <row r="77" spans="1:36" x14ac:dyDescent="0.5">
      <c r="A77" s="77" t="str">
        <f t="shared" si="31"/>
        <v/>
      </c>
      <c r="B77" s="17" t="str">
        <f>'5k Men'!B77</f>
        <v>Thomas</v>
      </c>
      <c r="C77" s="17" t="str">
        <f>'5k Men'!C77</f>
        <v>Jorna</v>
      </c>
      <c r="D77" s="8" t="str">
        <f t="shared" si="29"/>
        <v/>
      </c>
      <c r="E77" s="8" t="str">
        <f>IF(OR(D77="",COUNTIF($D$4:$D$153,"="&amp;D77)&lt;=1),"",IF(COUNTIF($D$4:$D77,"="&amp;D77)=1,"",COUNTIF($D$4:$D77,"="&amp;D77)-1))</f>
        <v/>
      </c>
      <c r="F77" s="8" t="str">
        <f t="shared" si="32"/>
        <v/>
      </c>
      <c r="G77" s="6">
        <f t="shared" si="30"/>
        <v>0</v>
      </c>
      <c r="H77" s="118"/>
      <c r="I77" s="6"/>
      <c r="J77" s="6"/>
      <c r="K77" s="6"/>
      <c r="L77" s="6"/>
      <c r="M77" s="6"/>
      <c r="N77" s="6"/>
      <c r="O77" s="6"/>
      <c r="P77" s="6"/>
      <c r="Q77" s="6"/>
      <c r="R77" s="6"/>
      <c r="S77" s="6"/>
      <c r="T77" s="6"/>
      <c r="U77" s="6"/>
      <c r="V77" s="6"/>
      <c r="W77" s="6"/>
      <c r="X77" s="6"/>
      <c r="Y77" s="6"/>
      <c r="Z77" s="6"/>
      <c r="AA77" s="6"/>
      <c r="AB77" s="6"/>
      <c r="AC77" s="6"/>
      <c r="AD77" s="6"/>
      <c r="AE77" s="6"/>
      <c r="AF77" s="6"/>
      <c r="AG77" s="6"/>
      <c r="AH77" s="102"/>
      <c r="AJ77" s="6"/>
    </row>
    <row r="78" spans="1:36" x14ac:dyDescent="0.5">
      <c r="A78" s="77" t="str">
        <f t="shared" si="31"/>
        <v/>
      </c>
      <c r="B78" s="17" t="str">
        <f>'5k Men'!B78</f>
        <v>Jack</v>
      </c>
      <c r="C78" s="17" t="str">
        <f>'5k Men'!C78</f>
        <v>Kane</v>
      </c>
      <c r="D78" s="8" t="str">
        <f t="shared" si="29"/>
        <v/>
      </c>
      <c r="E78" s="8" t="str">
        <f>IF(OR(D78="",COUNTIF($D$4:$D$153,"="&amp;D78)&lt;=1),"",IF(COUNTIF($D$4:$D78,"="&amp;D78)=1,"",COUNTIF($D$4:$D78,"="&amp;D78)-1))</f>
        <v/>
      </c>
      <c r="F78" s="8" t="str">
        <f t="shared" si="32"/>
        <v/>
      </c>
      <c r="G78" s="6">
        <f t="shared" si="30"/>
        <v>0</v>
      </c>
      <c r="H78" s="118"/>
      <c r="I78" s="6"/>
      <c r="J78" s="6"/>
      <c r="K78" s="6"/>
      <c r="L78" s="6"/>
      <c r="M78" s="6"/>
      <c r="N78" s="6"/>
      <c r="O78" s="6"/>
      <c r="P78" s="6"/>
      <c r="Q78" s="6"/>
      <c r="R78" s="6"/>
      <c r="S78" s="6"/>
      <c r="T78" s="6"/>
      <c r="U78" s="6"/>
      <c r="V78" s="6"/>
      <c r="W78" s="6"/>
      <c r="X78" s="6"/>
      <c r="Y78" s="6"/>
      <c r="Z78" s="6"/>
      <c r="AA78" s="6"/>
      <c r="AB78" s="6"/>
      <c r="AC78" s="6"/>
      <c r="AD78" s="6"/>
      <c r="AE78" s="6"/>
      <c r="AF78" s="6"/>
      <c r="AG78" s="6"/>
      <c r="AH78" s="102"/>
      <c r="AJ78" s="6"/>
    </row>
    <row r="79" spans="1:36" x14ac:dyDescent="0.5">
      <c r="A79" s="77">
        <f>F79</f>
        <v>8</v>
      </c>
      <c r="B79" s="17" t="str">
        <f>'5k Men'!B79</f>
        <v>Jamie</v>
      </c>
      <c r="C79" s="17" t="str">
        <f>'5k Men'!C79</f>
        <v>Kitching</v>
      </c>
      <c r="D79" s="8">
        <f t="shared" si="29"/>
        <v>8</v>
      </c>
      <c r="E79" s="8" t="str">
        <f>IF(OR(D79="",COUNTIF($D$4:$D$153,"="&amp;D79)&lt;=1),"",IF(COUNTIF($D$4:$D79,"="&amp;D79)=1,"",COUNTIF($D$4:$D79,"="&amp;D79)-1))</f>
        <v/>
      </c>
      <c r="F79" s="8">
        <f>IF(D79="","",SUM(D79:E79))</f>
        <v>8</v>
      </c>
      <c r="G79" s="6">
        <f t="shared" si="30"/>
        <v>6.384259259259259E-2</v>
      </c>
      <c r="H79" s="118"/>
      <c r="I79" s="6"/>
      <c r="J79" s="6"/>
      <c r="K79" s="6"/>
      <c r="L79" s="6"/>
      <c r="M79" s="6"/>
      <c r="N79" s="6">
        <v>6.4236111111111105E-2</v>
      </c>
      <c r="O79" s="6"/>
      <c r="P79" s="6"/>
      <c r="Q79" s="6"/>
      <c r="R79" s="6"/>
      <c r="S79" s="6"/>
      <c r="T79" s="6"/>
      <c r="U79" s="6"/>
      <c r="V79" s="6"/>
      <c r="W79" s="6"/>
      <c r="X79" s="6"/>
      <c r="Y79" s="6"/>
      <c r="Z79" s="6">
        <v>6.384259259259259E-2</v>
      </c>
      <c r="AA79" s="6"/>
      <c r="AB79" s="6"/>
      <c r="AC79" s="6"/>
      <c r="AD79" s="6"/>
      <c r="AE79" s="6"/>
      <c r="AF79" s="6"/>
      <c r="AG79" s="6"/>
      <c r="AH79" s="102"/>
      <c r="AJ79" s="6"/>
    </row>
    <row r="80" spans="1:36" x14ac:dyDescent="0.5">
      <c r="A80" s="77" t="str">
        <f t="shared" si="31"/>
        <v/>
      </c>
      <c r="B80" s="17" t="str">
        <f>'5k Men'!B80</f>
        <v>Stuart</v>
      </c>
      <c r="C80" s="17" t="str">
        <f>'5k Men'!C80</f>
        <v>Little</v>
      </c>
      <c r="D80" s="8" t="str">
        <f t="shared" si="29"/>
        <v/>
      </c>
      <c r="E80" s="8" t="str">
        <f>IF(OR(D80="",COUNTIF($D$4:$D$153,"="&amp;D80)&lt;=1),"",IF(COUNTIF($D$4:$D80,"="&amp;D80)=1,"",COUNTIF($D$4:$D80,"="&amp;D80)-1))</f>
        <v/>
      </c>
      <c r="F80" s="8" t="str">
        <f t="shared" si="32"/>
        <v/>
      </c>
      <c r="G80" s="6">
        <f t="shared" si="30"/>
        <v>0</v>
      </c>
      <c r="H80" s="118"/>
      <c r="I80" s="6"/>
      <c r="J80" s="6"/>
      <c r="K80" s="6"/>
      <c r="L80" s="6"/>
      <c r="M80" s="6"/>
      <c r="N80" s="6"/>
      <c r="O80" s="6"/>
      <c r="P80" s="6"/>
      <c r="Q80" s="6"/>
      <c r="R80" s="6"/>
      <c r="S80" s="6"/>
      <c r="T80" s="6"/>
      <c r="U80" s="6"/>
      <c r="V80" s="6"/>
      <c r="W80" s="6"/>
      <c r="X80" s="6"/>
      <c r="Y80" s="6"/>
      <c r="Z80" s="6"/>
      <c r="AA80" s="6"/>
      <c r="AB80" s="6"/>
      <c r="AC80" s="6"/>
      <c r="AD80" s="6"/>
      <c r="AE80" s="6"/>
      <c r="AF80" s="6"/>
      <c r="AG80" s="6"/>
      <c r="AH80" s="102"/>
      <c r="AJ80" s="6"/>
    </row>
    <row r="81" spans="1:36" x14ac:dyDescent="0.5">
      <c r="A81" s="77" t="str">
        <f>F81</f>
        <v/>
      </c>
      <c r="B81" s="17" t="str">
        <f>'5k Men'!B81</f>
        <v>Paul</v>
      </c>
      <c r="C81" s="17" t="str">
        <f>'5k Men'!C81</f>
        <v>Littlewood</v>
      </c>
      <c r="D81" s="8" t="str">
        <f t="shared" si="29"/>
        <v/>
      </c>
      <c r="E81" s="8" t="str">
        <f>IF(OR(D81="",COUNTIF($D$4:$D$153,"="&amp;D81)&lt;=1),"",IF(COUNTIF($D$4:$D81,"="&amp;D81)=1,"",COUNTIF($D$4:$D81,"="&amp;D81)-1))</f>
        <v/>
      </c>
      <c r="F81" s="8" t="str">
        <f t="shared" si="32"/>
        <v/>
      </c>
      <c r="G81" s="6">
        <f t="shared" si="30"/>
        <v>0</v>
      </c>
      <c r="H81" s="118"/>
      <c r="I81" s="6"/>
      <c r="J81" s="6"/>
      <c r="K81" s="6"/>
      <c r="L81" s="6"/>
      <c r="M81" s="6"/>
      <c r="N81" s="6"/>
      <c r="O81" s="6"/>
      <c r="P81" s="6"/>
      <c r="Q81" s="6"/>
      <c r="R81" s="6"/>
      <c r="S81" s="6"/>
      <c r="T81" s="6"/>
      <c r="U81" s="6"/>
      <c r="V81" s="6"/>
      <c r="W81" s="6"/>
      <c r="X81" s="6"/>
      <c r="Y81" s="6"/>
      <c r="Z81" s="6"/>
      <c r="AA81" s="6"/>
      <c r="AB81" s="6"/>
      <c r="AC81" s="6"/>
      <c r="AD81" s="6"/>
      <c r="AE81" s="6"/>
      <c r="AF81" s="6"/>
      <c r="AG81" s="6"/>
      <c r="AH81" s="102"/>
      <c r="AJ81" s="6"/>
    </row>
    <row r="82" spans="1:36" x14ac:dyDescent="0.5">
      <c r="A82" s="77" t="str">
        <f t="shared" si="31"/>
        <v/>
      </c>
      <c r="B82" s="17" t="str">
        <f>'5k Men'!B82</f>
        <v>Mark</v>
      </c>
      <c r="C82" s="17" t="str">
        <f>'5k Men'!C82</f>
        <v>Lorch</v>
      </c>
      <c r="D82" s="8" t="str">
        <f t="shared" si="29"/>
        <v/>
      </c>
      <c r="E82" s="8" t="str">
        <f>IF(OR(D82="",COUNTIF($D$4:$D$153,"="&amp;D82)&lt;=1),"",IF(COUNTIF($D$4:$D82,"="&amp;D82)=1,"",COUNTIF($D$4:$D82,"="&amp;D82)-1))</f>
        <v/>
      </c>
      <c r="F82" s="8" t="str">
        <f>IF(D82="","",SUM(D82:E82))</f>
        <v/>
      </c>
      <c r="G82" s="6">
        <f t="shared" si="30"/>
        <v>0</v>
      </c>
      <c r="H82" s="118"/>
      <c r="I82" s="6"/>
      <c r="J82" s="6"/>
      <c r="K82" s="6"/>
      <c r="L82" s="6"/>
      <c r="M82" s="6"/>
      <c r="N82" s="6"/>
      <c r="O82" s="6"/>
      <c r="P82" s="6"/>
      <c r="Q82" s="6"/>
      <c r="R82" s="6"/>
      <c r="S82" s="6"/>
      <c r="T82" s="6"/>
      <c r="U82" s="6"/>
      <c r="V82" s="6"/>
      <c r="W82" s="6"/>
      <c r="X82" s="6"/>
      <c r="Y82" s="6"/>
      <c r="Z82" s="6"/>
      <c r="AA82" s="6"/>
      <c r="AB82" s="6"/>
      <c r="AC82" s="6"/>
      <c r="AD82" s="6"/>
      <c r="AE82" s="6"/>
      <c r="AF82" s="6"/>
      <c r="AG82" s="6"/>
      <c r="AH82" s="102"/>
      <c r="AJ82" s="6"/>
    </row>
    <row r="83" spans="1:36" x14ac:dyDescent="0.5">
      <c r="A83" s="77" t="str">
        <f t="shared" si="31"/>
        <v/>
      </c>
      <c r="B83" s="17" t="str">
        <f>'5k Men'!B83</f>
        <v>Steven</v>
      </c>
      <c r="C83" s="17" t="str">
        <f>'5k Men'!C83</f>
        <v>Marsay</v>
      </c>
      <c r="D83" s="8" t="str">
        <f t="shared" si="29"/>
        <v/>
      </c>
      <c r="E83" s="8" t="str">
        <f>IF(OR(D83="",COUNTIF($D$4:$D$153,"="&amp;D83)&lt;=1),"",IF(COUNTIF($D$4:$D83,"="&amp;D83)=1,"",COUNTIF($D$4:$D83,"="&amp;D83)-1))</f>
        <v/>
      </c>
      <c r="F83" s="8" t="str">
        <f t="shared" si="32"/>
        <v/>
      </c>
      <c r="G83" s="6">
        <f t="shared" si="30"/>
        <v>0</v>
      </c>
      <c r="H83" s="118"/>
      <c r="I83" s="6"/>
      <c r="J83" s="6"/>
      <c r="K83" s="6"/>
      <c r="L83" s="6"/>
      <c r="M83" s="6"/>
      <c r="N83" s="6"/>
      <c r="O83" s="6"/>
      <c r="P83" s="6"/>
      <c r="Q83" s="6"/>
      <c r="R83" s="6"/>
      <c r="S83" s="6"/>
      <c r="T83" s="6"/>
      <c r="U83" s="6"/>
      <c r="V83" s="6"/>
      <c r="W83" s="6"/>
      <c r="X83" s="6"/>
      <c r="Y83" s="6"/>
      <c r="Z83" s="6"/>
      <c r="AA83" s="6"/>
      <c r="AB83" s="6"/>
      <c r="AC83" s="6"/>
      <c r="AD83" s="6"/>
      <c r="AE83" s="6"/>
      <c r="AF83" s="6"/>
      <c r="AG83" s="6"/>
      <c r="AH83" s="102"/>
      <c r="AJ83" s="6"/>
    </row>
    <row r="84" spans="1:36" x14ac:dyDescent="0.5">
      <c r="A84" s="77">
        <f t="shared" si="31"/>
        <v>11</v>
      </c>
      <c r="B84" s="17" t="str">
        <f>'5k Men'!B84</f>
        <v>Patrick</v>
      </c>
      <c r="C84" s="17" t="str">
        <f>'5k Men'!C84</f>
        <v>Marshall</v>
      </c>
      <c r="D84" s="8">
        <f t="shared" si="29"/>
        <v>11</v>
      </c>
      <c r="E84" s="8" t="str">
        <f>IF(OR(D84="",COUNTIF($D$4:$D$153,"="&amp;D84)&lt;=1),"",IF(COUNTIF($D$4:$D84,"="&amp;D84)=1,"",COUNTIF($D$4:$D84,"="&amp;D84)-1))</f>
        <v/>
      </c>
      <c r="F84" s="8">
        <f t="shared" si="32"/>
        <v>11</v>
      </c>
      <c r="G84" s="6">
        <f t="shared" si="30"/>
        <v>7.5787037037037042E-2</v>
      </c>
      <c r="H84" s="118"/>
      <c r="I84" s="6"/>
      <c r="J84" s="6"/>
      <c r="K84" s="6">
        <v>7.5787037037037042E-2</v>
      </c>
      <c r="L84" s="6"/>
      <c r="M84" s="6"/>
      <c r="N84" s="6"/>
      <c r="O84" s="6"/>
      <c r="P84" s="6"/>
      <c r="Q84" s="6"/>
      <c r="R84" s="6"/>
      <c r="S84" s="6"/>
      <c r="T84" s="6"/>
      <c r="U84" s="6"/>
      <c r="V84" s="6"/>
      <c r="W84" s="6">
        <v>8.2361111111111107E-2</v>
      </c>
      <c r="X84" s="6"/>
      <c r="Y84" s="6"/>
      <c r="Z84" s="6"/>
      <c r="AA84" s="6"/>
      <c r="AB84" s="6"/>
      <c r="AC84" s="6"/>
      <c r="AD84" s="6"/>
      <c r="AE84" s="6"/>
      <c r="AF84" s="6"/>
      <c r="AG84" s="6"/>
      <c r="AH84" s="102"/>
      <c r="AJ84" s="6"/>
    </row>
    <row r="85" spans="1:36" x14ac:dyDescent="0.5">
      <c r="A85" s="77">
        <f t="shared" si="31"/>
        <v>17</v>
      </c>
      <c r="B85" s="17" t="str">
        <f>'5k Men'!B85</f>
        <v>Robert</v>
      </c>
      <c r="C85" s="17" t="str">
        <f>'5k Men'!C85</f>
        <v>Mayson</v>
      </c>
      <c r="D85" s="8">
        <f t="shared" si="29"/>
        <v>17</v>
      </c>
      <c r="E85" s="8" t="str">
        <f>IF(OR(D85="",COUNTIF($D$4:$D$153,"="&amp;D85)&lt;=1),"",IF(COUNTIF($D$4:$D85,"="&amp;D85)=1,"",COUNTIF($D$4:$D85,"="&amp;D85)-1))</f>
        <v/>
      </c>
      <c r="F85" s="8">
        <f t="shared" si="32"/>
        <v>17</v>
      </c>
      <c r="G85" s="6">
        <f t="shared" si="30"/>
        <v>8.4293981481481484E-2</v>
      </c>
      <c r="H85" s="118"/>
      <c r="I85" s="6"/>
      <c r="J85" s="6"/>
      <c r="K85" s="6">
        <v>8.4293981481481484E-2</v>
      </c>
      <c r="L85" s="6"/>
      <c r="M85" s="6"/>
      <c r="N85" s="6"/>
      <c r="O85" s="6"/>
      <c r="P85" s="6"/>
      <c r="Q85" s="6"/>
      <c r="R85" s="6"/>
      <c r="S85" s="6"/>
      <c r="T85" s="6"/>
      <c r="U85" s="6"/>
      <c r="V85" s="6"/>
      <c r="W85" s="6"/>
      <c r="X85" s="6"/>
      <c r="Y85" s="6"/>
      <c r="Z85" s="6"/>
      <c r="AA85" s="6"/>
      <c r="AB85" s="6"/>
      <c r="AC85" s="6"/>
      <c r="AD85" s="6"/>
      <c r="AE85" s="6"/>
      <c r="AF85" s="6"/>
      <c r="AG85" s="6"/>
      <c r="AH85" s="102"/>
      <c r="AJ85" s="6"/>
    </row>
    <row r="86" spans="1:36" x14ac:dyDescent="0.5">
      <c r="A86" s="77" t="str">
        <f t="shared" si="31"/>
        <v/>
      </c>
      <c r="B86" s="17" t="str">
        <f>'5k Men'!B86</f>
        <v>Patrick</v>
      </c>
      <c r="C86" s="17" t="str">
        <f>'5k Men'!C86</f>
        <v>McConnell</v>
      </c>
      <c r="D86" s="8" t="str">
        <f t="shared" si="29"/>
        <v/>
      </c>
      <c r="E86" s="8" t="str">
        <f>IF(OR(D86="",COUNTIF($D$4:$D$153,"="&amp;D86)&lt;=1),"",IF(COUNTIF($D$4:$D86,"="&amp;D86)=1,"",COUNTIF($D$4:$D86,"="&amp;D86)-1))</f>
        <v/>
      </c>
      <c r="F86" s="8" t="str">
        <f t="shared" si="32"/>
        <v/>
      </c>
      <c r="G86" s="6">
        <f t="shared" si="30"/>
        <v>0</v>
      </c>
      <c r="H86" s="118"/>
      <c r="I86" s="6"/>
      <c r="J86" s="6"/>
      <c r="K86" s="6"/>
      <c r="L86" s="6"/>
      <c r="M86" s="6"/>
      <c r="N86" s="6"/>
      <c r="O86" s="6"/>
      <c r="P86" s="6"/>
      <c r="Q86" s="6"/>
      <c r="R86" s="6"/>
      <c r="S86" s="6"/>
      <c r="T86" s="6"/>
      <c r="U86" s="6"/>
      <c r="V86" s="6"/>
      <c r="W86" s="6"/>
      <c r="X86" s="6"/>
      <c r="Y86" s="6"/>
      <c r="Z86" s="6"/>
      <c r="AA86" s="6"/>
      <c r="AB86" s="6"/>
      <c r="AC86" s="6"/>
      <c r="AD86" s="6"/>
      <c r="AE86" s="6"/>
      <c r="AF86" s="6"/>
      <c r="AG86" s="6"/>
      <c r="AH86" s="102"/>
      <c r="AJ86" s="6"/>
    </row>
    <row r="87" spans="1:36" x14ac:dyDescent="0.5">
      <c r="A87" s="77" t="str">
        <f t="shared" si="31"/>
        <v/>
      </c>
      <c r="B87" s="17" t="str">
        <f>'5k Men'!B87</f>
        <v>James</v>
      </c>
      <c r="C87" s="17" t="str">
        <f>'5k Men'!C87</f>
        <v>McGivern</v>
      </c>
      <c r="D87" s="8" t="str">
        <f t="shared" si="29"/>
        <v/>
      </c>
      <c r="E87" s="8" t="str">
        <f>IF(OR(D87="",COUNTIF($D$4:$D$153,"="&amp;D87)&lt;=1),"",IF(COUNTIF($D$4:$D87,"="&amp;D87)=1,"",COUNTIF($D$4:$D87,"="&amp;D87)-1))</f>
        <v/>
      </c>
      <c r="F87" s="8" t="str">
        <f t="shared" si="32"/>
        <v/>
      </c>
      <c r="G87" s="6">
        <f t="shared" si="30"/>
        <v>0</v>
      </c>
      <c r="H87" s="118"/>
      <c r="I87" s="6"/>
      <c r="J87" s="6"/>
      <c r="K87" s="6"/>
      <c r="L87" s="6"/>
      <c r="M87" s="6"/>
      <c r="N87" s="6"/>
      <c r="O87" s="6"/>
      <c r="P87" s="6"/>
      <c r="Q87" s="6"/>
      <c r="R87" s="6"/>
      <c r="S87" s="6"/>
      <c r="T87" s="6"/>
      <c r="U87" s="6"/>
      <c r="V87" s="6"/>
      <c r="W87" s="6"/>
      <c r="X87" s="6"/>
      <c r="Y87" s="6"/>
      <c r="Z87" s="6"/>
      <c r="AA87" s="6"/>
      <c r="AB87" s="6"/>
      <c r="AC87" s="6"/>
      <c r="AD87" s="6"/>
      <c r="AE87" s="6"/>
      <c r="AF87" s="6"/>
      <c r="AG87" s="6"/>
      <c r="AH87" s="102"/>
      <c r="AJ87" s="6"/>
    </row>
    <row r="88" spans="1:36" x14ac:dyDescent="0.5">
      <c r="A88" s="77" t="str">
        <f>F88</f>
        <v/>
      </c>
      <c r="B88" s="17" t="str">
        <f>'5k Men'!B88</f>
        <v>Michael</v>
      </c>
      <c r="C88" s="17" t="str">
        <f>'5k Men'!C88</f>
        <v>McGrath</v>
      </c>
      <c r="D88" s="8" t="str">
        <f t="shared" si="29"/>
        <v/>
      </c>
      <c r="E88" s="8" t="str">
        <f>IF(OR(D88="",COUNTIF($D$4:$D$153,"="&amp;D88)&lt;=1),"",IF(COUNTIF($D$4:$D88,"="&amp;D88)=1,"",COUNTIF($D$4:$D88,"="&amp;D88)-1))</f>
        <v/>
      </c>
      <c r="F88" s="8" t="str">
        <f>IF(D88="","",SUM(D88:E88))</f>
        <v/>
      </c>
      <c r="G88" s="6">
        <f t="shared" si="30"/>
        <v>0</v>
      </c>
      <c r="H88" s="118"/>
      <c r="I88" s="6"/>
      <c r="J88" s="6"/>
      <c r="K88" s="6"/>
      <c r="L88" s="6"/>
      <c r="M88" s="6"/>
      <c r="N88" s="6"/>
      <c r="O88" s="6"/>
      <c r="P88" s="6"/>
      <c r="Q88" s="6"/>
      <c r="R88" s="6"/>
      <c r="S88" s="6"/>
      <c r="T88" s="6"/>
      <c r="U88" s="6"/>
      <c r="V88" s="6"/>
      <c r="W88" s="6"/>
      <c r="X88" s="6"/>
      <c r="Y88" s="6"/>
      <c r="Z88" s="6"/>
      <c r="AA88" s="6"/>
      <c r="AB88" s="6"/>
      <c r="AC88" s="6"/>
      <c r="AD88" s="6"/>
      <c r="AE88" s="6"/>
      <c r="AF88" s="6"/>
      <c r="AG88" s="6"/>
      <c r="AH88" s="102"/>
      <c r="AJ88" s="6"/>
    </row>
    <row r="89" spans="1:36" x14ac:dyDescent="0.5">
      <c r="A89" s="77" t="str">
        <f t="shared" si="31"/>
        <v/>
      </c>
      <c r="B89" s="17" t="str">
        <f>'5k Men'!B89</f>
        <v>David</v>
      </c>
      <c r="C89" s="17" t="str">
        <f>'5k Men'!C89</f>
        <v>Meilhan</v>
      </c>
      <c r="D89" s="8" t="str">
        <f t="shared" si="29"/>
        <v/>
      </c>
      <c r="E89" s="8" t="str">
        <f>IF(OR(D89="",COUNTIF($D$4:$D$153,"="&amp;D89)&lt;=1),"",IF(COUNTIF($D$4:$D89,"="&amp;D89)=1,"",COUNTIF($D$4:$D89,"="&amp;D89)-1))</f>
        <v/>
      </c>
      <c r="F89" s="8" t="str">
        <f t="shared" si="32"/>
        <v/>
      </c>
      <c r="G89" s="6">
        <f t="shared" si="30"/>
        <v>0</v>
      </c>
      <c r="H89" s="118"/>
      <c r="I89" s="6"/>
      <c r="J89" s="6"/>
      <c r="K89" s="6"/>
      <c r="L89" s="6"/>
      <c r="M89" s="6"/>
      <c r="N89" s="6"/>
      <c r="O89" s="6"/>
      <c r="P89" s="6"/>
      <c r="Q89" s="6"/>
      <c r="R89" s="6"/>
      <c r="S89" s="6"/>
      <c r="T89" s="6"/>
      <c r="U89" s="6"/>
      <c r="V89" s="6"/>
      <c r="W89" s="6"/>
      <c r="X89" s="6"/>
      <c r="Y89" s="6"/>
      <c r="Z89" s="6"/>
      <c r="AA89" s="6"/>
      <c r="AB89" s="6"/>
      <c r="AC89" s="6"/>
      <c r="AD89" s="6"/>
      <c r="AE89" s="6"/>
      <c r="AF89" s="6"/>
      <c r="AG89" s="6"/>
      <c r="AH89" s="102"/>
      <c r="AJ89" s="6"/>
    </row>
    <row r="90" spans="1:36" x14ac:dyDescent="0.5">
      <c r="A90" s="77" t="str">
        <f t="shared" si="31"/>
        <v/>
      </c>
      <c r="B90" s="17" t="str">
        <f>'5k Men'!B90</f>
        <v>Adrian</v>
      </c>
      <c r="C90" s="17" t="str">
        <f>'5k Men'!C90</f>
        <v>Messingham</v>
      </c>
      <c r="D90" s="8" t="str">
        <f t="shared" si="29"/>
        <v/>
      </c>
      <c r="E90" s="8" t="str">
        <f>IF(OR(D90="",COUNTIF($D$4:$D$153,"="&amp;D90)&lt;=1),"",IF(COUNTIF($D$4:$D90,"="&amp;D90)=1,"",COUNTIF($D$4:$D90,"="&amp;D90)-1))</f>
        <v/>
      </c>
      <c r="F90" s="8" t="str">
        <f t="shared" si="32"/>
        <v/>
      </c>
      <c r="G90" s="6">
        <f t="shared" si="30"/>
        <v>0</v>
      </c>
      <c r="H90" s="118"/>
      <c r="I90" s="6"/>
      <c r="J90" s="6"/>
      <c r="K90" s="6"/>
      <c r="L90" s="6"/>
      <c r="M90" s="6"/>
      <c r="N90" s="6"/>
      <c r="O90" s="6"/>
      <c r="P90" s="6"/>
      <c r="Q90" s="6"/>
      <c r="R90" s="6"/>
      <c r="S90" s="6"/>
      <c r="T90" s="6"/>
      <c r="U90" s="6"/>
      <c r="V90" s="6"/>
      <c r="W90" s="6"/>
      <c r="X90" s="6"/>
      <c r="Y90" s="6"/>
      <c r="Z90" s="6"/>
      <c r="AA90" s="6"/>
      <c r="AB90" s="6"/>
      <c r="AC90" s="6"/>
      <c r="AD90" s="6"/>
      <c r="AE90" s="6"/>
      <c r="AF90" s="6"/>
      <c r="AG90" s="6"/>
      <c r="AH90" s="102"/>
      <c r="AJ90" s="6"/>
    </row>
    <row r="91" spans="1:36" x14ac:dyDescent="0.5">
      <c r="A91" s="77">
        <f>F91</f>
        <v>3</v>
      </c>
      <c r="B91" s="17" t="str">
        <f>'5k Men'!B91</f>
        <v>Bob</v>
      </c>
      <c r="C91" s="17" t="str">
        <f>'5k Men'!C91</f>
        <v>Metcalfe</v>
      </c>
      <c r="D91" s="8">
        <f t="shared" si="29"/>
        <v>3</v>
      </c>
      <c r="E91" s="8" t="str">
        <f>IF(OR(D91="",COUNTIF($D$4:$D$153,"="&amp;D91)&lt;=1),"",IF(COUNTIF($D$4:$D91,"="&amp;D91)=1,"",COUNTIF($D$4:$D91,"="&amp;D91)-1))</f>
        <v/>
      </c>
      <c r="F91" s="8">
        <f>IF(D91="","",SUM(D91:E91))</f>
        <v>3</v>
      </c>
      <c r="G91" s="6">
        <f t="shared" ref="G91" si="33">MIN(H91:AH91)</f>
        <v>5.6782407407407406E-2</v>
      </c>
      <c r="H91" s="118"/>
      <c r="I91" s="6"/>
      <c r="J91" s="6"/>
      <c r="K91" s="6"/>
      <c r="L91" s="6"/>
      <c r="M91" s="6"/>
      <c r="N91" s="6"/>
      <c r="O91" s="6"/>
      <c r="P91" s="6"/>
      <c r="Q91" s="6"/>
      <c r="R91" s="6"/>
      <c r="S91" s="6"/>
      <c r="T91" s="6"/>
      <c r="U91" s="6"/>
      <c r="V91" s="6">
        <v>5.6782407407407406E-2</v>
      </c>
      <c r="W91" s="6"/>
      <c r="X91" s="6"/>
      <c r="Y91" s="6"/>
      <c r="Z91" s="6"/>
      <c r="AA91" s="6"/>
      <c r="AB91" s="6"/>
      <c r="AC91" s="6"/>
      <c r="AD91" s="6"/>
      <c r="AE91" s="6"/>
      <c r="AF91" s="6"/>
      <c r="AG91" s="6"/>
      <c r="AH91" s="102"/>
      <c r="AJ91" s="6"/>
    </row>
    <row r="92" spans="1:36" x14ac:dyDescent="0.5">
      <c r="A92" s="77" t="str">
        <f t="shared" si="31"/>
        <v/>
      </c>
      <c r="B92" s="17" t="str">
        <f>'5k Men'!B92</f>
        <v>Sandy</v>
      </c>
      <c r="C92" s="17" t="str">
        <f>'5k Men'!C92</f>
        <v>Milson</v>
      </c>
      <c r="D92" s="8" t="str">
        <f t="shared" si="29"/>
        <v/>
      </c>
      <c r="E92" s="8" t="str">
        <f>IF(OR(D92="",COUNTIF($D$4:$D$153,"="&amp;D92)&lt;=1),"",IF(COUNTIF($D$4:$D92,"="&amp;D92)=1,"",COUNTIF($D$4:$D92,"="&amp;D92)-1))</f>
        <v/>
      </c>
      <c r="F92" s="8" t="str">
        <f t="shared" si="32"/>
        <v/>
      </c>
      <c r="G92" s="6">
        <f t="shared" si="30"/>
        <v>0</v>
      </c>
      <c r="H92" s="118"/>
      <c r="I92" s="6"/>
      <c r="J92" s="6"/>
      <c r="K92" s="6"/>
      <c r="L92" s="6"/>
      <c r="M92" s="6"/>
      <c r="N92" s="6"/>
      <c r="O92" s="6"/>
      <c r="P92" s="6"/>
      <c r="Q92" s="6"/>
      <c r="R92" s="6"/>
      <c r="S92" s="6"/>
      <c r="T92" s="6"/>
      <c r="U92" s="6"/>
      <c r="V92" s="6"/>
      <c r="W92" s="6"/>
      <c r="X92" s="6"/>
      <c r="Y92" s="6"/>
      <c r="Z92" s="6"/>
      <c r="AA92" s="6"/>
      <c r="AB92" s="6"/>
      <c r="AC92" s="6"/>
      <c r="AD92" s="6"/>
      <c r="AE92" s="6"/>
      <c r="AF92" s="6"/>
      <c r="AG92" s="6"/>
      <c r="AH92" s="102"/>
      <c r="AJ92" s="6"/>
    </row>
    <row r="93" spans="1:36" x14ac:dyDescent="0.5">
      <c r="A93" s="77" t="str">
        <f t="shared" si="31"/>
        <v/>
      </c>
      <c r="B93" s="17" t="str">
        <f>'5k Men'!B93</f>
        <v>Nicholas</v>
      </c>
      <c r="C93" s="17" t="str">
        <f>'5k Men'!C93</f>
        <v>Morrell</v>
      </c>
      <c r="D93" s="8" t="str">
        <f t="shared" si="29"/>
        <v/>
      </c>
      <c r="E93" s="8" t="str">
        <f>IF(OR(D93="",COUNTIF($D$4:$D$153,"="&amp;D93)&lt;=1),"",IF(COUNTIF($D$4:$D93,"="&amp;D93)=1,"",COUNTIF($D$4:$D93,"="&amp;D93)-1))</f>
        <v/>
      </c>
      <c r="F93" s="8" t="str">
        <f t="shared" si="32"/>
        <v/>
      </c>
      <c r="G93" s="6">
        <f t="shared" si="30"/>
        <v>0</v>
      </c>
      <c r="H93" s="118"/>
      <c r="I93" s="6"/>
      <c r="J93" s="6"/>
      <c r="K93" s="6"/>
      <c r="L93" s="6"/>
      <c r="M93" s="6"/>
      <c r="N93" s="6"/>
      <c r="O93" s="6"/>
      <c r="P93" s="6"/>
      <c r="Q93" s="6"/>
      <c r="R93" s="6"/>
      <c r="S93" s="6"/>
      <c r="T93" s="6"/>
      <c r="U93" s="6"/>
      <c r="V93" s="6"/>
      <c r="W93" s="6"/>
      <c r="X93" s="6"/>
      <c r="Y93" s="6"/>
      <c r="Z93" s="6"/>
      <c r="AA93" s="6"/>
      <c r="AB93" s="6"/>
      <c r="AC93" s="6"/>
      <c r="AD93" s="6"/>
      <c r="AE93" s="6"/>
      <c r="AF93" s="6"/>
      <c r="AG93" s="6"/>
      <c r="AH93" s="102"/>
      <c r="AJ93" s="6"/>
    </row>
    <row r="94" spans="1:36" x14ac:dyDescent="0.5">
      <c r="A94" s="77" t="str">
        <f t="shared" si="31"/>
        <v/>
      </c>
      <c r="B94" s="17" t="str">
        <f>'5k Men'!B94</f>
        <v>David</v>
      </c>
      <c r="C94" s="17" t="str">
        <f>'5k Men'!C94</f>
        <v>Morrison</v>
      </c>
      <c r="D94" s="8" t="str">
        <f t="shared" si="29"/>
        <v/>
      </c>
      <c r="E94" s="8" t="str">
        <f>IF(OR(D94="",COUNTIF($D$4:$D$153,"="&amp;D94)&lt;=1),"",IF(COUNTIF($D$4:$D94,"="&amp;D94)=1,"",COUNTIF($D$4:$D94,"="&amp;D94)-1))</f>
        <v/>
      </c>
      <c r="F94" s="8" t="str">
        <f t="shared" si="32"/>
        <v/>
      </c>
      <c r="G94" s="6">
        <f t="shared" si="30"/>
        <v>0</v>
      </c>
      <c r="H94" s="118"/>
      <c r="I94" s="6"/>
      <c r="J94" s="6"/>
      <c r="K94" s="6"/>
      <c r="L94" s="6"/>
      <c r="M94" s="6"/>
      <c r="N94" s="6"/>
      <c r="O94" s="6"/>
      <c r="P94" s="6"/>
      <c r="Q94" s="6"/>
      <c r="R94" s="6"/>
      <c r="S94" s="6"/>
      <c r="T94" s="6"/>
      <c r="U94" s="6"/>
      <c r="V94" s="6"/>
      <c r="W94" s="6"/>
      <c r="X94" s="6"/>
      <c r="Y94" s="6"/>
      <c r="Z94" s="6"/>
      <c r="AA94" s="6"/>
      <c r="AB94" s="6"/>
      <c r="AC94" s="6"/>
      <c r="AD94" s="6"/>
      <c r="AE94" s="6"/>
      <c r="AF94" s="6"/>
      <c r="AG94" s="6"/>
      <c r="AH94" s="102"/>
      <c r="AJ94" s="6"/>
    </row>
    <row r="95" spans="1:36" x14ac:dyDescent="0.5">
      <c r="A95" s="77">
        <f>F95</f>
        <v>6</v>
      </c>
      <c r="B95" s="17" t="str">
        <f>'5k Men'!B95</f>
        <v>Wayne</v>
      </c>
      <c r="C95" s="17" t="str">
        <f>'5k Men'!C95</f>
        <v>Murtagh</v>
      </c>
      <c r="D95" s="8">
        <f t="shared" si="29"/>
        <v>6</v>
      </c>
      <c r="E95" s="8" t="str">
        <f>IF(OR(D95="",COUNTIF($D$4:$D$153,"="&amp;D95)&lt;=1),"",IF(COUNTIF($D$4:$D95,"="&amp;D95)=1,"",COUNTIF($D$4:$D95,"="&amp;D95)-1))</f>
        <v/>
      </c>
      <c r="F95" s="8">
        <f>IF(D95="","",SUM(D95:E95))</f>
        <v>6</v>
      </c>
      <c r="G95" s="6">
        <f t="shared" si="30"/>
        <v>6.2650462962962963E-2</v>
      </c>
      <c r="H95" s="118"/>
      <c r="I95" s="6"/>
      <c r="J95" s="6"/>
      <c r="K95" s="6">
        <v>6.4722222222222223E-2</v>
      </c>
      <c r="L95" s="6"/>
      <c r="M95" s="6"/>
      <c r="N95" s="6">
        <v>6.2650462962962963E-2</v>
      </c>
      <c r="O95" s="6"/>
      <c r="P95" s="6"/>
      <c r="Q95" s="6"/>
      <c r="R95" s="6"/>
      <c r="S95" s="6"/>
      <c r="T95" s="6"/>
      <c r="U95" s="6"/>
      <c r="V95" s="6"/>
      <c r="W95" s="6"/>
      <c r="X95" s="6"/>
      <c r="Y95" s="6"/>
      <c r="Z95" s="6"/>
      <c r="AA95" s="6"/>
      <c r="AB95" s="6"/>
      <c r="AC95" s="6"/>
      <c r="AD95" s="6"/>
      <c r="AE95" s="6"/>
      <c r="AF95" s="6"/>
      <c r="AG95" s="6"/>
      <c r="AH95" s="102"/>
      <c r="AJ95" s="6"/>
    </row>
    <row r="96" spans="1:36" x14ac:dyDescent="0.5">
      <c r="A96" s="77" t="str">
        <f t="shared" si="31"/>
        <v/>
      </c>
      <c r="B96" s="17" t="str">
        <f>'5k Men'!B96</f>
        <v>Peter</v>
      </c>
      <c r="C96" s="17" t="str">
        <f>'5k Men'!C96</f>
        <v>Naylor</v>
      </c>
      <c r="D96" s="8" t="str">
        <f t="shared" si="29"/>
        <v/>
      </c>
      <c r="E96" s="8" t="str">
        <f>IF(OR(D96="",COUNTIF($D$4:$D$153,"="&amp;D96)&lt;=1),"",IF(COUNTIF($D$4:$D96,"="&amp;D96)=1,"",COUNTIF($D$4:$D96,"="&amp;D96)-1))</f>
        <v/>
      </c>
      <c r="F96" s="8" t="str">
        <f t="shared" si="32"/>
        <v/>
      </c>
      <c r="G96" s="6">
        <f t="shared" si="30"/>
        <v>0</v>
      </c>
      <c r="H96" s="118"/>
      <c r="I96" s="6"/>
      <c r="J96" s="6"/>
      <c r="K96" s="6"/>
      <c r="L96" s="6"/>
      <c r="M96" s="6"/>
      <c r="N96" s="6"/>
      <c r="O96" s="6"/>
      <c r="P96" s="6"/>
      <c r="Q96" s="6"/>
      <c r="R96" s="6"/>
      <c r="S96" s="6"/>
      <c r="T96" s="6"/>
      <c r="U96" s="6"/>
      <c r="V96" s="6"/>
      <c r="W96" s="6"/>
      <c r="X96" s="6"/>
      <c r="Y96" s="6"/>
      <c r="Z96" s="6"/>
      <c r="AA96" s="6"/>
      <c r="AB96" s="6"/>
      <c r="AC96" s="6"/>
      <c r="AD96" s="6"/>
      <c r="AE96" s="6"/>
      <c r="AF96" s="6"/>
      <c r="AG96" s="6"/>
      <c r="AH96" s="102"/>
      <c r="AJ96" s="6"/>
    </row>
    <row r="97" spans="1:36" x14ac:dyDescent="0.5">
      <c r="A97" s="77" t="str">
        <f t="shared" si="31"/>
        <v/>
      </c>
      <c r="B97" s="17" t="str">
        <f>'5k Men'!B97</f>
        <v>Stephen</v>
      </c>
      <c r="C97" s="17" t="str">
        <f>'5k Men'!C97</f>
        <v>Newton</v>
      </c>
      <c r="D97" s="8" t="str">
        <f t="shared" si="29"/>
        <v/>
      </c>
      <c r="E97" s="8" t="str">
        <f>IF(OR(D97="",COUNTIF($D$4:$D$153,"="&amp;D97)&lt;=1),"",IF(COUNTIF($D$4:$D97,"="&amp;D97)=1,"",COUNTIF($D$4:$D97,"="&amp;D97)-1))</f>
        <v/>
      </c>
      <c r="F97" s="8" t="str">
        <f t="shared" si="32"/>
        <v/>
      </c>
      <c r="G97" s="6">
        <f t="shared" si="30"/>
        <v>0</v>
      </c>
      <c r="H97" s="118"/>
      <c r="I97" s="6"/>
      <c r="J97" s="6"/>
      <c r="K97" s="6"/>
      <c r="L97" s="6"/>
      <c r="M97" s="6"/>
      <c r="N97" s="6"/>
      <c r="O97" s="6"/>
      <c r="P97" s="6"/>
      <c r="Q97" s="6"/>
      <c r="R97" s="6"/>
      <c r="S97" s="6"/>
      <c r="T97" s="6"/>
      <c r="U97" s="6"/>
      <c r="V97" s="6"/>
      <c r="W97" s="6"/>
      <c r="X97" s="6"/>
      <c r="Y97" s="6"/>
      <c r="Z97" s="6"/>
      <c r="AA97" s="6"/>
      <c r="AB97" s="6"/>
      <c r="AC97" s="6"/>
      <c r="AD97" s="6"/>
      <c r="AE97" s="6"/>
      <c r="AF97" s="6"/>
      <c r="AG97" s="6"/>
      <c r="AH97" s="102"/>
      <c r="AJ97" s="6"/>
    </row>
    <row r="98" spans="1:36" x14ac:dyDescent="0.5">
      <c r="A98" s="77" t="str">
        <f>F98</f>
        <v/>
      </c>
      <c r="B98" s="17" t="str">
        <f>'5k Men'!B98</f>
        <v>Martin</v>
      </c>
      <c r="C98" s="17" t="str">
        <f>'5k Men'!C98</f>
        <v>Oliver</v>
      </c>
      <c r="D98" s="8" t="str">
        <f t="shared" si="29"/>
        <v/>
      </c>
      <c r="E98" s="8" t="str">
        <f>IF(OR(D98="",COUNTIF($D$4:$D$153,"="&amp;D98)&lt;=1),"",IF(COUNTIF($D$4:$D98,"="&amp;D98)=1,"",COUNTIF($D$4:$D98,"="&amp;D98)-1))</f>
        <v/>
      </c>
      <c r="F98" s="8" t="str">
        <f>IF(D98="","",SUM(D98:E98))</f>
        <v/>
      </c>
      <c r="G98" s="6">
        <f t="shared" si="30"/>
        <v>0</v>
      </c>
      <c r="H98" s="118"/>
      <c r="I98" s="6"/>
      <c r="J98" s="6"/>
      <c r="K98" s="6"/>
      <c r="L98" s="6"/>
      <c r="M98" s="6"/>
      <c r="N98" s="6"/>
      <c r="O98" s="6"/>
      <c r="P98" s="6"/>
      <c r="Q98" s="6"/>
      <c r="R98" s="6"/>
      <c r="S98" s="6"/>
      <c r="T98" s="6"/>
      <c r="U98" s="6"/>
      <c r="V98" s="6"/>
      <c r="W98" s="6"/>
      <c r="X98" s="6"/>
      <c r="Y98" s="6"/>
      <c r="Z98" s="6"/>
      <c r="AA98" s="6"/>
      <c r="AB98" s="6"/>
      <c r="AC98" s="6"/>
      <c r="AD98" s="6"/>
      <c r="AE98" s="6"/>
      <c r="AF98" s="6"/>
      <c r="AG98" s="6"/>
      <c r="AH98" s="102"/>
      <c r="AJ98" s="6"/>
    </row>
    <row r="99" spans="1:36" x14ac:dyDescent="0.5">
      <c r="A99" s="77" t="str">
        <f t="shared" si="31"/>
        <v/>
      </c>
      <c r="B99" s="17" t="str">
        <f>'5k Men'!B99</f>
        <v>Steve</v>
      </c>
      <c r="C99" s="17" t="str">
        <f>'5k Men'!C99</f>
        <v>Ostler</v>
      </c>
      <c r="D99" s="8" t="str">
        <f t="shared" si="29"/>
        <v/>
      </c>
      <c r="E99" s="8" t="str">
        <f>IF(OR(D99="",COUNTIF($D$4:$D$153,"="&amp;D99)&lt;=1),"",IF(COUNTIF($D$4:$D99,"="&amp;D99)=1,"",COUNTIF($D$4:$D99,"="&amp;D99)-1))</f>
        <v/>
      </c>
      <c r="F99" s="8" t="str">
        <f t="shared" si="32"/>
        <v/>
      </c>
      <c r="G99" s="6">
        <f t="shared" ref="G99:G127" si="34">MIN(H99:AH99)</f>
        <v>0</v>
      </c>
      <c r="H99" s="118"/>
      <c r="I99" s="6"/>
      <c r="J99" s="6"/>
      <c r="K99" s="6"/>
      <c r="L99" s="6"/>
      <c r="M99" s="6"/>
      <c r="N99" s="6"/>
      <c r="O99" s="6"/>
      <c r="P99" s="6"/>
      <c r="Q99" s="6"/>
      <c r="R99" s="6"/>
      <c r="S99" s="6"/>
      <c r="T99" s="6"/>
      <c r="U99" s="6"/>
      <c r="V99" s="6"/>
      <c r="W99" s="6"/>
      <c r="X99" s="6"/>
      <c r="Y99" s="6"/>
      <c r="Z99" s="6"/>
      <c r="AA99" s="6"/>
      <c r="AB99" s="6"/>
      <c r="AC99" s="6"/>
      <c r="AD99" s="6"/>
      <c r="AE99" s="6"/>
      <c r="AF99" s="6"/>
      <c r="AG99" s="6"/>
      <c r="AH99" s="102"/>
      <c r="AJ99" s="6"/>
    </row>
    <row r="100" spans="1:36" x14ac:dyDescent="0.5">
      <c r="A100" s="77" t="str">
        <f t="shared" si="31"/>
        <v/>
      </c>
      <c r="B100" s="17" t="str">
        <f>'5k Men'!B100</f>
        <v>Richard</v>
      </c>
      <c r="C100" s="17" t="str">
        <f>'5k Men'!C100</f>
        <v>Parkin</v>
      </c>
      <c r="D100" s="8" t="str">
        <f t="shared" ref="D100:D131" si="35">IF(RANK(G100,G$4:G$153,1)-COUNTIF(G$4:G$153,"=0")&lt;=0,"",RANK(G100,G$4:G$153,1)-COUNTIF(G$4:G$153,"=0"))</f>
        <v/>
      </c>
      <c r="E100" s="8" t="str">
        <f>IF(OR(D100="",COUNTIF($D$4:$D$153,"="&amp;D100)&lt;=1),"",IF(COUNTIF($D$4:$D100,"="&amp;D100)=1,"",COUNTIF($D$4:$D100,"="&amp;D100)-1))</f>
        <v/>
      </c>
      <c r="F100" s="8" t="str">
        <f t="shared" si="32"/>
        <v/>
      </c>
      <c r="G100" s="6">
        <f t="shared" si="34"/>
        <v>0</v>
      </c>
      <c r="H100" s="118"/>
      <c r="I100" s="6"/>
      <c r="J100" s="6"/>
      <c r="K100" s="6"/>
      <c r="L100" s="6"/>
      <c r="M100" s="6"/>
      <c r="N100" s="6"/>
      <c r="O100" s="6"/>
      <c r="P100" s="6"/>
      <c r="Q100" s="6"/>
      <c r="R100" s="6"/>
      <c r="S100" s="6"/>
      <c r="T100" s="6"/>
      <c r="U100" s="6"/>
      <c r="V100" s="6"/>
      <c r="W100" s="6"/>
      <c r="X100" s="6"/>
      <c r="Y100" s="6"/>
      <c r="Z100" s="6"/>
      <c r="AA100" s="6"/>
      <c r="AB100" s="6"/>
      <c r="AC100" s="6"/>
      <c r="AD100" s="6"/>
      <c r="AE100" s="6"/>
      <c r="AF100" s="6"/>
      <c r="AG100" s="6"/>
      <c r="AH100" s="102"/>
      <c r="AJ100" s="6"/>
    </row>
    <row r="101" spans="1:36" x14ac:dyDescent="0.5">
      <c r="A101" s="77" t="str">
        <f t="shared" si="31"/>
        <v/>
      </c>
      <c r="B101" s="17" t="str">
        <f>'5k Men'!B101</f>
        <v>Steve</v>
      </c>
      <c r="C101" s="17" t="str">
        <f>'5k Men'!C101</f>
        <v>Parkinson</v>
      </c>
      <c r="D101" s="8" t="str">
        <f t="shared" si="35"/>
        <v/>
      </c>
      <c r="E101" s="8" t="str">
        <f>IF(OR(D101="",COUNTIF($D$4:$D$153,"="&amp;D101)&lt;=1),"",IF(COUNTIF($D$4:$D101,"="&amp;D101)=1,"",COUNTIF($D$4:$D101,"="&amp;D101)-1))</f>
        <v/>
      </c>
      <c r="F101" s="8" t="str">
        <f t="shared" si="32"/>
        <v/>
      </c>
      <c r="G101" s="6">
        <f t="shared" si="34"/>
        <v>0</v>
      </c>
      <c r="H101" s="118"/>
      <c r="I101" s="6"/>
      <c r="J101" s="6"/>
      <c r="K101" s="6"/>
      <c r="L101" s="6"/>
      <c r="M101" s="6"/>
      <c r="N101" s="6"/>
      <c r="O101" s="6"/>
      <c r="P101" s="6"/>
      <c r="Q101" s="6"/>
      <c r="R101" s="6"/>
      <c r="S101" s="6"/>
      <c r="T101" s="6"/>
      <c r="U101" s="6"/>
      <c r="V101" s="6"/>
      <c r="W101" s="6"/>
      <c r="X101" s="6"/>
      <c r="Y101" s="6"/>
      <c r="Z101" s="6"/>
      <c r="AA101" s="6"/>
      <c r="AB101" s="6"/>
      <c r="AC101" s="6"/>
      <c r="AD101" s="6"/>
      <c r="AE101" s="6"/>
      <c r="AF101" s="6"/>
      <c r="AG101" s="6"/>
      <c r="AH101" s="102"/>
      <c r="AJ101" s="6"/>
    </row>
    <row r="102" spans="1:36" x14ac:dyDescent="0.5">
      <c r="A102" s="77">
        <f>F102</f>
        <v>18</v>
      </c>
      <c r="B102" s="17" t="str">
        <f>'5k Men'!B102</f>
        <v>Roy</v>
      </c>
      <c r="C102" s="17" t="str">
        <f>'5k Men'!C102</f>
        <v>Partington</v>
      </c>
      <c r="D102" s="8">
        <f t="shared" si="35"/>
        <v>18</v>
      </c>
      <c r="E102" s="8" t="str">
        <f>IF(OR(D102="",COUNTIF($D$4:$D$153,"="&amp;D102)&lt;=1),"",IF(COUNTIF($D$4:$D102,"="&amp;D102)=1,"",COUNTIF($D$4:$D102,"="&amp;D102)-1))</f>
        <v/>
      </c>
      <c r="F102" s="8">
        <f>IF(D102="","",SUM(D102:E102))</f>
        <v>18</v>
      </c>
      <c r="G102" s="6">
        <f t="shared" si="34"/>
        <v>9.3900462962962963E-2</v>
      </c>
      <c r="H102" s="118"/>
      <c r="I102" s="6"/>
      <c r="J102" s="6"/>
      <c r="K102" s="6"/>
      <c r="L102" s="6"/>
      <c r="M102" s="6"/>
      <c r="N102" s="6"/>
      <c r="O102" s="6">
        <v>9.3900462962962963E-2</v>
      </c>
      <c r="P102" s="6"/>
      <c r="Q102" s="6"/>
      <c r="R102" s="6"/>
      <c r="S102" s="6"/>
      <c r="T102" s="6"/>
      <c r="U102" s="6"/>
      <c r="V102" s="6"/>
      <c r="W102" s="6"/>
      <c r="X102" s="6"/>
      <c r="Y102" s="6"/>
      <c r="Z102" s="6"/>
      <c r="AA102" s="6"/>
      <c r="AB102" s="6"/>
      <c r="AC102" s="6"/>
      <c r="AD102" s="6"/>
      <c r="AE102" s="6"/>
      <c r="AF102" s="6"/>
      <c r="AG102" s="6"/>
      <c r="AH102" s="102"/>
      <c r="AJ102" s="6"/>
    </row>
    <row r="103" spans="1:36" x14ac:dyDescent="0.5">
      <c r="A103" s="77" t="str">
        <f t="shared" si="31"/>
        <v/>
      </c>
      <c r="B103" s="17" t="str">
        <f>'5k Men'!B103</f>
        <v>Chris</v>
      </c>
      <c r="C103" s="17" t="str">
        <f>'5k Men'!C103</f>
        <v>Peach</v>
      </c>
      <c r="D103" s="8" t="str">
        <f t="shared" si="35"/>
        <v/>
      </c>
      <c r="E103" s="8" t="str">
        <f>IF(OR(D103="",COUNTIF($D$4:$D$153,"="&amp;D103)&lt;=1),"",IF(COUNTIF($D$4:$D103,"="&amp;D103)=1,"",COUNTIF($D$4:$D103,"="&amp;D103)-1))</f>
        <v/>
      </c>
      <c r="F103" s="8" t="str">
        <f t="shared" si="32"/>
        <v/>
      </c>
      <c r="G103" s="6">
        <f t="shared" si="34"/>
        <v>0</v>
      </c>
      <c r="H103" s="118"/>
      <c r="I103" s="6"/>
      <c r="J103" s="6"/>
      <c r="K103" s="6"/>
      <c r="L103" s="6"/>
      <c r="M103" s="6"/>
      <c r="N103" s="6"/>
      <c r="O103" s="6"/>
      <c r="P103" s="6"/>
      <c r="Q103" s="6"/>
      <c r="R103" s="6"/>
      <c r="S103" s="6"/>
      <c r="T103" s="6"/>
      <c r="U103" s="6"/>
      <c r="V103" s="6"/>
      <c r="W103" s="6"/>
      <c r="X103" s="6"/>
      <c r="Y103" s="6"/>
      <c r="Z103" s="6"/>
      <c r="AA103" s="6"/>
      <c r="AB103" s="6"/>
      <c r="AC103" s="6"/>
      <c r="AD103" s="6"/>
      <c r="AE103" s="6"/>
      <c r="AF103" s="6"/>
      <c r="AG103" s="6"/>
      <c r="AH103" s="102"/>
      <c r="AJ103" s="6"/>
    </row>
    <row r="104" spans="1:36" x14ac:dyDescent="0.5">
      <c r="A104" s="77">
        <f t="shared" si="31"/>
        <v>12</v>
      </c>
      <c r="B104" s="17" t="str">
        <f>'5k Men'!B104</f>
        <v>Ken</v>
      </c>
      <c r="C104" s="17" t="str">
        <f>'5k Men'!C104</f>
        <v>Pearson</v>
      </c>
      <c r="D104" s="8">
        <f t="shared" si="35"/>
        <v>12</v>
      </c>
      <c r="E104" s="8" t="str">
        <f>IF(OR(D104="",COUNTIF($D$4:$D$153,"="&amp;D104)&lt;=1),"",IF(COUNTIF($D$4:$D104,"="&amp;D104)=1,"",COUNTIF($D$4:$D104,"="&amp;D104)-1))</f>
        <v/>
      </c>
      <c r="F104" s="8">
        <f t="shared" si="32"/>
        <v>12</v>
      </c>
      <c r="G104" s="6">
        <f t="shared" si="34"/>
        <v>7.6238425925925932E-2</v>
      </c>
      <c r="H104" s="118"/>
      <c r="I104" s="6"/>
      <c r="J104" s="6"/>
      <c r="K104" s="6"/>
      <c r="L104" s="6"/>
      <c r="M104" s="6"/>
      <c r="N104" s="6">
        <v>7.6238425925925932E-2</v>
      </c>
      <c r="O104" s="6"/>
      <c r="P104" s="6"/>
      <c r="Q104" s="6"/>
      <c r="R104" s="6"/>
      <c r="S104" s="6"/>
      <c r="T104" s="6"/>
      <c r="U104" s="6"/>
      <c r="V104" s="6"/>
      <c r="W104" s="6"/>
      <c r="X104" s="6"/>
      <c r="Y104" s="6"/>
      <c r="Z104" s="6"/>
      <c r="AA104" s="6"/>
      <c r="AB104" s="6"/>
      <c r="AC104" s="6"/>
      <c r="AD104" s="6"/>
      <c r="AE104" s="6"/>
      <c r="AF104" s="6"/>
      <c r="AG104" s="6"/>
      <c r="AH104" s="102"/>
      <c r="AJ104" s="6"/>
    </row>
    <row r="105" spans="1:36" x14ac:dyDescent="0.5">
      <c r="A105" s="77" t="str">
        <f>F105</f>
        <v/>
      </c>
      <c r="B105" s="17" t="str">
        <f>'5k Men'!B105</f>
        <v>David</v>
      </c>
      <c r="C105" s="17" t="str">
        <f>'5k Men'!C105</f>
        <v>Percival</v>
      </c>
      <c r="D105" s="8" t="str">
        <f t="shared" si="35"/>
        <v/>
      </c>
      <c r="E105" s="8" t="str">
        <f>IF(OR(D105="",COUNTIF($D$4:$D$153,"="&amp;D105)&lt;=1),"",IF(COUNTIF($D$4:$D105,"="&amp;D105)=1,"",COUNTIF($D$4:$D105,"="&amp;D105)-1))</f>
        <v/>
      </c>
      <c r="F105" s="8" t="str">
        <f>IF(D105="","",SUM(D105:E105))</f>
        <v/>
      </c>
      <c r="G105" s="6">
        <f t="shared" si="34"/>
        <v>0</v>
      </c>
      <c r="H105" s="118"/>
      <c r="I105" s="6"/>
      <c r="J105" s="6"/>
      <c r="K105" s="6"/>
      <c r="L105" s="6"/>
      <c r="M105" s="6"/>
      <c r="N105" s="6"/>
      <c r="O105" s="6"/>
      <c r="P105" s="6"/>
      <c r="Q105" s="6"/>
      <c r="R105" s="6"/>
      <c r="S105" s="6"/>
      <c r="T105" s="6"/>
      <c r="U105" s="6"/>
      <c r="V105" s="6"/>
      <c r="W105" s="6"/>
      <c r="X105" s="6"/>
      <c r="Y105" s="6"/>
      <c r="Z105" s="6"/>
      <c r="AA105" s="6"/>
      <c r="AB105" s="6"/>
      <c r="AC105" s="6"/>
      <c r="AD105" s="6"/>
      <c r="AE105" s="6"/>
      <c r="AF105" s="6"/>
      <c r="AG105" s="6"/>
      <c r="AH105" s="102"/>
      <c r="AJ105" s="6"/>
    </row>
    <row r="106" spans="1:36" x14ac:dyDescent="0.5">
      <c r="A106" s="77" t="str">
        <f t="shared" si="31"/>
        <v/>
      </c>
      <c r="B106" s="17" t="str">
        <f>'5k Men'!B106</f>
        <v>Simon</v>
      </c>
      <c r="C106" s="17" t="str">
        <f>'5k Men'!C106</f>
        <v>Pick</v>
      </c>
      <c r="D106" s="8" t="str">
        <f t="shared" si="35"/>
        <v/>
      </c>
      <c r="E106" s="8" t="str">
        <f>IF(OR(D106="",COUNTIF($D$4:$D$153,"="&amp;D106)&lt;=1),"",IF(COUNTIF($D$4:$D106,"="&amp;D106)=1,"",COUNTIF($D$4:$D106,"="&amp;D106)-1))</f>
        <v/>
      </c>
      <c r="F106" s="8" t="str">
        <f t="shared" si="32"/>
        <v/>
      </c>
      <c r="G106" s="6">
        <f t="shared" si="34"/>
        <v>0</v>
      </c>
      <c r="H106" s="118"/>
      <c r="I106" s="6"/>
      <c r="J106" s="6"/>
      <c r="K106" s="6"/>
      <c r="L106" s="6"/>
      <c r="M106" s="6"/>
      <c r="N106" s="6"/>
      <c r="O106" s="6"/>
      <c r="P106" s="6"/>
      <c r="Q106" s="6"/>
      <c r="R106" s="6"/>
      <c r="S106" s="6"/>
      <c r="T106" s="6"/>
      <c r="U106" s="6"/>
      <c r="V106" s="6"/>
      <c r="W106" s="6"/>
      <c r="X106" s="6"/>
      <c r="Y106" s="6"/>
      <c r="Z106" s="6"/>
      <c r="AA106" s="6"/>
      <c r="AB106" s="6"/>
      <c r="AC106" s="6"/>
      <c r="AD106" s="6"/>
      <c r="AE106" s="6"/>
      <c r="AF106" s="6"/>
      <c r="AG106" s="6"/>
      <c r="AH106" s="102"/>
      <c r="AJ106" s="6"/>
    </row>
    <row r="107" spans="1:36" x14ac:dyDescent="0.5">
      <c r="A107" s="77" t="str">
        <f t="shared" si="31"/>
        <v/>
      </c>
      <c r="B107" s="17" t="str">
        <f>'5k Men'!B107</f>
        <v>William</v>
      </c>
      <c r="C107" s="17" t="str">
        <f>'5k Men'!C107</f>
        <v>Pike</v>
      </c>
      <c r="D107" s="8" t="str">
        <f t="shared" si="35"/>
        <v/>
      </c>
      <c r="E107" s="8" t="str">
        <f>IF(OR(D107="",COUNTIF($D$4:$D$153,"="&amp;D107)&lt;=1),"",IF(COUNTIF($D$4:$D107,"="&amp;D107)=1,"",COUNTIF($D$4:$D107,"="&amp;D107)-1))</f>
        <v/>
      </c>
      <c r="F107" s="8" t="str">
        <f t="shared" si="32"/>
        <v/>
      </c>
      <c r="G107" s="6">
        <f t="shared" si="34"/>
        <v>0</v>
      </c>
      <c r="H107" s="118"/>
      <c r="I107" s="6"/>
      <c r="J107" s="6"/>
      <c r="K107" s="6"/>
      <c r="L107" s="6"/>
      <c r="M107" s="6"/>
      <c r="N107" s="6"/>
      <c r="O107" s="6"/>
      <c r="P107" s="6"/>
      <c r="Q107" s="6"/>
      <c r="R107" s="6"/>
      <c r="S107" s="6"/>
      <c r="T107" s="6"/>
      <c r="U107" s="6"/>
      <c r="V107" s="6"/>
      <c r="W107" s="6"/>
      <c r="X107" s="6"/>
      <c r="Y107" s="6"/>
      <c r="Z107" s="6"/>
      <c r="AA107" s="6"/>
      <c r="AB107" s="6"/>
      <c r="AC107" s="6"/>
      <c r="AD107" s="6"/>
      <c r="AE107" s="6"/>
      <c r="AF107" s="6"/>
      <c r="AG107" s="6"/>
      <c r="AH107" s="102"/>
      <c r="AJ107" s="6"/>
    </row>
    <row r="108" spans="1:36" x14ac:dyDescent="0.5">
      <c r="A108" s="77" t="str">
        <f t="shared" si="31"/>
        <v/>
      </c>
      <c r="B108" s="17" t="str">
        <f>'5k Men'!B108</f>
        <v>Graeme</v>
      </c>
      <c r="C108" s="17" t="str">
        <f>'5k Men'!C108</f>
        <v>Pittaway</v>
      </c>
      <c r="D108" s="8" t="str">
        <f t="shared" si="35"/>
        <v/>
      </c>
      <c r="E108" s="8" t="str">
        <f>IF(OR(D108="",COUNTIF($D$4:$D$153,"="&amp;D108)&lt;=1),"",IF(COUNTIF($D$4:$D108,"="&amp;D108)=1,"",COUNTIF($D$4:$D108,"="&amp;D108)-1))</f>
        <v/>
      </c>
      <c r="F108" s="8" t="str">
        <f t="shared" si="32"/>
        <v/>
      </c>
      <c r="G108" s="6">
        <f t="shared" si="34"/>
        <v>0</v>
      </c>
      <c r="H108" s="118"/>
      <c r="I108" s="6"/>
      <c r="J108" s="6"/>
      <c r="K108" s="6"/>
      <c r="L108" s="6"/>
      <c r="M108" s="6"/>
      <c r="N108" s="6"/>
      <c r="O108" s="6"/>
      <c r="P108" s="6"/>
      <c r="Q108" s="6"/>
      <c r="R108" s="6"/>
      <c r="S108" s="6"/>
      <c r="T108" s="6"/>
      <c r="U108" s="6"/>
      <c r="V108" s="6"/>
      <c r="W108" s="6"/>
      <c r="X108" s="6"/>
      <c r="Y108" s="6"/>
      <c r="Z108" s="6"/>
      <c r="AA108" s="6"/>
      <c r="AB108" s="6"/>
      <c r="AC108" s="6"/>
      <c r="AD108" s="6"/>
      <c r="AE108" s="6"/>
      <c r="AF108" s="6"/>
      <c r="AG108" s="6"/>
      <c r="AH108" s="102"/>
      <c r="AJ108" s="6"/>
    </row>
    <row r="109" spans="1:36" x14ac:dyDescent="0.5">
      <c r="A109" s="77" t="str">
        <f t="shared" si="31"/>
        <v/>
      </c>
      <c r="B109" s="17" t="str">
        <f>'5k Men'!B109</f>
        <v>Stephen</v>
      </c>
      <c r="C109" s="17" t="str">
        <f>'5k Men'!C109</f>
        <v>Pointon</v>
      </c>
      <c r="D109" s="8" t="str">
        <f t="shared" si="35"/>
        <v/>
      </c>
      <c r="E109" s="8" t="str">
        <f>IF(OR(D109="",COUNTIF($D$4:$D$153,"="&amp;D109)&lt;=1),"",IF(COUNTIF($D$4:$D109,"="&amp;D109)=1,"",COUNTIF($D$4:$D109,"="&amp;D109)-1))</f>
        <v/>
      </c>
      <c r="F109" s="8" t="str">
        <f t="shared" si="32"/>
        <v/>
      </c>
      <c r="G109" s="6">
        <f t="shared" si="34"/>
        <v>0</v>
      </c>
      <c r="H109" s="118"/>
      <c r="I109" s="6"/>
      <c r="J109" s="6"/>
      <c r="K109" s="6"/>
      <c r="L109" s="6"/>
      <c r="M109" s="6"/>
      <c r="N109" s="6"/>
      <c r="O109" s="6"/>
      <c r="P109" s="6"/>
      <c r="Q109" s="6"/>
      <c r="R109" s="6"/>
      <c r="S109" s="6"/>
      <c r="T109" s="6"/>
      <c r="U109" s="6"/>
      <c r="V109" s="6"/>
      <c r="W109" s="6"/>
      <c r="X109" s="6"/>
      <c r="Y109" s="6"/>
      <c r="Z109" s="6"/>
      <c r="AA109" s="6"/>
      <c r="AB109" s="6"/>
      <c r="AC109" s="6"/>
      <c r="AD109" s="6"/>
      <c r="AE109" s="6"/>
      <c r="AF109" s="6"/>
      <c r="AG109" s="6"/>
      <c r="AH109" s="102"/>
      <c r="AJ109" s="6"/>
    </row>
    <row r="110" spans="1:36" x14ac:dyDescent="0.5">
      <c r="A110" s="77" t="str">
        <f t="shared" si="31"/>
        <v/>
      </c>
      <c r="B110" s="17" t="str">
        <f>'5k Men'!B110</f>
        <v>Phillip</v>
      </c>
      <c r="C110" s="17" t="str">
        <f>'5k Men'!C110</f>
        <v>Powditch</v>
      </c>
      <c r="D110" s="8" t="str">
        <f t="shared" si="35"/>
        <v/>
      </c>
      <c r="E110" s="8" t="str">
        <f>IF(OR(D110="",COUNTIF($D$4:$D$153,"="&amp;D110)&lt;=1),"",IF(COUNTIF($D$4:$D110,"="&amp;D110)=1,"",COUNTIF($D$4:$D110,"="&amp;D110)-1))</f>
        <v/>
      </c>
      <c r="F110" s="8" t="str">
        <f t="shared" si="32"/>
        <v/>
      </c>
      <c r="G110" s="6">
        <f t="shared" si="34"/>
        <v>0</v>
      </c>
      <c r="H110" s="118"/>
      <c r="I110" s="6"/>
      <c r="J110" s="6"/>
      <c r="K110" s="6"/>
      <c r="L110" s="6"/>
      <c r="M110" s="6"/>
      <c r="N110" s="6"/>
      <c r="O110" s="6"/>
      <c r="P110" s="6"/>
      <c r="Q110" s="6"/>
      <c r="R110" s="6"/>
      <c r="S110" s="6"/>
      <c r="T110" s="6"/>
      <c r="U110" s="6"/>
      <c r="V110" s="6"/>
      <c r="W110" s="6"/>
      <c r="X110" s="6"/>
      <c r="Y110" s="6"/>
      <c r="Z110" s="6"/>
      <c r="AA110" s="6"/>
      <c r="AB110" s="6"/>
      <c r="AC110" s="6"/>
      <c r="AD110" s="6"/>
      <c r="AE110" s="6"/>
      <c r="AF110" s="6"/>
      <c r="AG110" s="6"/>
      <c r="AH110" s="102"/>
      <c r="AJ110" s="6"/>
    </row>
    <row r="111" spans="1:36" x14ac:dyDescent="0.5">
      <c r="A111" s="77" t="str">
        <f t="shared" si="31"/>
        <v/>
      </c>
      <c r="B111" s="17" t="str">
        <f>'5k Men'!B111</f>
        <v>Michael</v>
      </c>
      <c r="C111" s="17" t="str">
        <f>'5k Men'!C111</f>
        <v>Proudlove</v>
      </c>
      <c r="D111" s="8" t="str">
        <f t="shared" si="35"/>
        <v/>
      </c>
      <c r="E111" s="8" t="str">
        <f>IF(OR(D111="",COUNTIF($D$4:$D$153,"="&amp;D111)&lt;=1),"",IF(COUNTIF($D$4:$D111,"="&amp;D111)=1,"",COUNTIF($D$4:$D111,"="&amp;D111)-1))</f>
        <v/>
      </c>
      <c r="F111" s="8" t="str">
        <f t="shared" si="32"/>
        <v/>
      </c>
      <c r="G111" s="6">
        <f t="shared" si="34"/>
        <v>0</v>
      </c>
      <c r="H111" s="118"/>
      <c r="I111" s="6"/>
      <c r="J111" s="6"/>
      <c r="K111" s="6"/>
      <c r="L111" s="6"/>
      <c r="M111" s="6"/>
      <c r="N111" s="6"/>
      <c r="O111" s="6"/>
      <c r="P111" s="6"/>
      <c r="Q111" s="6"/>
      <c r="R111" s="6"/>
      <c r="S111" s="6"/>
      <c r="T111" s="6"/>
      <c r="U111" s="6"/>
      <c r="V111" s="6"/>
      <c r="W111" s="6"/>
      <c r="X111" s="6"/>
      <c r="Y111" s="6"/>
      <c r="Z111" s="6"/>
      <c r="AA111" s="6"/>
      <c r="AB111" s="6"/>
      <c r="AC111" s="6"/>
      <c r="AD111" s="6"/>
      <c r="AE111" s="6"/>
      <c r="AF111" s="6"/>
      <c r="AG111" s="6"/>
      <c r="AH111" s="102"/>
      <c r="AJ111" s="6"/>
    </row>
    <row r="112" spans="1:36" x14ac:dyDescent="0.5">
      <c r="A112" s="77" t="str">
        <f>F112</f>
        <v/>
      </c>
      <c r="B112" s="17" t="str">
        <f>'5k Men'!B112</f>
        <v>Dominic</v>
      </c>
      <c r="C112" s="17" t="str">
        <f>'5k Men'!C112</f>
        <v>Rawnsley</v>
      </c>
      <c r="D112" s="8" t="str">
        <f t="shared" si="35"/>
        <v/>
      </c>
      <c r="E112" s="8" t="str">
        <f>IF(OR(D112="",COUNTIF($D$4:$D$153,"="&amp;D112)&lt;=1),"",IF(COUNTIF($D$4:$D112,"="&amp;D112)=1,"",COUNTIF($D$4:$D112,"="&amp;D112)-1))</f>
        <v/>
      </c>
      <c r="F112" s="8" t="str">
        <f>IF(D112="","",SUM(D112:E112))</f>
        <v/>
      </c>
      <c r="G112" s="6">
        <f t="shared" si="34"/>
        <v>0</v>
      </c>
      <c r="H112" s="118"/>
      <c r="I112" s="6"/>
      <c r="J112" s="6"/>
      <c r="K112" s="6"/>
      <c r="L112" s="6"/>
      <c r="M112" s="6"/>
      <c r="N112" s="6"/>
      <c r="O112" s="6"/>
      <c r="P112" s="6"/>
      <c r="Q112" s="6"/>
      <c r="R112" s="6"/>
      <c r="S112" s="6"/>
      <c r="T112" s="6"/>
      <c r="U112" s="6"/>
      <c r="V112" s="6"/>
      <c r="W112" s="6"/>
      <c r="X112" s="6"/>
      <c r="Y112" s="6"/>
      <c r="Z112" s="6"/>
      <c r="AA112" s="6"/>
      <c r="AB112" s="6"/>
      <c r="AC112" s="6"/>
      <c r="AD112" s="6"/>
      <c r="AE112" s="6"/>
      <c r="AF112" s="6"/>
      <c r="AG112" s="6"/>
      <c r="AH112" s="102"/>
      <c r="AJ112" s="6"/>
    </row>
    <row r="113" spans="1:36" x14ac:dyDescent="0.5">
      <c r="A113" s="77" t="str">
        <f t="shared" si="31"/>
        <v/>
      </c>
      <c r="B113" s="17" t="str">
        <f>'5k Men'!B113</f>
        <v>Paul</v>
      </c>
      <c r="C113" s="17" t="str">
        <f>'5k Men'!C113</f>
        <v>Readshaw</v>
      </c>
      <c r="D113" s="8" t="str">
        <f t="shared" si="35"/>
        <v/>
      </c>
      <c r="E113" s="8" t="str">
        <f>IF(OR(D113="",COUNTIF($D$4:$D$153,"="&amp;D113)&lt;=1),"",IF(COUNTIF($D$4:$D113,"="&amp;D113)=1,"",COUNTIF($D$4:$D113,"="&amp;D113)-1))</f>
        <v/>
      </c>
      <c r="F113" s="8" t="str">
        <f t="shared" si="32"/>
        <v/>
      </c>
      <c r="G113" s="6">
        <f t="shared" si="34"/>
        <v>0</v>
      </c>
      <c r="H113" s="118"/>
      <c r="I113" s="6"/>
      <c r="J113" s="6"/>
      <c r="K113" s="6"/>
      <c r="L113" s="6"/>
      <c r="M113" s="6"/>
      <c r="N113" s="6"/>
      <c r="O113" s="6"/>
      <c r="P113" s="6"/>
      <c r="Q113" s="6"/>
      <c r="R113" s="6"/>
      <c r="S113" s="6"/>
      <c r="T113" s="6"/>
      <c r="U113" s="6"/>
      <c r="V113" s="6"/>
      <c r="W113" s="6"/>
      <c r="X113" s="6"/>
      <c r="Y113" s="6"/>
      <c r="Z113" s="6"/>
      <c r="AA113" s="6"/>
      <c r="AB113" s="6"/>
      <c r="AC113" s="6"/>
      <c r="AD113" s="6"/>
      <c r="AE113" s="6"/>
      <c r="AF113" s="6"/>
      <c r="AG113" s="6"/>
      <c r="AH113" s="102"/>
      <c r="AJ113" s="6"/>
    </row>
    <row r="114" spans="1:36" x14ac:dyDescent="0.5">
      <c r="A114" s="77" t="str">
        <f t="shared" si="31"/>
        <v/>
      </c>
      <c r="B114" s="17" t="str">
        <f>'5k Men'!B114</f>
        <v>Rob</v>
      </c>
      <c r="C114" s="17" t="str">
        <f>'5k Men'!C114</f>
        <v>Reid</v>
      </c>
      <c r="D114" s="8" t="str">
        <f t="shared" si="35"/>
        <v/>
      </c>
      <c r="E114" s="8" t="str">
        <f>IF(OR(D114="",COUNTIF($D$4:$D$153,"="&amp;D114)&lt;=1),"",IF(COUNTIF($D$4:$D114,"="&amp;D114)=1,"",COUNTIF($D$4:$D114,"="&amp;D114)-1))</f>
        <v/>
      </c>
      <c r="F114" s="8" t="str">
        <f t="shared" si="32"/>
        <v/>
      </c>
      <c r="G114" s="6">
        <f t="shared" si="34"/>
        <v>0</v>
      </c>
      <c r="H114" s="118"/>
      <c r="I114" s="6"/>
      <c r="J114" s="6"/>
      <c r="K114" s="6"/>
      <c r="L114" s="6"/>
      <c r="M114" s="6"/>
      <c r="N114" s="6"/>
      <c r="O114" s="6"/>
      <c r="P114" s="6"/>
      <c r="Q114" s="6"/>
      <c r="R114" s="6"/>
      <c r="S114" s="6"/>
      <c r="T114" s="6"/>
      <c r="U114" s="6"/>
      <c r="V114" s="6"/>
      <c r="W114" s="6"/>
      <c r="X114" s="6"/>
      <c r="Y114" s="6"/>
      <c r="Z114" s="6"/>
      <c r="AA114" s="6"/>
      <c r="AB114" s="6"/>
      <c r="AC114" s="6"/>
      <c r="AD114" s="6"/>
      <c r="AE114" s="6"/>
      <c r="AF114" s="6"/>
      <c r="AG114" s="6"/>
      <c r="AH114" s="102"/>
      <c r="AJ114" s="6"/>
    </row>
    <row r="115" spans="1:36" x14ac:dyDescent="0.5">
      <c r="A115" s="77" t="str">
        <f t="shared" ref="A115" si="36">F115</f>
        <v/>
      </c>
      <c r="B115" s="17" t="str">
        <f>'5k Men'!B115</f>
        <v>Neil</v>
      </c>
      <c r="C115" s="17" t="str">
        <f>'5k Men'!C115</f>
        <v>Ribey</v>
      </c>
      <c r="D115" s="8" t="str">
        <f t="shared" si="35"/>
        <v/>
      </c>
      <c r="E115" s="8" t="str">
        <f>IF(OR(D115="",COUNTIF($D$4:$D$153,"="&amp;D115)&lt;=1),"",IF(COUNTIF($D$4:$D115,"="&amp;D115)=1,"",COUNTIF($D$4:$D115,"="&amp;D115)-1))</f>
        <v/>
      </c>
      <c r="F115" s="8" t="str">
        <f t="shared" ref="F115" si="37">IF(D115="","",SUM(D115:E115))</f>
        <v/>
      </c>
      <c r="G115" s="6">
        <f t="shared" ref="G115" si="38">MIN(H115:AH115)</f>
        <v>0</v>
      </c>
      <c r="H115" s="118"/>
      <c r="I115" s="6"/>
      <c r="J115" s="6"/>
      <c r="K115" s="6"/>
      <c r="L115" s="6"/>
      <c r="M115" s="6"/>
      <c r="N115" s="6"/>
      <c r="O115" s="6"/>
      <c r="P115" s="6"/>
      <c r="Q115" s="6"/>
      <c r="R115" s="6"/>
      <c r="S115" s="6"/>
      <c r="T115" s="6"/>
      <c r="U115" s="6"/>
      <c r="V115" s="6"/>
      <c r="W115" s="6"/>
      <c r="X115" s="6"/>
      <c r="Y115" s="6"/>
      <c r="Z115" s="6"/>
      <c r="AA115" s="6"/>
      <c r="AB115" s="6"/>
      <c r="AC115" s="6"/>
      <c r="AD115" s="6"/>
      <c r="AE115" s="6"/>
      <c r="AF115" s="6"/>
      <c r="AG115" s="6"/>
      <c r="AH115" s="102"/>
      <c r="AJ115" s="6"/>
    </row>
    <row r="116" spans="1:36" x14ac:dyDescent="0.5">
      <c r="A116" s="77" t="str">
        <f t="shared" si="31"/>
        <v/>
      </c>
      <c r="B116" s="17" t="str">
        <f>'5k Men'!B116</f>
        <v>Ivor</v>
      </c>
      <c r="C116" s="17" t="str">
        <f>'5k Men'!C116</f>
        <v>Roberts</v>
      </c>
      <c r="D116" s="8" t="str">
        <f t="shared" si="35"/>
        <v/>
      </c>
      <c r="E116" s="8" t="str">
        <f>IF(OR(D116="",COUNTIF($D$4:$D$153,"="&amp;D116)&lt;=1),"",IF(COUNTIF($D$4:$D116,"="&amp;D116)=1,"",COUNTIF($D$4:$D116,"="&amp;D116)-1))</f>
        <v/>
      </c>
      <c r="F116" s="8" t="str">
        <f t="shared" si="32"/>
        <v/>
      </c>
      <c r="G116" s="6">
        <f t="shared" si="34"/>
        <v>0</v>
      </c>
      <c r="H116" s="118"/>
      <c r="I116" s="6"/>
      <c r="J116" s="6"/>
      <c r="K116" s="6"/>
      <c r="L116" s="6"/>
      <c r="M116" s="6"/>
      <c r="N116" s="6"/>
      <c r="O116" s="6"/>
      <c r="P116" s="6"/>
      <c r="Q116" s="6"/>
      <c r="R116" s="6"/>
      <c r="S116" s="6"/>
      <c r="T116" s="6"/>
      <c r="U116" s="6"/>
      <c r="V116" s="6"/>
      <c r="W116" s="6"/>
      <c r="X116" s="6"/>
      <c r="Y116" s="6"/>
      <c r="Z116" s="6"/>
      <c r="AA116" s="6"/>
      <c r="AB116" s="6"/>
      <c r="AC116" s="6"/>
      <c r="AD116" s="6"/>
      <c r="AE116" s="6"/>
      <c r="AF116" s="6"/>
      <c r="AG116" s="6"/>
      <c r="AH116" s="102"/>
      <c r="AJ116" s="6"/>
    </row>
    <row r="117" spans="1:36" x14ac:dyDescent="0.5">
      <c r="A117" s="77" t="str">
        <f>F117</f>
        <v/>
      </c>
      <c r="B117" s="17" t="str">
        <f>'5k Men'!B117</f>
        <v>Ben</v>
      </c>
      <c r="C117" s="17" t="str">
        <f>'5k Men'!C117</f>
        <v>Rumford</v>
      </c>
      <c r="D117" s="8" t="str">
        <f t="shared" si="35"/>
        <v/>
      </c>
      <c r="E117" s="8" t="str">
        <f>IF(OR(D117="",COUNTIF($D$4:$D$153,"="&amp;D117)&lt;=1),"",IF(COUNTIF($D$4:$D117,"="&amp;D117)=1,"",COUNTIF($D$4:$D117,"="&amp;D117)-1))</f>
        <v/>
      </c>
      <c r="F117" s="8" t="str">
        <f>IF(D117="","",SUM(D117:E117))</f>
        <v/>
      </c>
      <c r="G117" s="6">
        <f t="shared" si="34"/>
        <v>0</v>
      </c>
      <c r="H117" s="118"/>
      <c r="I117" s="6"/>
      <c r="J117" s="6"/>
      <c r="K117" s="6"/>
      <c r="L117" s="6"/>
      <c r="M117" s="6"/>
      <c r="N117" s="6"/>
      <c r="O117" s="6"/>
      <c r="P117" s="6"/>
      <c r="Q117" s="6"/>
      <c r="R117" s="6"/>
      <c r="S117" s="6"/>
      <c r="T117" s="6"/>
      <c r="U117" s="6"/>
      <c r="V117" s="6"/>
      <c r="W117" s="6"/>
      <c r="X117" s="6"/>
      <c r="Y117" s="6"/>
      <c r="Z117" s="6"/>
      <c r="AA117" s="6"/>
      <c r="AB117" s="6"/>
      <c r="AC117" s="6"/>
      <c r="AD117" s="6"/>
      <c r="AE117" s="6"/>
      <c r="AF117" s="6"/>
      <c r="AG117" s="6"/>
      <c r="AH117" s="102"/>
      <c r="AJ117" s="6"/>
    </row>
    <row r="118" spans="1:36" x14ac:dyDescent="0.5">
      <c r="A118" s="77" t="str">
        <f>F118</f>
        <v/>
      </c>
      <c r="B118" s="17" t="str">
        <f>'5k Men'!B118</f>
        <v>Philip</v>
      </c>
      <c r="C118" s="17" t="str">
        <f>'5k Men'!C118</f>
        <v>Savage</v>
      </c>
      <c r="D118" s="8" t="str">
        <f t="shared" si="35"/>
        <v/>
      </c>
      <c r="E118" s="8" t="str">
        <f>IF(OR(D118="",COUNTIF($D$4:$D$153,"="&amp;D118)&lt;=1),"",IF(COUNTIF($D$4:$D118,"="&amp;D118)=1,"",COUNTIF($D$4:$D118,"="&amp;D118)-1))</f>
        <v/>
      </c>
      <c r="F118" s="8" t="str">
        <f>IF(D118="","",SUM(D118:E118))</f>
        <v/>
      </c>
      <c r="G118" s="6">
        <f t="shared" si="34"/>
        <v>0</v>
      </c>
      <c r="H118" s="118"/>
      <c r="I118" s="6"/>
      <c r="J118" s="6"/>
      <c r="K118" s="6"/>
      <c r="L118" s="6"/>
      <c r="M118" s="6"/>
      <c r="N118" s="6"/>
      <c r="O118" s="6"/>
      <c r="P118" s="6"/>
      <c r="Q118" s="6"/>
      <c r="R118" s="6"/>
      <c r="S118" s="6"/>
      <c r="T118" s="6"/>
      <c r="U118" s="6"/>
      <c r="V118" s="6"/>
      <c r="W118" s="6"/>
      <c r="X118" s="6"/>
      <c r="Y118" s="6"/>
      <c r="Z118" s="6"/>
      <c r="AA118" s="6"/>
      <c r="AB118" s="6"/>
      <c r="AC118" s="6"/>
      <c r="AD118" s="6"/>
      <c r="AE118" s="6"/>
      <c r="AF118" s="6"/>
      <c r="AG118" s="6"/>
      <c r="AH118" s="102"/>
      <c r="AJ118" s="6"/>
    </row>
    <row r="119" spans="1:36" x14ac:dyDescent="0.5">
      <c r="A119" s="77" t="str">
        <f t="shared" si="31"/>
        <v/>
      </c>
      <c r="B119" s="17" t="str">
        <f>'5k Men'!B119</f>
        <v>Richard</v>
      </c>
      <c r="C119" s="17" t="str">
        <f>'5k Men'!C119</f>
        <v>Scaife</v>
      </c>
      <c r="D119" s="8" t="str">
        <f t="shared" si="35"/>
        <v/>
      </c>
      <c r="E119" s="8" t="str">
        <f>IF(OR(D119="",COUNTIF($D$4:$D$153,"="&amp;D119)&lt;=1),"",IF(COUNTIF($D$4:$D119,"="&amp;D119)=1,"",COUNTIF($D$4:$D119,"="&amp;D119)-1))</f>
        <v/>
      </c>
      <c r="F119" s="8" t="str">
        <f t="shared" si="32"/>
        <v/>
      </c>
      <c r="G119" s="6">
        <f t="shared" si="34"/>
        <v>0</v>
      </c>
      <c r="H119" s="118"/>
      <c r="I119" s="6"/>
      <c r="J119" s="6"/>
      <c r="K119" s="6"/>
      <c r="L119" s="6"/>
      <c r="M119" s="6"/>
      <c r="N119" s="6"/>
      <c r="O119" s="6"/>
      <c r="P119" s="6"/>
      <c r="Q119" s="6"/>
      <c r="R119" s="6"/>
      <c r="S119" s="6"/>
      <c r="T119" s="6"/>
      <c r="U119" s="6"/>
      <c r="V119" s="6"/>
      <c r="W119" s="6"/>
      <c r="X119" s="6"/>
      <c r="Y119" s="6"/>
      <c r="Z119" s="6"/>
      <c r="AA119" s="6"/>
      <c r="AB119" s="6"/>
      <c r="AC119" s="6"/>
      <c r="AD119" s="6"/>
      <c r="AE119" s="6"/>
      <c r="AF119" s="6"/>
      <c r="AG119" s="6"/>
      <c r="AH119" s="102"/>
      <c r="AJ119" s="6"/>
    </row>
    <row r="120" spans="1:36" x14ac:dyDescent="0.5">
      <c r="A120" s="77">
        <f>F120</f>
        <v>4</v>
      </c>
      <c r="B120" s="17" t="str">
        <f>'5k Men'!B120</f>
        <v>Harry</v>
      </c>
      <c r="C120" s="17" t="str">
        <f>'5k Men'!C120</f>
        <v>Schofield</v>
      </c>
      <c r="D120" s="8">
        <f t="shared" si="35"/>
        <v>4</v>
      </c>
      <c r="E120" s="8" t="str">
        <f>IF(OR(D120="",COUNTIF($D$4:$D$153,"="&amp;D120)&lt;=1),"",IF(COUNTIF($D$4:$D120,"="&amp;D120)=1,"",COUNTIF($D$4:$D120,"="&amp;D120)-1))</f>
        <v/>
      </c>
      <c r="F120" s="8">
        <f>IF(D120="","",SUM(D120:E120))</f>
        <v>4</v>
      </c>
      <c r="G120" s="6">
        <f t="shared" ref="G120" si="39">MIN(H120:AH120)</f>
        <v>5.8842592592592592E-2</v>
      </c>
      <c r="H120" s="118"/>
      <c r="I120" s="6"/>
      <c r="J120" s="6">
        <v>6.8460648148148145E-2</v>
      </c>
      <c r="K120" s="6"/>
      <c r="L120" s="6"/>
      <c r="M120" s="6">
        <v>5.8842592592592592E-2</v>
      </c>
      <c r="N120" s="6"/>
      <c r="O120" s="6"/>
      <c r="P120" s="6"/>
      <c r="Q120" s="6"/>
      <c r="R120" s="6"/>
      <c r="S120" s="6"/>
      <c r="T120" s="6"/>
      <c r="U120" s="6"/>
      <c r="V120" s="6"/>
      <c r="W120" s="6"/>
      <c r="X120" s="6"/>
      <c r="Y120" s="6"/>
      <c r="Z120" s="6"/>
      <c r="AA120" s="6"/>
      <c r="AB120" s="6"/>
      <c r="AC120" s="6"/>
      <c r="AD120" s="6"/>
      <c r="AE120" s="6"/>
      <c r="AF120" s="6"/>
      <c r="AG120" s="6"/>
      <c r="AH120" s="102"/>
      <c r="AJ120" s="6"/>
    </row>
    <row r="121" spans="1:36" x14ac:dyDescent="0.5">
      <c r="A121" s="77" t="str">
        <f t="shared" ref="A121:A141" si="40">F121</f>
        <v/>
      </c>
      <c r="B121" s="17" t="str">
        <f>'5k Men'!B121</f>
        <v>Doug</v>
      </c>
      <c r="C121" s="17" t="str">
        <f>'5k Men'!C121</f>
        <v>Sharp</v>
      </c>
      <c r="D121" s="8" t="str">
        <f t="shared" si="35"/>
        <v/>
      </c>
      <c r="E121" s="8" t="str">
        <f>IF(OR(D121="",COUNTIF($D$4:$D$153,"="&amp;D121)&lt;=1),"",IF(COUNTIF($D$4:$D121,"="&amp;D121)=1,"",COUNTIF($D$4:$D121,"="&amp;D121)-1))</f>
        <v/>
      </c>
      <c r="F121" s="8" t="str">
        <f t="shared" ref="F121:F141" si="41">IF(D121="","",SUM(D121:E121))</f>
        <v/>
      </c>
      <c r="G121" s="6">
        <f t="shared" si="34"/>
        <v>0</v>
      </c>
      <c r="H121" s="118"/>
      <c r="I121" s="6"/>
      <c r="J121" s="6"/>
      <c r="K121" s="6"/>
      <c r="L121" s="6"/>
      <c r="M121" s="6"/>
      <c r="N121" s="6"/>
      <c r="O121" s="6"/>
      <c r="P121" s="6"/>
      <c r="Q121" s="6"/>
      <c r="R121" s="6"/>
      <c r="S121" s="6"/>
      <c r="T121" s="6"/>
      <c r="U121" s="6"/>
      <c r="V121" s="6"/>
      <c r="W121" s="6"/>
      <c r="X121" s="6"/>
      <c r="Y121" s="6"/>
      <c r="Z121" s="6"/>
      <c r="AA121" s="6"/>
      <c r="AB121" s="6"/>
      <c r="AC121" s="6"/>
      <c r="AD121" s="6"/>
      <c r="AE121" s="6"/>
      <c r="AF121" s="6"/>
      <c r="AG121" s="6"/>
      <c r="AH121" s="102"/>
      <c r="AJ121" s="6"/>
    </row>
    <row r="122" spans="1:36" x14ac:dyDescent="0.5">
      <c r="A122" s="77" t="str">
        <f t="shared" si="40"/>
        <v/>
      </c>
      <c r="B122" s="17" t="str">
        <f>'5k Men'!B122</f>
        <v>Simon</v>
      </c>
      <c r="C122" s="17" t="str">
        <f>'5k Men'!C122</f>
        <v>Shiels</v>
      </c>
      <c r="D122" s="8" t="str">
        <f t="shared" si="35"/>
        <v/>
      </c>
      <c r="E122" s="8" t="str">
        <f>IF(OR(D122="",COUNTIF($D$4:$D$153,"="&amp;D122)&lt;=1),"",IF(COUNTIF($D$4:$D122,"="&amp;D122)=1,"",COUNTIF($D$4:$D122,"="&amp;D122)-1))</f>
        <v/>
      </c>
      <c r="F122" s="8" t="str">
        <f t="shared" si="41"/>
        <v/>
      </c>
      <c r="G122" s="6">
        <f t="shared" si="34"/>
        <v>0</v>
      </c>
      <c r="H122" s="118"/>
      <c r="I122" s="6"/>
      <c r="J122" s="6"/>
      <c r="K122" s="6"/>
      <c r="L122" s="6"/>
      <c r="M122" s="6"/>
      <c r="N122" s="6"/>
      <c r="O122" s="6"/>
      <c r="P122" s="6"/>
      <c r="Q122" s="6"/>
      <c r="R122" s="6"/>
      <c r="S122" s="6"/>
      <c r="T122" s="6"/>
      <c r="U122" s="6"/>
      <c r="V122" s="6"/>
      <c r="W122" s="6"/>
      <c r="X122" s="6"/>
      <c r="Y122" s="6"/>
      <c r="Z122" s="6"/>
      <c r="AA122" s="6"/>
      <c r="AB122" s="6"/>
      <c r="AC122" s="6"/>
      <c r="AD122" s="6"/>
      <c r="AE122" s="6"/>
      <c r="AF122" s="6"/>
      <c r="AG122" s="6"/>
      <c r="AH122" s="102"/>
      <c r="AJ122" s="6"/>
    </row>
    <row r="123" spans="1:36" x14ac:dyDescent="0.5">
      <c r="A123" s="77" t="str">
        <f t="shared" si="40"/>
        <v/>
      </c>
      <c r="B123" s="17" t="str">
        <f>'5k Men'!B123</f>
        <v>Tom</v>
      </c>
      <c r="C123" s="17" t="str">
        <f>'5k Men'!C123</f>
        <v>Skinner</v>
      </c>
      <c r="D123" s="8" t="str">
        <f t="shared" si="35"/>
        <v/>
      </c>
      <c r="E123" s="8" t="str">
        <f>IF(OR(D123="",COUNTIF($D$4:$D$153,"="&amp;D123)&lt;=1),"",IF(COUNTIF($D$4:$D123,"="&amp;D123)=1,"",COUNTIF($D$4:$D123,"="&amp;D123)-1))</f>
        <v/>
      </c>
      <c r="F123" s="8" t="str">
        <f t="shared" si="41"/>
        <v/>
      </c>
      <c r="G123" s="6">
        <f t="shared" si="34"/>
        <v>0</v>
      </c>
      <c r="H123" s="118"/>
      <c r="I123" s="6"/>
      <c r="J123" s="6"/>
      <c r="K123" s="6"/>
      <c r="L123" s="6"/>
      <c r="M123" s="6"/>
      <c r="N123" s="6"/>
      <c r="O123" s="6"/>
      <c r="P123" s="6"/>
      <c r="Q123" s="6"/>
      <c r="R123" s="6"/>
      <c r="S123" s="6"/>
      <c r="T123" s="6"/>
      <c r="U123" s="6"/>
      <c r="V123" s="6"/>
      <c r="W123" s="6"/>
      <c r="X123" s="6"/>
      <c r="Y123" s="6"/>
      <c r="Z123" s="6"/>
      <c r="AA123" s="6"/>
      <c r="AB123" s="6"/>
      <c r="AC123" s="6"/>
      <c r="AD123" s="6"/>
      <c r="AE123" s="6"/>
      <c r="AF123" s="6"/>
      <c r="AG123" s="6"/>
      <c r="AH123" s="102"/>
      <c r="AJ123" s="6"/>
    </row>
    <row r="124" spans="1:36" x14ac:dyDescent="0.5">
      <c r="A124" s="77" t="str">
        <f t="shared" si="40"/>
        <v/>
      </c>
      <c r="B124" s="17" t="str">
        <f>'5k Men'!B124</f>
        <v>Matthew</v>
      </c>
      <c r="C124" s="17" t="str">
        <f>'5k Men'!C124</f>
        <v>Skinns</v>
      </c>
      <c r="D124" s="8" t="str">
        <f t="shared" si="35"/>
        <v/>
      </c>
      <c r="E124" s="8" t="str">
        <f>IF(OR(D124="",COUNTIF($D$4:$D$153,"="&amp;D124)&lt;=1),"",IF(COUNTIF($D$4:$D124,"="&amp;D124)=1,"",COUNTIF($D$4:$D124,"="&amp;D124)-1))</f>
        <v/>
      </c>
      <c r="F124" s="8" t="str">
        <f t="shared" si="41"/>
        <v/>
      </c>
      <c r="G124" s="6">
        <f t="shared" si="34"/>
        <v>0</v>
      </c>
      <c r="H124" s="118"/>
      <c r="I124" s="6"/>
      <c r="J124" s="6"/>
      <c r="K124" s="6"/>
      <c r="L124" s="6"/>
      <c r="M124" s="6"/>
      <c r="N124" s="6"/>
      <c r="O124" s="6"/>
      <c r="P124" s="6"/>
      <c r="Q124" s="6"/>
      <c r="R124" s="6"/>
      <c r="S124" s="6"/>
      <c r="T124" s="6"/>
      <c r="U124" s="6"/>
      <c r="V124" s="6"/>
      <c r="W124" s="6"/>
      <c r="X124" s="6"/>
      <c r="Y124" s="6"/>
      <c r="Z124" s="6"/>
      <c r="AA124" s="6"/>
      <c r="AB124" s="6"/>
      <c r="AC124" s="6"/>
      <c r="AD124" s="6"/>
      <c r="AE124" s="6"/>
      <c r="AF124" s="6"/>
      <c r="AG124" s="6"/>
      <c r="AH124" s="102"/>
      <c r="AJ124" s="6"/>
    </row>
    <row r="125" spans="1:36" x14ac:dyDescent="0.5">
      <c r="A125" s="77" t="str">
        <f t="shared" si="40"/>
        <v/>
      </c>
      <c r="B125" s="17" t="str">
        <f>'5k Men'!B125</f>
        <v>Martin</v>
      </c>
      <c r="C125" s="17" t="str">
        <f>'5k Men'!C125</f>
        <v>Smalley</v>
      </c>
      <c r="D125" s="8" t="str">
        <f t="shared" si="35"/>
        <v/>
      </c>
      <c r="E125" s="8" t="str">
        <f>IF(OR(D125="",COUNTIF($D$4:$D$153,"="&amp;D125)&lt;=1),"",IF(COUNTIF($D$4:$D125,"="&amp;D125)=1,"",COUNTIF($D$4:$D125,"="&amp;D125)-1))</f>
        <v/>
      </c>
      <c r="F125" s="8" t="str">
        <f t="shared" si="41"/>
        <v/>
      </c>
      <c r="G125" s="6">
        <f t="shared" si="34"/>
        <v>0</v>
      </c>
      <c r="H125" s="118"/>
      <c r="I125" s="6"/>
      <c r="J125" s="6"/>
      <c r="K125" s="6"/>
      <c r="L125" s="6"/>
      <c r="M125" s="6"/>
      <c r="N125" s="6"/>
      <c r="O125" s="6"/>
      <c r="P125" s="6"/>
      <c r="Q125" s="6"/>
      <c r="R125" s="6"/>
      <c r="S125" s="6"/>
      <c r="T125" s="6"/>
      <c r="U125" s="6"/>
      <c r="V125" s="6"/>
      <c r="W125" s="6"/>
      <c r="X125" s="6"/>
      <c r="Y125" s="6"/>
      <c r="Z125" s="6"/>
      <c r="AA125" s="6"/>
      <c r="AB125" s="6"/>
      <c r="AC125" s="6"/>
      <c r="AD125" s="6"/>
      <c r="AE125" s="6"/>
      <c r="AF125" s="6"/>
      <c r="AG125" s="6"/>
      <c r="AH125" s="102"/>
      <c r="AJ125" s="6"/>
    </row>
    <row r="126" spans="1:36" x14ac:dyDescent="0.5">
      <c r="A126" s="77" t="str">
        <f t="shared" si="40"/>
        <v/>
      </c>
      <c r="B126" s="17" t="str">
        <f>'5k Men'!B126</f>
        <v>Robert</v>
      </c>
      <c r="C126" s="17" t="str">
        <f>'5k Men'!C126</f>
        <v>Sparkes</v>
      </c>
      <c r="D126" s="8" t="str">
        <f t="shared" si="35"/>
        <v/>
      </c>
      <c r="E126" s="8" t="str">
        <f>IF(OR(D126="",COUNTIF($D$4:$D$153,"="&amp;D126)&lt;=1),"",IF(COUNTIF($D$4:$D126,"="&amp;D126)=1,"",COUNTIF($D$4:$D126,"="&amp;D126)-1))</f>
        <v/>
      </c>
      <c r="F126" s="8" t="str">
        <f t="shared" si="41"/>
        <v/>
      </c>
      <c r="G126" s="6">
        <f t="shared" si="34"/>
        <v>0</v>
      </c>
      <c r="H126" s="118"/>
      <c r="I126" s="6"/>
      <c r="J126" s="6"/>
      <c r="K126" s="6"/>
      <c r="L126" s="6"/>
      <c r="M126" s="6"/>
      <c r="N126" s="6"/>
      <c r="O126" s="6"/>
      <c r="P126" s="6"/>
      <c r="Q126" s="6"/>
      <c r="R126" s="6"/>
      <c r="S126" s="6"/>
      <c r="T126" s="6"/>
      <c r="U126" s="6"/>
      <c r="V126" s="6"/>
      <c r="W126" s="6"/>
      <c r="X126" s="6"/>
      <c r="Y126" s="6"/>
      <c r="Z126" s="6"/>
      <c r="AA126" s="6"/>
      <c r="AB126" s="6"/>
      <c r="AC126" s="6"/>
      <c r="AD126" s="6"/>
      <c r="AE126" s="6"/>
      <c r="AF126" s="6"/>
      <c r="AG126" s="6"/>
      <c r="AH126" s="102"/>
      <c r="AJ126" s="6"/>
    </row>
    <row r="127" spans="1:36" x14ac:dyDescent="0.5">
      <c r="A127" s="77">
        <f>F127</f>
        <v>7</v>
      </c>
      <c r="B127" s="17" t="str">
        <f>'5k Men'!B127</f>
        <v>Niall</v>
      </c>
      <c r="C127" s="17" t="str">
        <f>'5k Men'!C127</f>
        <v>Stafford</v>
      </c>
      <c r="D127" s="8">
        <f t="shared" si="35"/>
        <v>7</v>
      </c>
      <c r="E127" s="8" t="str">
        <f>IF(OR(D127="",COUNTIF($D$4:$D$153,"="&amp;D127)&lt;=1),"",IF(COUNTIF($D$4:$D127,"="&amp;D127)=1,"",COUNTIF($D$4:$D127,"="&amp;D127)-1))</f>
        <v/>
      </c>
      <c r="F127" s="8">
        <f>IF(D127="","",SUM(D127:E127))</f>
        <v>7</v>
      </c>
      <c r="G127" s="6">
        <f t="shared" si="34"/>
        <v>6.2731481481481485E-2</v>
      </c>
      <c r="H127" s="118"/>
      <c r="I127" s="6"/>
      <c r="J127" s="6"/>
      <c r="K127" s="6"/>
      <c r="L127" s="6"/>
      <c r="M127" s="6"/>
      <c r="N127" s="6"/>
      <c r="O127" s="6"/>
      <c r="P127" s="6"/>
      <c r="Q127" s="6"/>
      <c r="R127" s="6"/>
      <c r="S127" s="6"/>
      <c r="T127" s="6">
        <v>6.2731481481481485E-2</v>
      </c>
      <c r="U127" s="6"/>
      <c r="V127" s="6"/>
      <c r="W127" s="6"/>
      <c r="X127" s="6"/>
      <c r="Y127" s="6"/>
      <c r="Z127" s="6"/>
      <c r="AA127" s="6"/>
      <c r="AB127" s="6"/>
      <c r="AC127" s="6"/>
      <c r="AD127" s="6"/>
      <c r="AE127" s="6"/>
      <c r="AF127" s="6"/>
      <c r="AG127" s="6"/>
      <c r="AH127" s="102"/>
      <c r="AJ127" s="6"/>
    </row>
    <row r="128" spans="1:36" x14ac:dyDescent="0.5">
      <c r="A128" s="77" t="str">
        <f>F128</f>
        <v/>
      </c>
      <c r="B128" s="17" t="str">
        <f>'5k Men'!B128</f>
        <v>Ben</v>
      </c>
      <c r="C128" s="17" t="str">
        <f>'5k Men'!C128</f>
        <v>Stephenson</v>
      </c>
      <c r="D128" s="8" t="str">
        <f t="shared" si="35"/>
        <v/>
      </c>
      <c r="E128" s="8" t="str">
        <f>IF(OR(D128="",COUNTIF($D$4:$D$153,"="&amp;D128)&lt;=1),"",IF(COUNTIF($D$4:$D128,"="&amp;D128)=1,"",COUNTIF($D$4:$D128,"="&amp;D128)-1))</f>
        <v/>
      </c>
      <c r="F128" s="8" t="str">
        <f>IF(D128="","",SUM(D128:E128))</f>
        <v/>
      </c>
      <c r="G128" s="6">
        <f t="shared" ref="G128:G143" si="42">MIN(H128:AH128)</f>
        <v>0</v>
      </c>
      <c r="H128" s="118"/>
      <c r="I128" s="6"/>
      <c r="J128" s="6"/>
      <c r="K128" s="6"/>
      <c r="L128" s="6"/>
      <c r="M128" s="6"/>
      <c r="N128" s="6"/>
      <c r="O128" s="6"/>
      <c r="P128" s="6"/>
      <c r="Q128" s="6"/>
      <c r="R128" s="6"/>
      <c r="S128" s="6"/>
      <c r="T128" s="6"/>
      <c r="U128" s="6"/>
      <c r="V128" s="6"/>
      <c r="W128" s="6"/>
      <c r="X128" s="6"/>
      <c r="Y128" s="6"/>
      <c r="Z128" s="6"/>
      <c r="AA128" s="6"/>
      <c r="AB128" s="6"/>
      <c r="AC128" s="6"/>
      <c r="AD128" s="6"/>
      <c r="AE128" s="6"/>
      <c r="AF128" s="6"/>
      <c r="AG128" s="6"/>
      <c r="AH128" s="102"/>
      <c r="AJ128" s="6"/>
    </row>
    <row r="129" spans="1:36" x14ac:dyDescent="0.5">
      <c r="A129" s="77" t="str">
        <f t="shared" si="40"/>
        <v/>
      </c>
      <c r="B129" s="17" t="str">
        <f>'5k Men'!B129</f>
        <v>Andrew</v>
      </c>
      <c r="C129" s="17" t="str">
        <f>'5k Men'!C129</f>
        <v>Tate</v>
      </c>
      <c r="D129" s="8" t="str">
        <f t="shared" si="35"/>
        <v/>
      </c>
      <c r="E129" s="8" t="str">
        <f>IF(OR(D129="",COUNTIF($D$4:$D$153,"="&amp;D129)&lt;=1),"",IF(COUNTIF($D$4:$D129,"="&amp;D129)=1,"",COUNTIF($D$4:$D129,"="&amp;D129)-1))</f>
        <v/>
      </c>
      <c r="F129" s="8" t="str">
        <f t="shared" si="41"/>
        <v/>
      </c>
      <c r="G129" s="6">
        <f t="shared" si="42"/>
        <v>0</v>
      </c>
      <c r="H129" s="118"/>
      <c r="I129" s="6"/>
      <c r="J129" s="6"/>
      <c r="K129" s="6"/>
      <c r="L129" s="6"/>
      <c r="M129" s="6"/>
      <c r="N129" s="6"/>
      <c r="O129" s="6"/>
      <c r="P129" s="6"/>
      <c r="Q129" s="6"/>
      <c r="R129" s="6"/>
      <c r="S129" s="6"/>
      <c r="T129" s="6"/>
      <c r="U129" s="6"/>
      <c r="V129" s="6"/>
      <c r="W129" s="6"/>
      <c r="X129" s="6"/>
      <c r="Y129" s="6"/>
      <c r="Z129" s="6"/>
      <c r="AA129" s="6"/>
      <c r="AB129" s="6"/>
      <c r="AC129" s="6"/>
      <c r="AD129" s="6"/>
      <c r="AE129" s="6"/>
      <c r="AF129" s="6"/>
      <c r="AG129" s="6"/>
      <c r="AH129" s="102"/>
      <c r="AJ129" s="6"/>
    </row>
    <row r="130" spans="1:36" x14ac:dyDescent="0.5">
      <c r="A130" s="77" t="str">
        <f t="shared" si="40"/>
        <v/>
      </c>
      <c r="B130" s="17" t="str">
        <f>'5k Men'!B130</f>
        <v>Gary</v>
      </c>
      <c r="C130" s="17" t="str">
        <f>'5k Men'!C130</f>
        <v>Thomas</v>
      </c>
      <c r="D130" s="8" t="str">
        <f t="shared" si="35"/>
        <v/>
      </c>
      <c r="E130" s="8" t="str">
        <f>IF(OR(D130="",COUNTIF($D$4:$D$153,"="&amp;D130)&lt;=1),"",IF(COUNTIF($D$4:$D130,"="&amp;D130)=1,"",COUNTIF($D$4:$D130,"="&amp;D130)-1))</f>
        <v/>
      </c>
      <c r="F130" s="8" t="str">
        <f t="shared" si="41"/>
        <v/>
      </c>
      <c r="G130" s="6">
        <f t="shared" si="42"/>
        <v>0</v>
      </c>
      <c r="H130" s="118"/>
      <c r="I130" s="6"/>
      <c r="J130" s="6"/>
      <c r="K130" s="6"/>
      <c r="L130" s="6"/>
      <c r="M130" s="6"/>
      <c r="N130" s="6"/>
      <c r="O130" s="6"/>
      <c r="P130" s="6"/>
      <c r="Q130" s="6"/>
      <c r="R130" s="6"/>
      <c r="S130" s="6"/>
      <c r="T130" s="6"/>
      <c r="U130" s="6"/>
      <c r="V130" s="6"/>
      <c r="W130" s="6"/>
      <c r="X130" s="6"/>
      <c r="Y130" s="6"/>
      <c r="Z130" s="6"/>
      <c r="AA130" s="6"/>
      <c r="AB130" s="6"/>
      <c r="AC130" s="6"/>
      <c r="AD130" s="6"/>
      <c r="AE130" s="6"/>
      <c r="AF130" s="6"/>
      <c r="AG130" s="6"/>
      <c r="AH130" s="102"/>
      <c r="AJ130" s="6"/>
    </row>
    <row r="131" spans="1:36" x14ac:dyDescent="0.5">
      <c r="A131" s="77" t="str">
        <f>F131</f>
        <v/>
      </c>
      <c r="B131" s="17" t="str">
        <f>'5k Men'!B131</f>
        <v>Phillippe</v>
      </c>
      <c r="C131" s="17" t="str">
        <f>'5k Men'!C131</f>
        <v>Thompson</v>
      </c>
      <c r="D131" s="8" t="str">
        <f t="shared" si="35"/>
        <v/>
      </c>
      <c r="E131" s="8" t="str">
        <f>IF(OR(D131="",COUNTIF($D$4:$D$153,"="&amp;D131)&lt;=1),"",IF(COUNTIF($D$4:$D131,"="&amp;D131)=1,"",COUNTIF($D$4:$D131,"="&amp;D131)-1))</f>
        <v/>
      </c>
      <c r="F131" s="8" t="str">
        <f>IF(D131="","",SUM(D131:E131))</f>
        <v/>
      </c>
      <c r="G131" s="6">
        <f t="shared" si="42"/>
        <v>0</v>
      </c>
      <c r="H131" s="118"/>
      <c r="I131" s="6"/>
      <c r="J131" s="6"/>
      <c r="K131" s="6"/>
      <c r="L131" s="6"/>
      <c r="M131" s="6"/>
      <c r="N131" s="6"/>
      <c r="O131" s="6"/>
      <c r="P131" s="6"/>
      <c r="Q131" s="6"/>
      <c r="R131" s="6"/>
      <c r="S131" s="6"/>
      <c r="T131" s="6"/>
      <c r="U131" s="6"/>
      <c r="V131" s="6"/>
      <c r="W131" s="6"/>
      <c r="X131" s="6"/>
      <c r="Y131" s="6"/>
      <c r="Z131" s="6"/>
      <c r="AA131" s="6"/>
      <c r="AB131" s="6"/>
      <c r="AC131" s="6"/>
      <c r="AD131" s="6"/>
      <c r="AE131" s="6"/>
      <c r="AF131" s="6"/>
      <c r="AG131" s="6"/>
      <c r="AH131" s="102"/>
      <c r="AJ131" s="6"/>
    </row>
    <row r="132" spans="1:36" x14ac:dyDescent="0.5">
      <c r="A132" s="77" t="str">
        <f t="shared" si="40"/>
        <v/>
      </c>
      <c r="B132" s="17" t="str">
        <f>'5k Men'!B132</f>
        <v>Roger</v>
      </c>
      <c r="C132" s="17" t="str">
        <f>'5k Men'!C132</f>
        <v>Tomlin</v>
      </c>
      <c r="D132" s="8" t="str">
        <f t="shared" ref="D132:D143" si="43">IF(RANK(G132,G$4:G$153,1)-COUNTIF(G$4:G$153,"=0")&lt;=0,"",RANK(G132,G$4:G$153,1)-COUNTIF(G$4:G$153,"=0"))</f>
        <v/>
      </c>
      <c r="E132" s="8" t="str">
        <f>IF(OR(D132="",COUNTIF($D$4:$D$153,"="&amp;D132)&lt;=1),"",IF(COUNTIF($D$4:$D132,"="&amp;D132)=1,"",COUNTIF($D$4:$D132,"="&amp;D132)-1))</f>
        <v/>
      </c>
      <c r="F132" s="8" t="str">
        <f t="shared" si="41"/>
        <v/>
      </c>
      <c r="G132" s="6">
        <f t="shared" si="42"/>
        <v>0</v>
      </c>
      <c r="H132" s="118"/>
      <c r="I132" s="6"/>
      <c r="J132" s="6"/>
      <c r="K132" s="6"/>
      <c r="L132" s="6"/>
      <c r="M132" s="6"/>
      <c r="N132" s="6"/>
      <c r="O132" s="6"/>
      <c r="P132" s="6"/>
      <c r="Q132" s="6"/>
      <c r="R132" s="6"/>
      <c r="S132" s="6"/>
      <c r="T132" s="6"/>
      <c r="U132" s="6"/>
      <c r="V132" s="6"/>
      <c r="W132" s="6"/>
      <c r="X132" s="6"/>
      <c r="Y132" s="6"/>
      <c r="Z132" s="6"/>
      <c r="AA132" s="6"/>
      <c r="AB132" s="6"/>
      <c r="AC132" s="6"/>
      <c r="AD132" s="6"/>
      <c r="AE132" s="6"/>
      <c r="AF132" s="6"/>
      <c r="AG132" s="6"/>
      <c r="AH132" s="102"/>
      <c r="AJ132" s="6"/>
    </row>
    <row r="133" spans="1:36" x14ac:dyDescent="0.5">
      <c r="A133" s="77" t="str">
        <f t="shared" si="40"/>
        <v/>
      </c>
      <c r="B133" s="17" t="str">
        <f>'5k Men'!B133</f>
        <v>Rod</v>
      </c>
      <c r="C133" s="17" t="str">
        <f>'5k Men'!C133</f>
        <v>Turner</v>
      </c>
      <c r="D133" s="8" t="str">
        <f t="shared" si="43"/>
        <v/>
      </c>
      <c r="E133" s="8" t="str">
        <f>IF(OR(D133="",COUNTIF($D$4:$D$153,"="&amp;D133)&lt;=1),"",IF(COUNTIF($D$4:$D133,"="&amp;D133)=1,"",COUNTIF($D$4:$D133,"="&amp;D133)-1))</f>
        <v/>
      </c>
      <c r="F133" s="8" t="str">
        <f t="shared" si="41"/>
        <v/>
      </c>
      <c r="G133" s="6">
        <f t="shared" si="42"/>
        <v>0</v>
      </c>
      <c r="H133" s="118"/>
      <c r="I133" s="6"/>
      <c r="J133" s="6"/>
      <c r="K133" s="6"/>
      <c r="L133" s="6"/>
      <c r="M133" s="6"/>
      <c r="N133" s="6"/>
      <c r="O133" s="6"/>
      <c r="P133" s="6"/>
      <c r="Q133" s="6"/>
      <c r="R133" s="6"/>
      <c r="S133" s="6"/>
      <c r="T133" s="6"/>
      <c r="U133" s="6"/>
      <c r="V133" s="6"/>
      <c r="W133" s="6"/>
      <c r="X133" s="6"/>
      <c r="Y133" s="6"/>
      <c r="Z133" s="6"/>
      <c r="AA133" s="6"/>
      <c r="AB133" s="6"/>
      <c r="AC133" s="6"/>
      <c r="AD133" s="6"/>
      <c r="AE133" s="6"/>
      <c r="AF133" s="6"/>
      <c r="AG133" s="6"/>
      <c r="AH133" s="102"/>
      <c r="AJ133" s="6"/>
    </row>
    <row r="134" spans="1:36" x14ac:dyDescent="0.5">
      <c r="A134" s="77" t="str">
        <f t="shared" si="40"/>
        <v/>
      </c>
      <c r="B134" s="17" t="str">
        <f>'5k Men'!B134</f>
        <v>Richard</v>
      </c>
      <c r="C134" s="17" t="str">
        <f>'5k Men'!C134</f>
        <v>Uttley</v>
      </c>
      <c r="D134" s="8" t="str">
        <f t="shared" si="43"/>
        <v/>
      </c>
      <c r="E134" s="8" t="str">
        <f>IF(OR(D134="",COUNTIF($D$4:$D$153,"="&amp;D134)&lt;=1),"",IF(COUNTIF($D$4:$D134,"="&amp;D134)=1,"",COUNTIF($D$4:$D134,"="&amp;D134)-1))</f>
        <v/>
      </c>
      <c r="F134" s="8" t="str">
        <f t="shared" si="41"/>
        <v/>
      </c>
      <c r="G134" s="6">
        <f t="shared" si="42"/>
        <v>0</v>
      </c>
      <c r="H134" s="118"/>
      <c r="I134" s="6"/>
      <c r="J134" s="6"/>
      <c r="K134" s="6"/>
      <c r="L134" s="6"/>
      <c r="M134" s="6"/>
      <c r="N134" s="6"/>
      <c r="O134" s="6"/>
      <c r="P134" s="6"/>
      <c r="Q134" s="6"/>
      <c r="R134" s="6"/>
      <c r="S134" s="6"/>
      <c r="T134" s="6"/>
      <c r="U134" s="6"/>
      <c r="V134" s="6"/>
      <c r="W134" s="6"/>
      <c r="X134" s="6"/>
      <c r="Y134" s="6"/>
      <c r="Z134" s="6"/>
      <c r="AA134" s="6"/>
      <c r="AB134" s="6"/>
      <c r="AC134" s="6"/>
      <c r="AD134" s="6"/>
      <c r="AE134" s="6"/>
      <c r="AF134" s="6"/>
      <c r="AG134" s="6"/>
      <c r="AH134" s="102"/>
      <c r="AJ134" s="6"/>
    </row>
    <row r="135" spans="1:36" x14ac:dyDescent="0.5">
      <c r="A135" s="77" t="str">
        <f t="shared" si="40"/>
        <v/>
      </c>
      <c r="B135" s="17" t="str">
        <f>'5k Men'!B135</f>
        <v>Gary</v>
      </c>
      <c r="C135" s="17" t="str">
        <f>'5k Men'!C135</f>
        <v>Walford</v>
      </c>
      <c r="D135" s="8" t="str">
        <f t="shared" si="43"/>
        <v/>
      </c>
      <c r="E135" s="8" t="str">
        <f>IF(OR(D135="",COUNTIF($D$4:$D$153,"="&amp;D135)&lt;=1),"",IF(COUNTIF($D$4:$D135,"="&amp;D135)=1,"",COUNTIF($D$4:$D135,"="&amp;D135)-1))</f>
        <v/>
      </c>
      <c r="F135" s="8" t="str">
        <f t="shared" si="41"/>
        <v/>
      </c>
      <c r="G135" s="6">
        <f t="shared" si="42"/>
        <v>0</v>
      </c>
      <c r="H135" s="118"/>
      <c r="I135" s="6"/>
      <c r="J135" s="6"/>
      <c r="K135" s="6"/>
      <c r="L135" s="6"/>
      <c r="M135" s="6"/>
      <c r="N135" s="6"/>
      <c r="O135" s="6"/>
      <c r="P135" s="6"/>
      <c r="Q135" s="6"/>
      <c r="R135" s="6"/>
      <c r="S135" s="6"/>
      <c r="T135" s="6"/>
      <c r="U135" s="6"/>
      <c r="V135" s="6"/>
      <c r="W135" s="6"/>
      <c r="X135" s="6"/>
      <c r="Y135" s="6"/>
      <c r="Z135" s="6"/>
      <c r="AA135" s="6"/>
      <c r="AB135" s="6"/>
      <c r="AC135" s="6"/>
      <c r="AD135" s="6"/>
      <c r="AE135" s="6"/>
      <c r="AF135" s="6"/>
      <c r="AG135" s="6"/>
      <c r="AH135" s="102"/>
      <c r="AJ135" s="6"/>
    </row>
    <row r="136" spans="1:36" x14ac:dyDescent="0.5">
      <c r="A136" s="77" t="str">
        <f t="shared" si="40"/>
        <v/>
      </c>
      <c r="B136" s="17" t="str">
        <f>'5k Men'!B136</f>
        <v>Peter</v>
      </c>
      <c r="C136" s="17" t="str">
        <f>'5k Men'!C136</f>
        <v>Watkinson</v>
      </c>
      <c r="D136" s="8" t="str">
        <f t="shared" si="43"/>
        <v/>
      </c>
      <c r="E136" s="8" t="str">
        <f>IF(OR(D136="",COUNTIF($D$4:$D$153,"="&amp;D136)&lt;=1),"",IF(COUNTIF($D$4:$D136,"="&amp;D136)=1,"",COUNTIF($D$4:$D136,"="&amp;D136)-1))</f>
        <v/>
      </c>
      <c r="F136" s="8" t="str">
        <f t="shared" si="41"/>
        <v/>
      </c>
      <c r="G136" s="6">
        <f t="shared" si="42"/>
        <v>0</v>
      </c>
      <c r="H136" s="118"/>
      <c r="I136" s="6"/>
      <c r="J136" s="6"/>
      <c r="K136" s="6"/>
      <c r="L136" s="6"/>
      <c r="M136" s="6"/>
      <c r="N136" s="6"/>
      <c r="O136" s="6"/>
      <c r="P136" s="6"/>
      <c r="Q136" s="6"/>
      <c r="R136" s="6"/>
      <c r="S136" s="6"/>
      <c r="T136" s="6"/>
      <c r="U136" s="6"/>
      <c r="V136" s="6"/>
      <c r="W136" s="6"/>
      <c r="X136" s="6"/>
      <c r="Y136" s="6"/>
      <c r="Z136" s="6"/>
      <c r="AA136" s="6"/>
      <c r="AB136" s="6"/>
      <c r="AC136" s="6"/>
      <c r="AD136" s="6"/>
      <c r="AE136" s="6"/>
      <c r="AF136" s="6"/>
      <c r="AG136" s="6"/>
      <c r="AH136" s="102"/>
      <c r="AJ136" s="6"/>
    </row>
    <row r="137" spans="1:36" x14ac:dyDescent="0.5">
      <c r="A137" s="77" t="str">
        <f>F137</f>
        <v/>
      </c>
      <c r="B137" s="17" t="str">
        <f>'5k Men'!B137</f>
        <v>Adam</v>
      </c>
      <c r="C137" s="17" t="str">
        <f>'5k Men'!C137</f>
        <v>White</v>
      </c>
      <c r="D137" s="8" t="str">
        <f t="shared" si="43"/>
        <v/>
      </c>
      <c r="E137" s="8" t="str">
        <f>IF(OR(D137="",COUNTIF($D$4:$D$153,"="&amp;D137)&lt;=1),"",IF(COUNTIF($D$4:$D137,"="&amp;D137)=1,"",COUNTIF($D$4:$D137,"="&amp;D137)-1))</f>
        <v/>
      </c>
      <c r="F137" s="8" t="str">
        <f>IF(D137="","",SUM(D137:E137))</f>
        <v/>
      </c>
      <c r="G137" s="6">
        <f t="shared" si="42"/>
        <v>0</v>
      </c>
      <c r="H137" s="118"/>
      <c r="I137" s="6"/>
      <c r="J137" s="6"/>
      <c r="K137" s="6"/>
      <c r="L137" s="6"/>
      <c r="M137" s="6"/>
      <c r="N137" s="6"/>
      <c r="O137" s="6"/>
      <c r="P137" s="6"/>
      <c r="Q137" s="6"/>
      <c r="R137" s="6"/>
      <c r="S137" s="6"/>
      <c r="T137" s="6"/>
      <c r="U137" s="6"/>
      <c r="V137" s="6"/>
      <c r="W137" s="6"/>
      <c r="X137" s="6"/>
      <c r="Y137" s="6"/>
      <c r="Z137" s="6"/>
      <c r="AA137" s="6"/>
      <c r="AB137" s="6"/>
      <c r="AC137" s="6"/>
      <c r="AD137" s="6"/>
      <c r="AE137" s="6"/>
      <c r="AF137" s="6"/>
      <c r="AG137" s="6"/>
      <c r="AH137" s="102"/>
      <c r="AJ137" s="6"/>
    </row>
    <row r="138" spans="1:36" x14ac:dyDescent="0.5">
      <c r="A138" s="77">
        <f>F138</f>
        <v>2</v>
      </c>
      <c r="B138" s="17" t="str">
        <f>'5k Men'!B138</f>
        <v>David</v>
      </c>
      <c r="C138" s="17" t="str">
        <f>'5k Men'!C138</f>
        <v>Whiting</v>
      </c>
      <c r="D138" s="8">
        <f t="shared" si="43"/>
        <v>2</v>
      </c>
      <c r="E138" s="8" t="str">
        <f>IF(OR(D138="",COUNTIF($D$4:$D$153,"="&amp;D138)&lt;=1),"",IF(COUNTIF($D$4:$D138,"="&amp;D138)=1,"",COUNTIF($D$4:$D138,"="&amp;D138)-1))</f>
        <v/>
      </c>
      <c r="F138" s="8">
        <f>IF(D138="","",SUM(D138:E138))</f>
        <v>2</v>
      </c>
      <c r="G138" s="6">
        <f t="shared" si="42"/>
        <v>5.3831018518518521E-2</v>
      </c>
      <c r="H138" s="118"/>
      <c r="I138" s="6"/>
      <c r="J138" s="6"/>
      <c r="K138" s="6"/>
      <c r="L138" s="6"/>
      <c r="M138" s="6"/>
      <c r="N138" s="6">
        <v>5.3831018518518521E-2</v>
      </c>
      <c r="O138" s="6"/>
      <c r="P138" s="6"/>
      <c r="Q138" s="6"/>
      <c r="R138" s="6"/>
      <c r="S138" s="6"/>
      <c r="T138" s="6"/>
      <c r="U138" s="6"/>
      <c r="V138" s="6"/>
      <c r="W138" s="6"/>
      <c r="X138" s="6"/>
      <c r="Y138" s="6"/>
      <c r="Z138" s="6"/>
      <c r="AA138" s="6"/>
      <c r="AB138" s="6"/>
      <c r="AC138" s="6"/>
      <c r="AD138" s="6"/>
      <c r="AE138" s="6"/>
      <c r="AF138" s="6"/>
      <c r="AG138" s="6"/>
      <c r="AH138" s="102"/>
      <c r="AJ138" s="6"/>
    </row>
    <row r="139" spans="1:36" x14ac:dyDescent="0.5">
      <c r="A139" s="77">
        <f>F139</f>
        <v>13</v>
      </c>
      <c r="B139" s="17" t="str">
        <f>'5k Men'!B139</f>
        <v>Lee</v>
      </c>
      <c r="C139" s="17" t="str">
        <f>'5k Men'!C139</f>
        <v>Wiles</v>
      </c>
      <c r="D139" s="8">
        <f t="shared" si="43"/>
        <v>13</v>
      </c>
      <c r="E139" s="8" t="str">
        <f>IF(OR(D139="",COUNTIF($D$4:$D$153,"="&amp;D139)&lt;=1),"",IF(COUNTIF($D$4:$D139,"="&amp;D139)=1,"",COUNTIF($D$4:$D139,"="&amp;D139)-1))</f>
        <v/>
      </c>
      <c r="F139" s="8">
        <f>IF(D139="","",SUM(D139:E139))</f>
        <v>13</v>
      </c>
      <c r="G139" s="6">
        <f t="shared" si="42"/>
        <v>7.8715277777777773E-2</v>
      </c>
      <c r="H139" s="118"/>
      <c r="I139" s="6"/>
      <c r="J139" s="6"/>
      <c r="K139" s="6"/>
      <c r="L139" s="6"/>
      <c r="M139" s="6"/>
      <c r="N139" s="6"/>
      <c r="O139" s="6"/>
      <c r="P139" s="6"/>
      <c r="Q139" s="6"/>
      <c r="R139" s="6"/>
      <c r="S139" s="6"/>
      <c r="T139" s="6"/>
      <c r="U139" s="6">
        <v>7.8715277777777773E-2</v>
      </c>
      <c r="V139" s="6"/>
      <c r="W139" s="6"/>
      <c r="X139" s="6"/>
      <c r="Y139" s="6"/>
      <c r="Z139" s="6">
        <v>8.0752314814814818E-2</v>
      </c>
      <c r="AA139" s="6"/>
      <c r="AB139" s="6"/>
      <c r="AC139" s="6"/>
      <c r="AD139" s="6"/>
      <c r="AE139" s="6"/>
      <c r="AF139" s="6"/>
      <c r="AG139" s="6"/>
      <c r="AH139" s="102"/>
      <c r="AJ139" s="6"/>
    </row>
    <row r="140" spans="1:36" x14ac:dyDescent="0.5">
      <c r="A140" s="77" t="str">
        <f t="shared" si="40"/>
        <v/>
      </c>
      <c r="B140" s="17" t="str">
        <f>'5k Men'!B140</f>
        <v>Stephen</v>
      </c>
      <c r="C140" s="17" t="str">
        <f>'5k Men'!C140</f>
        <v>Williets</v>
      </c>
      <c r="D140" s="8" t="str">
        <f t="shared" si="43"/>
        <v/>
      </c>
      <c r="E140" s="8" t="str">
        <f>IF(OR(D140="",COUNTIF($D$4:$D$153,"="&amp;D140)&lt;=1),"",IF(COUNTIF($D$4:$D140,"="&amp;D140)=1,"",COUNTIF($D$4:$D140,"="&amp;D140)-1))</f>
        <v/>
      </c>
      <c r="F140" s="8" t="str">
        <f t="shared" si="41"/>
        <v/>
      </c>
      <c r="G140" s="6">
        <f t="shared" si="42"/>
        <v>0</v>
      </c>
      <c r="H140" s="118"/>
      <c r="I140" s="6"/>
      <c r="J140" s="6"/>
      <c r="K140" s="6"/>
      <c r="L140" s="6"/>
      <c r="M140" s="6"/>
      <c r="N140" s="6"/>
      <c r="O140" s="6"/>
      <c r="P140" s="6"/>
      <c r="Q140" s="6"/>
      <c r="R140" s="6"/>
      <c r="S140" s="6"/>
      <c r="T140" s="6"/>
      <c r="U140" s="6"/>
      <c r="V140" s="6"/>
      <c r="W140" s="6"/>
      <c r="X140" s="6"/>
      <c r="Y140" s="6"/>
      <c r="Z140" s="6"/>
      <c r="AA140" s="6"/>
      <c r="AB140" s="6"/>
      <c r="AC140" s="6"/>
      <c r="AD140" s="6"/>
      <c r="AE140" s="6"/>
      <c r="AF140" s="6"/>
      <c r="AG140" s="6"/>
      <c r="AH140" s="102"/>
      <c r="AJ140" s="6"/>
    </row>
    <row r="141" spans="1:36" x14ac:dyDescent="0.5">
      <c r="A141" s="77" t="str">
        <f t="shared" si="40"/>
        <v/>
      </c>
      <c r="B141" s="17" t="str">
        <f>'5k Men'!B141</f>
        <v>Nigel</v>
      </c>
      <c r="C141" s="17" t="str">
        <f>'5k Men'!C141</f>
        <v>Wilson</v>
      </c>
      <c r="D141" s="8" t="str">
        <f t="shared" si="43"/>
        <v/>
      </c>
      <c r="E141" s="8" t="str">
        <f>IF(OR(D141="",COUNTIF($D$4:$D$153,"="&amp;D141)&lt;=1),"",IF(COUNTIF($D$4:$D141,"="&amp;D141)=1,"",COUNTIF($D$4:$D141,"="&amp;D141)-1))</f>
        <v/>
      </c>
      <c r="F141" s="8" t="str">
        <f t="shared" si="41"/>
        <v/>
      </c>
      <c r="G141" s="6">
        <f t="shared" si="42"/>
        <v>0</v>
      </c>
      <c r="H141" s="118"/>
      <c r="I141" s="6"/>
      <c r="J141" s="6"/>
      <c r="K141" s="6"/>
      <c r="L141" s="6"/>
      <c r="M141" s="6"/>
      <c r="N141" s="6"/>
      <c r="O141" s="6"/>
      <c r="P141" s="6"/>
      <c r="Q141" s="6"/>
      <c r="R141" s="6"/>
      <c r="S141" s="6"/>
      <c r="T141" s="6"/>
      <c r="U141" s="6"/>
      <c r="V141" s="6"/>
      <c r="W141" s="6"/>
      <c r="X141" s="6"/>
      <c r="Y141" s="6"/>
      <c r="Z141" s="6"/>
      <c r="AA141" s="6"/>
      <c r="AB141" s="6"/>
      <c r="AC141" s="6"/>
      <c r="AD141" s="6"/>
      <c r="AE141" s="6"/>
      <c r="AF141" s="6"/>
      <c r="AG141" s="6"/>
      <c r="AH141" s="102"/>
      <c r="AJ141" s="6"/>
    </row>
    <row r="142" spans="1:36" x14ac:dyDescent="0.5">
      <c r="A142" s="77">
        <f>F142</f>
        <v>10</v>
      </c>
      <c r="B142" s="17" t="str">
        <f>'5k Men'!B142</f>
        <v>Bruce</v>
      </c>
      <c r="C142" s="17" t="str">
        <f>'5k Men'!C142</f>
        <v>Woodford</v>
      </c>
      <c r="D142" s="8">
        <f t="shared" si="43"/>
        <v>10</v>
      </c>
      <c r="E142" s="8" t="str">
        <f>IF(OR(D142="",COUNTIF($D$4:$D$153,"="&amp;D142)&lt;=1),"",IF(COUNTIF($D$4:$D142,"="&amp;D142)=1,"",COUNTIF($D$4:$D142,"="&amp;D142)-1))</f>
        <v/>
      </c>
      <c r="F142" s="8">
        <f>IF(D142="","",SUM(D142:E142))</f>
        <v>10</v>
      </c>
      <c r="G142" s="6">
        <f t="shared" si="42"/>
        <v>7.0150462962962956E-2</v>
      </c>
      <c r="H142" s="118"/>
      <c r="I142" s="6"/>
      <c r="J142" s="6"/>
      <c r="K142" s="6">
        <v>7.0150462962962956E-2</v>
      </c>
      <c r="L142" s="6"/>
      <c r="M142" s="6"/>
      <c r="N142" s="6"/>
      <c r="O142" s="6"/>
      <c r="P142" s="6"/>
      <c r="Q142" s="6"/>
      <c r="R142" s="6"/>
      <c r="S142" s="6"/>
      <c r="T142" s="6"/>
      <c r="U142" s="6"/>
      <c r="V142" s="6"/>
      <c r="W142" s="6"/>
      <c r="X142" s="6"/>
      <c r="Y142" s="6"/>
      <c r="Z142" s="6"/>
      <c r="AA142" s="6"/>
      <c r="AB142" s="6"/>
      <c r="AC142" s="6"/>
      <c r="AD142" s="6"/>
      <c r="AE142" s="6"/>
      <c r="AF142" s="6"/>
      <c r="AG142" s="6"/>
      <c r="AH142" s="102"/>
      <c r="AJ142" s="6"/>
    </row>
    <row r="143" spans="1:36" x14ac:dyDescent="0.5">
      <c r="A143" s="77" t="str">
        <f>F143</f>
        <v/>
      </c>
      <c r="B143" s="17" t="str">
        <f>'5k Men'!B143</f>
        <v>Neil</v>
      </c>
      <c r="C143" s="17" t="str">
        <f>'5k Men'!C143</f>
        <v>Wright</v>
      </c>
      <c r="D143" s="8" t="str">
        <f t="shared" si="43"/>
        <v/>
      </c>
      <c r="E143" s="8" t="str">
        <f>IF(OR(D143="",COUNTIF($D$4:$D$153,"="&amp;D143)&lt;=1),"",IF(COUNTIF($D$4:$D143,"="&amp;D143)=1,"",COUNTIF($D$4:$D143,"="&amp;D143)-1))</f>
        <v/>
      </c>
      <c r="F143" s="8" t="str">
        <f>IF(D143="","",SUM(D143:E143))</f>
        <v/>
      </c>
      <c r="G143" s="6">
        <f t="shared" si="42"/>
        <v>0</v>
      </c>
      <c r="H143" s="118"/>
      <c r="I143" s="6"/>
      <c r="J143" s="6"/>
      <c r="K143" s="6"/>
      <c r="L143" s="6"/>
      <c r="M143" s="6"/>
      <c r="N143" s="6"/>
      <c r="O143" s="6"/>
      <c r="P143" s="6"/>
      <c r="Q143" s="6"/>
      <c r="R143" s="6"/>
      <c r="S143" s="6"/>
      <c r="T143" s="6"/>
      <c r="U143" s="6"/>
      <c r="V143" s="6"/>
      <c r="W143" s="6"/>
      <c r="X143" s="6"/>
      <c r="Y143" s="6"/>
      <c r="Z143" s="6"/>
      <c r="AA143" s="6"/>
      <c r="AB143" s="6"/>
      <c r="AC143" s="6"/>
      <c r="AD143" s="6"/>
      <c r="AE143" s="6"/>
      <c r="AF143" s="6"/>
      <c r="AG143" s="6"/>
      <c r="AH143" s="102"/>
      <c r="AJ143" s="6"/>
    </row>
    <row r="144" spans="1:36" x14ac:dyDescent="0.5">
      <c r="AJ144" s="13"/>
    </row>
  </sheetData>
  <phoneticPr fontId="0" type="noConversion"/>
  <pageMargins left="0.25" right="0.25" top="0.75" bottom="0.75" header="0.3" footer="0.3"/>
  <pageSetup paperSize="9" scale="59" orientation="portrait" verticalDpi="300" r:id="rId1"/>
  <headerFooter alignWithMargins="0">
    <oddHeader>&amp;A</oddHeader>
    <oddFooter>&amp;L&amp;F&amp;C&amp;A&amp;R&amp;D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Sheet11">
    <tabColor rgb="FFFFFF00"/>
  </sheetPr>
  <dimension ref="A1:W124"/>
  <sheetViews>
    <sheetView zoomScale="90" zoomScaleNormal="90" workbookViewId="0">
      <pane xSplit="7" ySplit="3" topLeftCell="Q4" activePane="bottomRight" state="frozen"/>
      <selection pane="topRight"/>
      <selection pane="bottomLeft"/>
      <selection pane="bottomRight"/>
    </sheetView>
  </sheetViews>
  <sheetFormatPr defaultColWidth="9.109375" defaultRowHeight="15" customHeight="1" x14ac:dyDescent="0.5"/>
  <cols>
    <col min="1" max="1" width="9.109375" style="10"/>
    <col min="2" max="2" width="11.5546875" style="1" customWidth="1"/>
    <col min="3" max="3" width="15.71875" style="1" customWidth="1"/>
    <col min="4" max="6" width="9.71875" style="8" hidden="1" customWidth="1"/>
    <col min="7" max="7" width="11.71875" style="13" bestFit="1" customWidth="1"/>
    <col min="8" max="23" width="14.77734375" style="13" customWidth="1"/>
    <col min="24" max="16384" width="9.109375" style="1"/>
  </cols>
  <sheetData>
    <row r="1" spans="1:23" s="2" customFormat="1" x14ac:dyDescent="0.5">
      <c r="A1" s="62" t="s">
        <v>229</v>
      </c>
      <c r="B1" s="63" t="s">
        <v>252</v>
      </c>
      <c r="C1" s="63" t="s">
        <v>253</v>
      </c>
      <c r="D1" s="64" t="s">
        <v>229</v>
      </c>
      <c r="E1" s="64" t="s">
        <v>230</v>
      </c>
      <c r="F1" s="64" t="s">
        <v>231</v>
      </c>
      <c r="G1" s="67" t="s">
        <v>263</v>
      </c>
      <c r="H1" s="64">
        <v>1</v>
      </c>
      <c r="I1" s="64">
        <v>2</v>
      </c>
      <c r="J1" s="64">
        <v>3</v>
      </c>
      <c r="K1" s="64">
        <v>4</v>
      </c>
      <c r="L1" s="64">
        <v>5</v>
      </c>
      <c r="M1" s="64">
        <v>6</v>
      </c>
      <c r="N1" s="64">
        <v>7</v>
      </c>
      <c r="O1" s="64">
        <v>8</v>
      </c>
      <c r="P1" s="64">
        <v>9</v>
      </c>
      <c r="Q1" s="64">
        <v>10</v>
      </c>
      <c r="R1" s="64">
        <v>11</v>
      </c>
      <c r="S1" s="64">
        <v>12</v>
      </c>
      <c r="T1" s="64">
        <v>13</v>
      </c>
      <c r="U1" s="64">
        <v>14</v>
      </c>
      <c r="V1" s="64">
        <v>15</v>
      </c>
      <c r="W1" s="68">
        <v>16</v>
      </c>
    </row>
    <row r="2" spans="1:23" s="2" customFormat="1" x14ac:dyDescent="0.5">
      <c r="A2" s="69"/>
      <c r="B2" s="70"/>
      <c r="C2" s="70"/>
      <c r="D2" s="70"/>
      <c r="E2" s="70"/>
      <c r="F2" s="37" t="s">
        <v>229</v>
      </c>
      <c r="G2" s="73" t="s">
        <v>262</v>
      </c>
      <c r="H2" s="58" cm="1">
        <f t="array" ref="H2">IF(ROWS(RacesFullM)&lt;H$1,"",IF(INDEX(RacesFullM,H$1,2)="","",INDEX(RacesFullM,H$1,2)))</f>
        <v>46068</v>
      </c>
      <c r="I2" s="58" cm="1">
        <f t="array" ref="I2">IF(ROWS(RacesFullM)&lt;I$1,"",IF(INDEX(RacesFullM,I$1,2)="","",INDEX(RacesFullM,I$1,2)))</f>
        <v>46068</v>
      </c>
      <c r="J2" s="58" cm="1">
        <f t="array" ref="J2">IF(ROWS(RacesFullM)&lt;J$1,"",IF(INDEX(RacesFullM,J$1,2)="","",INDEX(RacesFullM,J$1,2)))</f>
        <v>46124</v>
      </c>
      <c r="K2" s="58" cm="1">
        <f t="array" ref="K2">IF(ROWS(RacesFullM)&lt;K$1,"",IF(INDEX(RacesFullM,K$1,2)="","",INDEX(RacesFullM,K$1,2)))</f>
        <v>46124</v>
      </c>
      <c r="L2" s="58" cm="1">
        <f t="array" ref="L2">IF(ROWS(RacesFullM)&lt;L$1,"",IF(INDEX(RacesFullM,L$1,2)="","",INDEX(RacesFullM,L$1,2)))</f>
        <v>46124</v>
      </c>
      <c r="M2" s="58" cm="1">
        <f t="array" ref="M2">IF(ROWS(RacesFullM)&lt;M$1,"",IF(INDEX(RacesFullM,M$1,2)="","",INDEX(RacesFullM,M$1,2)))</f>
        <v>46131</v>
      </c>
      <c r="N2" s="58" cm="1">
        <f t="array" ref="N2">IF(ROWS(RacesFullM)&lt;N$1,"",IF(INDEX(RacesFullM,N$1,2)="","",INDEX(RacesFullM,N$1,2)))</f>
        <v>46138</v>
      </c>
      <c r="O2" s="58" cm="1">
        <f t="array" ref="O2">IF(ROWS(RacesFullM)&lt;O$1,"",IF(INDEX(RacesFullM,O$1,2)="","",INDEX(RacesFullM,O$1,2)))</f>
        <v>46144</v>
      </c>
      <c r="P2" s="58" cm="1">
        <f t="array" ref="P2">IF(ROWS(RacesFullM)&lt;P$1,"",IF(INDEX(RacesFullM,P$1,2)="","",INDEX(RacesFullM,P$1,2)))</f>
        <v>46166</v>
      </c>
      <c r="Q2" s="58" cm="1">
        <f t="array" ref="Q2">IF(ROWS(RacesFullM)&lt;Q$1,"",IF(INDEX(RacesFullM,Q$1,2)="","",INDEX(RacesFullM,Q$1,2)))</f>
        <v>46186</v>
      </c>
      <c r="R2" s="58" cm="1">
        <f t="array" ref="R2">IF(ROWS(RacesFullM)&lt;R$1,"",IF(INDEX(RacesFullM,R$1,2)="","",INDEX(RacesFullM,R$1,2)))</f>
        <v>46236</v>
      </c>
      <c r="S2" s="58" t="str" cm="1">
        <f t="array" ref="S2">IF(ROWS(RacesFullM)&lt;S$1,"",IF(INDEX(RacesFullM,S$1,2)="","",INDEX(RacesFullM,S$1,2)))</f>
        <v/>
      </c>
      <c r="T2" s="58" t="str" cm="1">
        <f t="array" ref="T2">IF(ROWS(RacesFullM)&lt;T$1,"",IF(INDEX(RacesFullM,T$1,2)="","",INDEX(RacesFullM,T$1,2)))</f>
        <v/>
      </c>
      <c r="U2" s="58" t="str" cm="1">
        <f t="array" ref="U2">IF(ROWS(RacesFullM)&lt;U$1,"",IF(INDEX(RacesFullM,U$1,2)="","",INDEX(RacesFullM,U$1,2)))</f>
        <v/>
      </c>
      <c r="V2" s="58" t="str" cm="1">
        <f t="array" ref="V2">IF(ROWS(RacesFullM)&lt;V$1,"",IF(INDEX(RacesFullM,V$1,2)="","",INDEX(RacesFullM,V$1,2)))</f>
        <v/>
      </c>
      <c r="W2" s="74" t="str" cm="1">
        <f t="array" ref="W2">IF(ROWS(RacesFullM)&lt;W$1,"",IF(INDEX(RacesFullM,W$1,2)="","",INDEX(RacesFullM,W$1,2)))</f>
        <v/>
      </c>
    </row>
    <row r="3" spans="1:23" s="79" customFormat="1" ht="38.549999999999997" customHeight="1" thickBot="1" x14ac:dyDescent="0.45">
      <c r="A3" s="75"/>
      <c r="G3" s="98" t="s">
        <v>35</v>
      </c>
      <c r="H3" s="99" t="str" cm="1">
        <f t="array" ref="H3">IF(ROWS(RacesFullM)&lt;H$1,"",IF(INDEX(RacesFullM,H$1,3)="","",INDEX(RacesFullM,H$1,3)))</f>
        <v>White Marble</v>
      </c>
      <c r="I3" s="99" t="str" cm="1">
        <f t="array" ref="I3">IF(ROWS(RacesFullM)&lt;I$1,"",IF(INDEX(RacesFullM,I$1,3)="","",INDEX(RacesFullM,I$1,3)))</f>
        <v>Seville</v>
      </c>
      <c r="J3" s="99" t="str" cm="1">
        <f t="array" ref="J3">IF(ROWS(RacesFullM)&lt;J$1,"",IF(INDEX(RacesFullM,J$1,3)="","",INDEX(RacesFullM,J$1,3)))</f>
        <v>Paris</v>
      </c>
      <c r="K3" s="99" t="str" cm="1">
        <f t="array" ref="K3">IF(ROWS(RacesFullM)&lt;K$1,"",IF(INDEX(RacesFullM,K$1,3)="","",INDEX(RacesFullM,K$1,3)))</f>
        <v>Boston (UK)</v>
      </c>
      <c r="L3" s="99" t="str" cm="1">
        <f t="array" ref="L3">IF(ROWS(RacesFullM)&lt;L$1,"",IF(INDEX(RacesFullM,L$1,3)="","",INDEX(RacesFullM,L$1,3)))</f>
        <v>Brighton</v>
      </c>
      <c r="M3" s="99" t="str" cm="1">
        <f t="array" ref="M3">IF(ROWS(RacesFullM)&lt;M$1,"",IF(INDEX(RacesFullM,M$1,3)="","",INDEX(RacesFullM,M$1,3)))</f>
        <v>Manchester</v>
      </c>
      <c r="N3" s="99" t="str" cm="1">
        <f t="array" ref="N3">IF(ROWS(RacesFullM)&lt;N$1,"",IF(INDEX(RacesFullM,N$1,3)="","",INDEX(RacesFullM,N$1,3)))</f>
        <v>London</v>
      </c>
      <c r="O3" s="99" t="str" cm="1">
        <f t="array" ref="O3">IF(ROWS(RacesFullM)&lt;O$1,"",IF(INDEX(RacesFullM,O$1,3)="","",INDEX(RacesFullM,O$1,3)))</f>
        <v>Milton Keynes</v>
      </c>
      <c r="P3" s="99" t="str" cm="1">
        <f t="array" ref="P3">IF(ROWS(RacesFullM)&lt;P$1,"",IF(INDEX(RacesFullM,P$1,3)="","",INDEX(RacesFullM,P$1,3)))</f>
        <v>Edinburgh</v>
      </c>
      <c r="Q3" s="99" t="str" cm="1">
        <f t="array" ref="Q3">IF(ROWS(RacesFullM)&lt;Q$1,"",IF(INDEX(RacesFullM,Q$1,3)="","",INDEX(RacesFullM,Q$1,3)))</f>
        <v>Windermere</v>
      </c>
      <c r="R3" s="99" t="str" cm="1">
        <f t="array" ref="R3">IF(ROWS(RacesFullM)&lt;R$1,"",IF(INDEX(RacesFullM,R$1,3)="","",INDEX(RacesFullM,R$1,3)))</f>
        <v>Lindisfarne</v>
      </c>
      <c r="S3" s="99" t="str" cm="1">
        <f t="array" ref="S3">IF(ROWS(RacesFullM)&lt;S$1,"",IF(INDEX(RacesFullM,S$1,3)="","",INDEX(RacesFullM,S$1,3)))</f>
        <v/>
      </c>
      <c r="T3" s="99" t="str" cm="1">
        <f t="array" ref="T3">IF(ROWS(RacesFullM)&lt;T$1,"",IF(INDEX(RacesFullM,T$1,3)="","",INDEX(RacesFullM,T$1,3)))</f>
        <v/>
      </c>
      <c r="U3" s="99" t="str" cm="1">
        <f t="array" ref="U3">IF(ROWS(RacesFullM)&lt;U$1,"",IF(INDEX(RacesFullM,U$1,3)="","",INDEX(RacesFullM,U$1,3)))</f>
        <v/>
      </c>
      <c r="V3" s="99" t="str" cm="1">
        <f t="array" ref="V3">IF(ROWS(RacesFullM)&lt;V$1,"",IF(INDEX(RacesFullM,V$1,3)="","",INDEX(RacesFullM,V$1,3)))</f>
        <v/>
      </c>
      <c r="W3" s="100" t="str" cm="1">
        <f t="array" ref="W3">IF(ROWS(RacesFullM)&lt;W$1,"",IF(INDEX(RacesFullM,W$1,3)="","",INDEX(RacesFullM,W$1,3)))</f>
        <v/>
      </c>
    </row>
    <row r="4" spans="1:23" ht="15.3" thickTop="1" x14ac:dyDescent="0.5">
      <c r="A4" s="77">
        <f>F4</f>
        <v>2</v>
      </c>
      <c r="B4" s="17" t="str">
        <f>'5k Women'!B4</f>
        <v>Samantha</v>
      </c>
      <c r="C4" s="17" t="str">
        <f>'5k Women'!C4</f>
        <v>Allen</v>
      </c>
      <c r="D4" s="33">
        <f t="shared" ref="D4:D35" si="0">IF(RANK(G4,G$4:G$124,1)-COUNTIF(G$4:G$124,"=0")&lt;=0,"",RANK(G4,G$4:G$124,1)-COUNTIF(G$4:G$124,"=0"))</f>
        <v>2</v>
      </c>
      <c r="E4" s="33" t="str">
        <f>IF(OR(D4="",COUNTIF($D$4:$D$124,"="&amp;D4)&lt;=1),"",IF(COUNTIF($D$4:$D4,"="&amp;D4)=1,"",COUNTIF($D$4:$D4,"="&amp;D4)-1))</f>
        <v/>
      </c>
      <c r="F4" s="33">
        <f>IF(D4="","",SUM(D4:E4))</f>
        <v>2</v>
      </c>
      <c r="G4" s="115">
        <f>MIN(H4:W4)</f>
        <v>0.15002314814814816</v>
      </c>
      <c r="H4" s="115"/>
      <c r="I4" s="115"/>
      <c r="J4" s="115"/>
      <c r="K4" s="115"/>
      <c r="L4" s="115"/>
      <c r="M4" s="115"/>
      <c r="N4" s="115">
        <v>0.15002314814814816</v>
      </c>
      <c r="O4" s="115"/>
      <c r="P4" s="115">
        <v>0.16032407407407406</v>
      </c>
      <c r="Q4" s="115"/>
      <c r="R4" s="115"/>
      <c r="S4" s="115"/>
      <c r="T4" s="115"/>
      <c r="U4" s="115"/>
      <c r="V4" s="115"/>
      <c r="W4" s="117"/>
    </row>
    <row r="5" spans="1:23" x14ac:dyDescent="0.5">
      <c r="A5" s="77" t="str">
        <f>F5</f>
        <v/>
      </c>
      <c r="B5" s="17" t="str">
        <f>'5k Women'!B5</f>
        <v>Alys</v>
      </c>
      <c r="C5" s="17" t="str">
        <f>'5k Women'!C5</f>
        <v>Ayre</v>
      </c>
      <c r="D5" s="8" t="str">
        <f t="shared" si="0"/>
        <v/>
      </c>
      <c r="E5" s="8" t="str">
        <f>IF(OR(D5="",COUNTIF($D$4:$D$124,"="&amp;D5)&lt;=1),"",IF(COUNTIF($D$4:$D5,"="&amp;D5)=1,"",COUNTIF($D$4:$D5,"="&amp;D5)-1))</f>
        <v/>
      </c>
      <c r="F5" s="8" t="str">
        <f>IF(D5="","",SUM(D5:E5))</f>
        <v/>
      </c>
      <c r="G5" s="6">
        <f t="shared" ref="G5" si="1">MIN(H5:W5)</f>
        <v>0</v>
      </c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102"/>
    </row>
    <row r="6" spans="1:23" x14ac:dyDescent="0.5">
      <c r="A6" s="77" t="str">
        <f>F6</f>
        <v/>
      </c>
      <c r="B6" s="17" t="str">
        <f>'5k Women'!B6</f>
        <v>Laura</v>
      </c>
      <c r="C6" s="17" t="str">
        <f>'5k Women'!C6</f>
        <v>Baker</v>
      </c>
      <c r="D6" s="8" t="str">
        <f t="shared" si="0"/>
        <v/>
      </c>
      <c r="E6" s="8" t="str">
        <f>IF(OR(D6="",COUNTIF($D$4:$D$124,"="&amp;D6)&lt;=1),"",IF(COUNTIF($D$4:$D6,"="&amp;D6)=1,"",COUNTIF($D$4:$D6,"="&amp;D6)-1))</f>
        <v/>
      </c>
      <c r="F6" s="8" t="str">
        <f>IF(D6="","",SUM(D6:E6))</f>
        <v/>
      </c>
      <c r="G6" s="6">
        <f t="shared" ref="G6:G66" si="2">MIN(H6:W6)</f>
        <v>0</v>
      </c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102"/>
    </row>
    <row r="7" spans="1:23" x14ac:dyDescent="0.5">
      <c r="A7" s="77" t="str">
        <f>F7</f>
        <v/>
      </c>
      <c r="B7" s="17" t="str">
        <f>'5k Women'!B7</f>
        <v>Nicola</v>
      </c>
      <c r="C7" s="17" t="str">
        <f>'5k Women'!C7</f>
        <v>Barnard</v>
      </c>
      <c r="D7" s="8" t="str">
        <f t="shared" si="0"/>
        <v/>
      </c>
      <c r="E7" s="8" t="str">
        <f>IF(OR(D7="",COUNTIF($D$4:$D$124,"="&amp;D7)&lt;=1),"",IF(COUNTIF($D$4:$D7,"="&amp;D7)=1,"",COUNTIF($D$4:$D7,"="&amp;D7)-1))</f>
        <v/>
      </c>
      <c r="F7" s="8" t="str">
        <f>IF(D7="","",SUM(D7:E7))</f>
        <v/>
      </c>
      <c r="G7" s="6">
        <f t="shared" si="2"/>
        <v>0</v>
      </c>
      <c r="H7" s="6"/>
      <c r="I7" s="6"/>
      <c r="J7" s="6"/>
      <c r="K7" s="6"/>
      <c r="L7" s="6"/>
      <c r="M7" s="6"/>
      <c r="N7" s="6"/>
      <c r="O7" s="6"/>
      <c r="P7" s="6"/>
      <c r="Q7" s="6"/>
      <c r="R7" s="6"/>
      <c r="S7" s="6"/>
      <c r="T7" s="6"/>
      <c r="U7" s="6"/>
      <c r="V7" s="6"/>
      <c r="W7" s="102"/>
    </row>
    <row r="8" spans="1:23" x14ac:dyDescent="0.5">
      <c r="A8" s="77" t="str">
        <f t="shared" ref="A8:A71" si="3">F8</f>
        <v/>
      </c>
      <c r="B8" s="17" t="str">
        <f>'5k Women'!B8</f>
        <v>Alison</v>
      </c>
      <c r="C8" s="17" t="str">
        <f>'5k Women'!C8</f>
        <v>Baugh</v>
      </c>
      <c r="D8" s="8" t="str">
        <f t="shared" si="0"/>
        <v/>
      </c>
      <c r="E8" s="8" t="str">
        <f>IF(OR(D8="",COUNTIF($D$4:$D$124,"="&amp;D8)&lt;=1),"",IF(COUNTIF($D$4:$D8,"="&amp;D8)=1,"",COUNTIF($D$4:$D8,"="&amp;D8)-1))</f>
        <v/>
      </c>
      <c r="F8" s="8" t="str">
        <f t="shared" ref="F8:F71" si="4">IF(D8="","",SUM(D8:E8))</f>
        <v/>
      </c>
      <c r="G8" s="6">
        <f t="shared" si="2"/>
        <v>0</v>
      </c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6"/>
      <c r="U8" s="6"/>
      <c r="V8" s="6"/>
      <c r="W8" s="102"/>
    </row>
    <row r="9" spans="1:23" x14ac:dyDescent="0.5">
      <c r="A9" s="77" t="str">
        <f>F9</f>
        <v/>
      </c>
      <c r="B9" s="17" t="str">
        <f>'5k Women'!B9</f>
        <v>Lynne</v>
      </c>
      <c r="C9" s="17" t="str">
        <f>'5k Women'!C9</f>
        <v>Beer</v>
      </c>
      <c r="D9" s="8" t="str">
        <f t="shared" si="0"/>
        <v/>
      </c>
      <c r="E9" s="8" t="str">
        <f>IF(OR(D9="",COUNTIF($D$4:$D$124,"="&amp;D9)&lt;=1),"",IF(COUNTIF($D$4:$D9,"="&amp;D9)=1,"",COUNTIF($D$4:$D9,"="&amp;D9)-1))</f>
        <v/>
      </c>
      <c r="F9" s="8" t="str">
        <f t="shared" si="4"/>
        <v/>
      </c>
      <c r="G9" s="6">
        <f t="shared" si="2"/>
        <v>0</v>
      </c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102"/>
    </row>
    <row r="10" spans="1:23" x14ac:dyDescent="0.5">
      <c r="A10" s="77" t="str">
        <f t="shared" si="3"/>
        <v/>
      </c>
      <c r="B10" s="17" t="str">
        <f>'5k Women'!B10</f>
        <v>Alison</v>
      </c>
      <c r="C10" s="17" t="str">
        <f>'5k Women'!C10</f>
        <v>Benson</v>
      </c>
      <c r="D10" s="8" t="str">
        <f t="shared" si="0"/>
        <v/>
      </c>
      <c r="E10" s="8" t="str">
        <f>IF(OR(D10="",COUNTIF($D$4:$D$124,"="&amp;D10)&lt;=1),"",IF(COUNTIF($D$4:$D10,"="&amp;D10)=1,"",COUNTIF($D$4:$D10,"="&amp;D10)-1))</f>
        <v/>
      </c>
      <c r="F10" s="8" t="str">
        <f t="shared" si="4"/>
        <v/>
      </c>
      <c r="G10" s="6">
        <f t="shared" si="2"/>
        <v>0</v>
      </c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102"/>
    </row>
    <row r="11" spans="1:23" x14ac:dyDescent="0.5">
      <c r="A11" s="77">
        <f t="shared" si="3"/>
        <v>5</v>
      </c>
      <c r="B11" s="17" t="str">
        <f>'5k Women'!B11</f>
        <v>Lucy</v>
      </c>
      <c r="C11" s="17" t="str">
        <f>'5k Women'!C11</f>
        <v>Berriman</v>
      </c>
      <c r="D11" s="8">
        <f t="shared" si="0"/>
        <v>5</v>
      </c>
      <c r="E11" s="8" t="str">
        <f>IF(OR(D11="",COUNTIF($D$4:$D$124,"="&amp;D11)&lt;=1),"",IF(COUNTIF($D$4:$D11,"="&amp;D11)=1,"",COUNTIF($D$4:$D11,"="&amp;D11)-1))</f>
        <v/>
      </c>
      <c r="F11" s="8">
        <f t="shared" si="4"/>
        <v>5</v>
      </c>
      <c r="G11" s="6">
        <f t="shared" si="2"/>
        <v>0.16510416666666666</v>
      </c>
      <c r="H11" s="6"/>
      <c r="I11" s="6"/>
      <c r="J11" s="6">
        <v>0.16510416666666666</v>
      </c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  <c r="W11" s="102"/>
    </row>
    <row r="12" spans="1:23" x14ac:dyDescent="0.5">
      <c r="A12" s="77" t="str">
        <f t="shared" si="3"/>
        <v/>
      </c>
      <c r="B12" s="17" t="str">
        <f>'5k Women'!B12</f>
        <v>Lucy</v>
      </c>
      <c r="C12" s="17" t="str">
        <f>'5k Women'!C12</f>
        <v>Bishop</v>
      </c>
      <c r="D12" s="8" t="str">
        <f t="shared" si="0"/>
        <v/>
      </c>
      <c r="E12" s="8" t="str">
        <f>IF(OR(D12="",COUNTIF($D$4:$D$124,"="&amp;D12)&lt;=1),"",IF(COUNTIF($D$4:$D12,"="&amp;D12)=1,"",COUNTIF($D$4:$D12,"="&amp;D12)-1))</f>
        <v/>
      </c>
      <c r="F12" s="8" t="str">
        <f t="shared" si="4"/>
        <v/>
      </c>
      <c r="G12" s="6">
        <f t="shared" si="2"/>
        <v>0</v>
      </c>
      <c r="H12" s="6"/>
      <c r="I12" s="6"/>
      <c r="J12" s="6"/>
      <c r="K12" s="6"/>
      <c r="L12" s="6"/>
      <c r="M12" s="6"/>
      <c r="N12" s="6"/>
      <c r="O12" s="6"/>
      <c r="P12" s="6"/>
      <c r="Q12" s="6"/>
      <c r="R12" s="6"/>
      <c r="S12" s="6"/>
      <c r="T12" s="6"/>
      <c r="U12" s="6"/>
      <c r="V12" s="6"/>
      <c r="W12" s="102"/>
    </row>
    <row r="13" spans="1:23" x14ac:dyDescent="0.5">
      <c r="A13" s="77" t="str">
        <f t="shared" ref="A13" si="5">F13</f>
        <v/>
      </c>
      <c r="B13" s="17" t="str">
        <f>'5k Women'!B13</f>
        <v>Katie</v>
      </c>
      <c r="C13" s="17" t="str">
        <f>'5k Women'!C13</f>
        <v>Blakey</v>
      </c>
      <c r="D13" s="8" t="str">
        <f t="shared" si="0"/>
        <v/>
      </c>
      <c r="E13" s="8" t="str">
        <f>IF(OR(D13="",COUNTIF($D$4:$D$124,"="&amp;D13)&lt;=1),"",IF(COUNTIF($D$4:$D13,"="&amp;D13)=1,"",COUNTIF($D$4:$D13,"="&amp;D13)-1))</f>
        <v/>
      </c>
      <c r="F13" s="8" t="str">
        <f t="shared" ref="F13" si="6">IF(D13="","",SUM(D13:E13))</f>
        <v/>
      </c>
      <c r="G13" s="6">
        <f t="shared" ref="G13" si="7">MIN(H13:W13)</f>
        <v>0</v>
      </c>
      <c r="H13" s="6"/>
      <c r="I13" s="6"/>
      <c r="J13" s="6"/>
      <c r="K13" s="6"/>
      <c r="L13" s="6"/>
      <c r="M13" s="6"/>
      <c r="N13" s="6"/>
      <c r="O13" s="6"/>
      <c r="P13" s="6"/>
      <c r="Q13" s="6"/>
      <c r="R13" s="6"/>
      <c r="S13" s="6"/>
      <c r="T13" s="6"/>
      <c r="U13" s="6"/>
      <c r="V13" s="6"/>
      <c r="W13" s="102"/>
    </row>
    <row r="14" spans="1:23" x14ac:dyDescent="0.5">
      <c r="A14" s="77" t="str">
        <f t="shared" si="3"/>
        <v/>
      </c>
      <c r="B14" s="17" t="str">
        <f>'5k Women'!B14</f>
        <v>Penelope</v>
      </c>
      <c r="C14" s="17" t="str">
        <f>'5k Women'!C14</f>
        <v>Booth</v>
      </c>
      <c r="D14" s="8" t="str">
        <f t="shared" si="0"/>
        <v/>
      </c>
      <c r="E14" s="8" t="str">
        <f>IF(OR(D14="",COUNTIF($D$4:$D$124,"="&amp;D14)&lt;=1),"",IF(COUNTIF($D$4:$D14,"="&amp;D14)=1,"",COUNTIF($D$4:$D14,"="&amp;D14)-1))</f>
        <v/>
      </c>
      <c r="F14" s="8" t="str">
        <f t="shared" si="4"/>
        <v/>
      </c>
      <c r="G14" s="6">
        <f t="shared" si="2"/>
        <v>0</v>
      </c>
      <c r="H14" s="6"/>
      <c r="I14" s="6"/>
      <c r="J14" s="6"/>
      <c r="K14" s="6"/>
      <c r="L14" s="6"/>
      <c r="M14" s="6"/>
      <c r="N14" s="6"/>
      <c r="O14" s="6"/>
      <c r="P14" s="6"/>
      <c r="Q14" s="6"/>
      <c r="R14" s="6"/>
      <c r="S14" s="6"/>
      <c r="T14" s="6"/>
      <c r="U14" s="6"/>
      <c r="V14" s="6"/>
      <c r="W14" s="102"/>
    </row>
    <row r="15" spans="1:23" x14ac:dyDescent="0.5">
      <c r="A15" s="77">
        <f t="shared" si="3"/>
        <v>7</v>
      </c>
      <c r="B15" s="17" t="str">
        <f>'5k Women'!B15</f>
        <v>Carol</v>
      </c>
      <c r="C15" s="17" t="str">
        <f>'5k Women'!C15</f>
        <v>Botterill</v>
      </c>
      <c r="D15" s="8">
        <f t="shared" si="0"/>
        <v>7</v>
      </c>
      <c r="E15" s="8" t="str">
        <f>IF(OR(D15="",COUNTIF($D$4:$D$124,"="&amp;D15)&lt;=1),"",IF(COUNTIF($D$4:$D15,"="&amp;D15)=1,"",COUNTIF($D$4:$D15,"="&amp;D15)-1))</f>
        <v/>
      </c>
      <c r="F15" s="8">
        <f t="shared" si="4"/>
        <v>7</v>
      </c>
      <c r="G15" s="6">
        <f t="shared" si="2"/>
        <v>0.18063657407407407</v>
      </c>
      <c r="H15" s="6"/>
      <c r="I15" s="6"/>
      <c r="J15" s="6">
        <v>0.18063657407407407</v>
      </c>
      <c r="K15" s="6"/>
      <c r="L15" s="6"/>
      <c r="M15" s="6"/>
      <c r="N15" s="6"/>
      <c r="O15" s="6"/>
      <c r="P15" s="6"/>
      <c r="Q15" s="6"/>
      <c r="R15" s="6"/>
      <c r="S15" s="6"/>
      <c r="T15" s="6"/>
      <c r="U15" s="6"/>
      <c r="V15" s="6"/>
      <c r="W15" s="102"/>
    </row>
    <row r="16" spans="1:23" x14ac:dyDescent="0.5">
      <c r="A16" s="77" t="str">
        <f>F16</f>
        <v/>
      </c>
      <c r="B16" s="17" t="str">
        <f>'5k Women'!B16</f>
        <v>Genevieve</v>
      </c>
      <c r="C16" s="17" t="str">
        <f>'5k Women'!C16</f>
        <v>Bourne</v>
      </c>
      <c r="D16" s="8" t="str">
        <f t="shared" si="0"/>
        <v/>
      </c>
      <c r="E16" s="8" t="str">
        <f>IF(OR(D16="",COUNTIF($D$4:$D$124,"="&amp;D16)&lt;=1),"",IF(COUNTIF($D$4:$D16,"="&amp;D16)=1,"",COUNTIF($D$4:$D16,"="&amp;D16)-1))</f>
        <v/>
      </c>
      <c r="F16" s="8" t="str">
        <f>IF(D16="","",SUM(D16:E16))</f>
        <v/>
      </c>
      <c r="G16" s="6">
        <f t="shared" si="2"/>
        <v>0</v>
      </c>
      <c r="H16" s="6"/>
      <c r="I16" s="6"/>
      <c r="J16" s="6"/>
      <c r="K16" s="6"/>
      <c r="L16" s="6"/>
      <c r="M16" s="6"/>
      <c r="N16" s="6"/>
      <c r="O16" s="6"/>
      <c r="P16" s="6"/>
      <c r="Q16" s="6"/>
      <c r="R16" s="6"/>
      <c r="S16" s="6"/>
      <c r="T16" s="6"/>
      <c r="U16" s="6"/>
      <c r="V16" s="6"/>
      <c r="W16" s="102"/>
    </row>
    <row r="17" spans="1:23" x14ac:dyDescent="0.5">
      <c r="A17" s="77" t="str">
        <f>F17</f>
        <v/>
      </c>
      <c r="B17" s="17" t="str">
        <f>'5k Women'!B17</f>
        <v>Amanda</v>
      </c>
      <c r="C17" s="17" t="str">
        <f>'5k Women'!C17</f>
        <v>Brierley</v>
      </c>
      <c r="D17" s="8" t="str">
        <f t="shared" si="0"/>
        <v/>
      </c>
      <c r="E17" s="8" t="str">
        <f>IF(OR(D17="",COUNTIF($D$4:$D$124,"="&amp;D17)&lt;=1),"",IF(COUNTIF($D$4:$D17,"="&amp;D17)=1,"",COUNTIF($D$4:$D17,"="&amp;D17)-1))</f>
        <v/>
      </c>
      <c r="F17" s="8" t="str">
        <f>IF(D17="","",SUM(D17:E17))</f>
        <v/>
      </c>
      <c r="G17" s="6">
        <f t="shared" si="2"/>
        <v>0</v>
      </c>
      <c r="H17" s="6"/>
      <c r="I17" s="6"/>
      <c r="J17" s="6"/>
      <c r="K17" s="6"/>
      <c r="L17" s="6"/>
      <c r="M17" s="6"/>
      <c r="N17" s="6"/>
      <c r="O17" s="6"/>
      <c r="P17" s="6"/>
      <c r="Q17" s="6"/>
      <c r="R17" s="6"/>
      <c r="S17" s="6"/>
      <c r="T17" s="6"/>
      <c r="U17" s="6"/>
      <c r="V17" s="6"/>
      <c r="W17" s="102"/>
    </row>
    <row r="18" spans="1:23" x14ac:dyDescent="0.5">
      <c r="A18" s="77" t="str">
        <f t="shared" si="3"/>
        <v/>
      </c>
      <c r="B18" s="17" t="str">
        <f>'5k Women'!B18</f>
        <v>Julia</v>
      </c>
      <c r="C18" s="17" t="str">
        <f>'5k Women'!C18</f>
        <v>Brook</v>
      </c>
      <c r="D18" s="8" t="str">
        <f t="shared" si="0"/>
        <v/>
      </c>
      <c r="E18" s="8" t="str">
        <f>IF(OR(D18="",COUNTIF($D$4:$D$124,"="&amp;D18)&lt;=1),"",IF(COUNTIF($D$4:$D18,"="&amp;D18)=1,"",COUNTIF($D$4:$D18,"="&amp;D18)-1))</f>
        <v/>
      </c>
      <c r="F18" s="8" t="str">
        <f t="shared" si="4"/>
        <v/>
      </c>
      <c r="G18" s="6">
        <f t="shared" si="2"/>
        <v>0</v>
      </c>
      <c r="H18" s="6"/>
      <c r="I18" s="6"/>
      <c r="J18" s="6"/>
      <c r="K18" s="6"/>
      <c r="L18" s="6"/>
      <c r="M18" s="6"/>
      <c r="N18" s="6"/>
      <c r="O18" s="6"/>
      <c r="P18" s="6"/>
      <c r="Q18" s="6"/>
      <c r="R18" s="6"/>
      <c r="S18" s="6"/>
      <c r="T18" s="6"/>
      <c r="U18" s="6"/>
      <c r="V18" s="6"/>
      <c r="W18" s="102"/>
    </row>
    <row r="19" spans="1:23" x14ac:dyDescent="0.5">
      <c r="A19" s="77" t="str">
        <f>F19</f>
        <v/>
      </c>
      <c r="B19" s="17" t="str">
        <f>'5k Women'!B19</f>
        <v>Joanne</v>
      </c>
      <c r="C19" s="17" t="str">
        <f>'5k Women'!C19</f>
        <v>Brown</v>
      </c>
      <c r="D19" s="8" t="str">
        <f t="shared" si="0"/>
        <v/>
      </c>
      <c r="E19" s="8" t="str">
        <f>IF(OR(D19="",COUNTIF($D$4:$D$124,"="&amp;D19)&lt;=1),"",IF(COUNTIF($D$4:$D19,"="&amp;D19)=1,"",COUNTIF($D$4:$D19,"="&amp;D19)-1))</f>
        <v/>
      </c>
      <c r="F19" s="8" t="str">
        <f>IF(D19="","",SUM(D19:E19))</f>
        <v/>
      </c>
      <c r="G19" s="6">
        <f t="shared" si="2"/>
        <v>0</v>
      </c>
      <c r="H19" s="6"/>
      <c r="I19" s="6"/>
      <c r="J19" s="6"/>
      <c r="K19" s="6"/>
      <c r="L19" s="6"/>
      <c r="M19" s="6"/>
      <c r="N19" s="6"/>
      <c r="O19" s="6"/>
      <c r="P19" s="6"/>
      <c r="Q19" s="6"/>
      <c r="R19" s="6"/>
      <c r="S19" s="6"/>
      <c r="T19" s="6"/>
      <c r="U19" s="6"/>
      <c r="V19" s="6"/>
      <c r="W19" s="102"/>
    </row>
    <row r="20" spans="1:23" x14ac:dyDescent="0.5">
      <c r="A20" s="77" t="str">
        <f>F20</f>
        <v/>
      </c>
      <c r="B20" s="17" t="str">
        <f>'5k Women'!B20</f>
        <v>Fiona</v>
      </c>
      <c r="C20" s="17" t="str">
        <f>'5k Women'!C20</f>
        <v>Buchanan</v>
      </c>
      <c r="D20" s="8" t="str">
        <f t="shared" si="0"/>
        <v/>
      </c>
      <c r="E20" s="8" t="str">
        <f>IF(OR(D20="",COUNTIF($D$4:$D$124,"="&amp;D20)&lt;=1),"",IF(COUNTIF($D$4:$D20,"="&amp;D20)=1,"",COUNTIF($D$4:$D20,"="&amp;D20)-1))</f>
        <v/>
      </c>
      <c r="F20" s="8" t="str">
        <f>IF(D20="","",SUM(D20:E20))</f>
        <v/>
      </c>
      <c r="G20" s="6">
        <f t="shared" si="2"/>
        <v>0</v>
      </c>
      <c r="H20" s="6"/>
      <c r="I20" s="6"/>
      <c r="J20" s="6"/>
      <c r="K20" s="6"/>
      <c r="L20" s="6"/>
      <c r="M20" s="6"/>
      <c r="N20" s="6"/>
      <c r="O20" s="6"/>
      <c r="P20" s="6"/>
      <c r="Q20" s="6"/>
      <c r="R20" s="6"/>
      <c r="S20" s="6"/>
      <c r="T20" s="6"/>
      <c r="U20" s="6"/>
      <c r="V20" s="6"/>
      <c r="W20" s="102"/>
    </row>
    <row r="21" spans="1:23" x14ac:dyDescent="0.5">
      <c r="A21" s="77" t="str">
        <f t="shared" ref="A21" si="8">F21</f>
        <v/>
      </c>
      <c r="B21" s="17" t="str">
        <f>'5k Women'!B21</f>
        <v>Deborah</v>
      </c>
      <c r="C21" s="17" t="str">
        <f>'5k Women'!C21</f>
        <v>Callison</v>
      </c>
      <c r="D21" s="8" t="str">
        <f t="shared" si="0"/>
        <v/>
      </c>
      <c r="E21" s="8" t="str">
        <f>IF(OR(D21="",COUNTIF($D$4:$D$124,"="&amp;D21)&lt;=1),"",IF(COUNTIF($D$4:$D21,"="&amp;D21)=1,"",COUNTIF($D$4:$D21,"="&amp;D21)-1))</f>
        <v/>
      </c>
      <c r="F21" s="8" t="str">
        <f t="shared" ref="F21" si="9">IF(D21="","",SUM(D21:E21))</f>
        <v/>
      </c>
      <c r="G21" s="6">
        <f t="shared" ref="G21" si="10">MIN(H21:W21)</f>
        <v>0</v>
      </c>
      <c r="H21" s="6"/>
      <c r="I21" s="6"/>
      <c r="J21" s="6"/>
      <c r="K21" s="6"/>
      <c r="L21" s="6"/>
      <c r="M21" s="6"/>
      <c r="N21" s="6"/>
      <c r="O21" s="6"/>
      <c r="P21" s="6"/>
      <c r="Q21" s="6"/>
      <c r="R21" s="6"/>
      <c r="S21" s="6"/>
      <c r="T21" s="6"/>
      <c r="U21" s="6"/>
      <c r="V21" s="6"/>
      <c r="W21" s="102"/>
    </row>
    <row r="22" spans="1:23" x14ac:dyDescent="0.5">
      <c r="A22" s="77" t="str">
        <f t="shared" si="3"/>
        <v/>
      </c>
      <c r="B22" s="17" t="str">
        <f>'5k Women'!B22</f>
        <v>Anthea</v>
      </c>
      <c r="C22" s="17" t="str">
        <f>'5k Women'!C22</f>
        <v>Carter</v>
      </c>
      <c r="D22" s="8" t="str">
        <f t="shared" si="0"/>
        <v/>
      </c>
      <c r="E22" s="8" t="str">
        <f>IF(OR(D22="",COUNTIF($D$4:$D$124,"="&amp;D22)&lt;=1),"",IF(COUNTIF($D$4:$D22,"="&amp;D22)=1,"",COUNTIF($D$4:$D22,"="&amp;D22)-1))</f>
        <v/>
      </c>
      <c r="F22" s="8" t="str">
        <f t="shared" si="4"/>
        <v/>
      </c>
      <c r="G22" s="6">
        <f t="shared" si="2"/>
        <v>0</v>
      </c>
      <c r="H22" s="6"/>
      <c r="I22" s="6"/>
      <c r="J22" s="6"/>
      <c r="K22" s="6"/>
      <c r="L22" s="6"/>
      <c r="M22" s="6"/>
      <c r="N22" s="6"/>
      <c r="O22" s="6"/>
      <c r="P22" s="6"/>
      <c r="Q22" s="6"/>
      <c r="R22" s="6"/>
      <c r="S22" s="6"/>
      <c r="T22" s="6"/>
      <c r="U22" s="6"/>
      <c r="V22" s="6"/>
      <c r="W22" s="102"/>
    </row>
    <row r="23" spans="1:23" x14ac:dyDescent="0.5">
      <c r="A23" s="77" t="str">
        <f>F23</f>
        <v/>
      </c>
      <c r="B23" s="17" t="str">
        <f>'5k Women'!B23</f>
        <v>Vicky</v>
      </c>
      <c r="C23" s="17" t="str">
        <f>'5k Women'!C23</f>
        <v>Cartwright</v>
      </c>
      <c r="D23" s="8" t="str">
        <f t="shared" si="0"/>
        <v/>
      </c>
      <c r="E23" s="8" t="str">
        <f>IF(OR(D23="",COUNTIF($D$4:$D$124,"="&amp;D23)&lt;=1),"",IF(COUNTIF($D$4:$D23,"="&amp;D23)=1,"",COUNTIF($D$4:$D23,"="&amp;D23)-1))</f>
        <v/>
      </c>
      <c r="F23" s="8" t="str">
        <f>IF(D23="","",SUM(D23:E23))</f>
        <v/>
      </c>
      <c r="G23" s="6">
        <f t="shared" si="2"/>
        <v>0</v>
      </c>
      <c r="H23" s="6"/>
      <c r="I23" s="6"/>
      <c r="J23" s="6"/>
      <c r="K23" s="6"/>
      <c r="L23" s="6"/>
      <c r="M23" s="6"/>
      <c r="N23" s="6"/>
      <c r="O23" s="6"/>
      <c r="P23" s="6"/>
      <c r="Q23" s="6"/>
      <c r="R23" s="6"/>
      <c r="S23" s="6"/>
      <c r="T23" s="6"/>
      <c r="U23" s="6"/>
      <c r="V23" s="6"/>
      <c r="W23" s="102"/>
    </row>
    <row r="24" spans="1:23" x14ac:dyDescent="0.5">
      <c r="A24" s="77">
        <f t="shared" si="3"/>
        <v>14</v>
      </c>
      <c r="B24" s="17" t="str">
        <f>'5k Women'!B24</f>
        <v>Usha</v>
      </c>
      <c r="C24" s="17" t="str">
        <f>'5k Women'!C24</f>
        <v>Chapman</v>
      </c>
      <c r="D24" s="8">
        <f t="shared" si="0"/>
        <v>14</v>
      </c>
      <c r="E24" s="8" t="str">
        <f>IF(OR(D24="",COUNTIF($D$4:$D$124,"="&amp;D24)&lt;=1),"",IF(COUNTIF($D$4:$D24,"="&amp;D24)=1,"",COUNTIF($D$4:$D24,"="&amp;D24)-1))</f>
        <v/>
      </c>
      <c r="F24" s="8">
        <f t="shared" si="4"/>
        <v>14</v>
      </c>
      <c r="G24" s="6">
        <f t="shared" si="2"/>
        <v>0.24994212962962964</v>
      </c>
      <c r="H24" s="6">
        <v>0.24994212962962964</v>
      </c>
      <c r="I24" s="6"/>
      <c r="J24" s="6"/>
      <c r="K24" s="6"/>
      <c r="L24" s="6">
        <v>0.27037037037037037</v>
      </c>
      <c r="M24" s="6"/>
      <c r="N24" s="6">
        <v>0.27030092592592592</v>
      </c>
      <c r="O24" s="6"/>
      <c r="P24" s="6"/>
      <c r="Q24" s="6"/>
      <c r="R24" s="6"/>
      <c r="S24" s="6"/>
      <c r="T24" s="6"/>
      <c r="U24" s="6"/>
      <c r="V24" s="6"/>
      <c r="W24" s="102"/>
    </row>
    <row r="25" spans="1:23" x14ac:dyDescent="0.5">
      <c r="A25" s="77" t="str">
        <f t="shared" si="3"/>
        <v/>
      </c>
      <c r="B25" s="17" t="str">
        <f>'5k Women'!B25</f>
        <v>Maxine</v>
      </c>
      <c r="C25" s="17" t="str">
        <f>'5k Women'!C25</f>
        <v>Charlton</v>
      </c>
      <c r="D25" s="8" t="str">
        <f t="shared" si="0"/>
        <v/>
      </c>
      <c r="E25" s="8" t="str">
        <f>IF(OR(D25="",COUNTIF($D$4:$D$124,"="&amp;D25)&lt;=1),"",IF(COUNTIF($D$4:$D25,"="&amp;D25)=1,"",COUNTIF($D$4:$D25,"="&amp;D25)-1))</f>
        <v/>
      </c>
      <c r="F25" s="8" t="str">
        <f t="shared" si="4"/>
        <v/>
      </c>
      <c r="G25" s="6">
        <f t="shared" si="2"/>
        <v>0</v>
      </c>
      <c r="H25" s="6"/>
      <c r="I25" s="6"/>
      <c r="J25" s="6"/>
      <c r="K25" s="6"/>
      <c r="L25" s="6"/>
      <c r="M25" s="6"/>
      <c r="N25" s="6"/>
      <c r="O25" s="6"/>
      <c r="P25" s="6"/>
      <c r="Q25" s="6"/>
      <c r="R25" s="6"/>
      <c r="S25" s="6"/>
      <c r="T25" s="6"/>
      <c r="U25" s="6"/>
      <c r="V25" s="6"/>
      <c r="W25" s="102"/>
    </row>
    <row r="26" spans="1:23" x14ac:dyDescent="0.5">
      <c r="A26" s="77" t="str">
        <f t="shared" si="3"/>
        <v/>
      </c>
      <c r="B26" s="17" t="str">
        <f>'5k Women'!B26</f>
        <v>Megan</v>
      </c>
      <c r="C26" s="17" t="str">
        <f>'5k Women'!C26</f>
        <v>Chown</v>
      </c>
      <c r="D26" s="8" t="str">
        <f t="shared" si="0"/>
        <v/>
      </c>
      <c r="E26" s="8" t="str">
        <f>IF(OR(D26="",COUNTIF($D$4:$D$124,"="&amp;D26)&lt;=1),"",IF(COUNTIF($D$4:$D26,"="&amp;D26)=1,"",COUNTIF($D$4:$D26,"="&amp;D26)-1))</f>
        <v/>
      </c>
      <c r="F26" s="8" t="str">
        <f t="shared" si="4"/>
        <v/>
      </c>
      <c r="G26" s="6">
        <f t="shared" si="2"/>
        <v>0</v>
      </c>
      <c r="H26" s="6"/>
      <c r="I26" s="6"/>
      <c r="J26" s="6"/>
      <c r="K26" s="6"/>
      <c r="L26" s="6"/>
      <c r="M26" s="6"/>
      <c r="N26" s="6"/>
      <c r="O26" s="6"/>
      <c r="P26" s="6"/>
      <c r="Q26" s="6"/>
      <c r="R26" s="6"/>
      <c r="S26" s="6"/>
      <c r="T26" s="6"/>
      <c r="U26" s="6"/>
      <c r="V26" s="6"/>
      <c r="W26" s="102"/>
    </row>
    <row r="27" spans="1:23" x14ac:dyDescent="0.5">
      <c r="A27" s="77" t="str">
        <f t="shared" si="3"/>
        <v/>
      </c>
      <c r="B27" s="17" t="str">
        <f>'5k Women'!B27</f>
        <v>Carol</v>
      </c>
      <c r="C27" s="17" t="str">
        <f>'5k Women'!C27</f>
        <v>Cooke</v>
      </c>
      <c r="D27" s="8" t="str">
        <f t="shared" si="0"/>
        <v/>
      </c>
      <c r="E27" s="8" t="str">
        <f>IF(OR(D27="",COUNTIF($D$4:$D$124,"="&amp;D27)&lt;=1),"",IF(COUNTIF($D$4:$D27,"="&amp;D27)=1,"",COUNTIF($D$4:$D27,"="&amp;D27)-1))</f>
        <v/>
      </c>
      <c r="F27" s="8" t="str">
        <f t="shared" si="4"/>
        <v/>
      </c>
      <c r="G27" s="6">
        <f t="shared" si="2"/>
        <v>0</v>
      </c>
      <c r="H27" s="6"/>
      <c r="I27" s="6"/>
      <c r="J27" s="6"/>
      <c r="K27" s="6"/>
      <c r="L27" s="6"/>
      <c r="M27" s="6"/>
      <c r="N27" s="6"/>
      <c r="O27" s="6"/>
      <c r="P27" s="6"/>
      <c r="Q27" s="6"/>
      <c r="R27" s="6"/>
      <c r="S27" s="6"/>
      <c r="T27" s="6"/>
      <c r="U27" s="6"/>
      <c r="V27" s="6"/>
      <c r="W27" s="102"/>
    </row>
    <row r="28" spans="1:23" x14ac:dyDescent="0.5">
      <c r="A28" s="77" t="str">
        <f t="shared" si="3"/>
        <v/>
      </c>
      <c r="B28" s="17" t="str">
        <f>'5k Women'!B28</f>
        <v>Rachel</v>
      </c>
      <c r="C28" s="17" t="str">
        <f>'5k Women'!C28</f>
        <v>Cope</v>
      </c>
      <c r="D28" s="8" t="str">
        <f t="shared" si="0"/>
        <v/>
      </c>
      <c r="E28" s="8" t="str">
        <f>IF(OR(D28="",COUNTIF($D$4:$D$124,"="&amp;D28)&lt;=1),"",IF(COUNTIF($D$4:$D28,"="&amp;D28)=1,"",COUNTIF($D$4:$D28,"="&amp;D28)-1))</f>
        <v/>
      </c>
      <c r="F28" s="8" t="str">
        <f t="shared" si="4"/>
        <v/>
      </c>
      <c r="G28" s="6">
        <f t="shared" si="2"/>
        <v>0</v>
      </c>
      <c r="H28" s="6"/>
      <c r="I28" s="6"/>
      <c r="J28" s="6"/>
      <c r="K28" s="6"/>
      <c r="L28" s="6"/>
      <c r="M28" s="6"/>
      <c r="N28" s="6"/>
      <c r="O28" s="6"/>
      <c r="P28" s="6"/>
      <c r="Q28" s="6"/>
      <c r="R28" s="6"/>
      <c r="S28" s="6"/>
      <c r="T28" s="6"/>
      <c r="U28" s="6"/>
      <c r="V28" s="6"/>
      <c r="W28" s="102"/>
    </row>
    <row r="29" spans="1:23" x14ac:dyDescent="0.5">
      <c r="A29" s="77" t="str">
        <f t="shared" si="3"/>
        <v/>
      </c>
      <c r="B29" s="17" t="str">
        <f>'5k Women'!B29</f>
        <v>Joanne</v>
      </c>
      <c r="C29" s="17" t="str">
        <f>'5k Women'!C29</f>
        <v>Crawford</v>
      </c>
      <c r="D29" s="8" t="str">
        <f t="shared" si="0"/>
        <v/>
      </c>
      <c r="E29" s="8" t="str">
        <f>IF(OR(D29="",COUNTIF($D$4:$D$124,"="&amp;D29)&lt;=1),"",IF(COUNTIF($D$4:$D29,"="&amp;D29)=1,"",COUNTIF($D$4:$D29,"="&amp;D29)-1))</f>
        <v/>
      </c>
      <c r="F29" s="8" t="str">
        <f t="shared" si="4"/>
        <v/>
      </c>
      <c r="G29" s="6">
        <f t="shared" si="2"/>
        <v>0</v>
      </c>
      <c r="H29" s="6"/>
      <c r="I29" s="6"/>
      <c r="J29" s="6"/>
      <c r="K29" s="6"/>
      <c r="L29" s="6"/>
      <c r="M29" s="6"/>
      <c r="N29" s="6"/>
      <c r="O29" s="6"/>
      <c r="P29" s="6"/>
      <c r="Q29" s="6"/>
      <c r="R29" s="6"/>
      <c r="S29" s="6"/>
      <c r="T29" s="6"/>
      <c r="U29" s="6"/>
      <c r="V29" s="6"/>
      <c r="W29" s="102"/>
    </row>
    <row r="30" spans="1:23" x14ac:dyDescent="0.5">
      <c r="A30" s="77" t="str">
        <f>F30</f>
        <v/>
      </c>
      <c r="B30" s="17" t="str">
        <f>'5k Women'!B30</f>
        <v>Bethany</v>
      </c>
      <c r="C30" s="17" t="str">
        <f>'5k Women'!C30</f>
        <v>Crook</v>
      </c>
      <c r="D30" s="8" t="str">
        <f t="shared" si="0"/>
        <v/>
      </c>
      <c r="E30" s="8" t="str">
        <f>IF(OR(D30="",COUNTIF($D$4:$D$124,"="&amp;D30)&lt;=1),"",IF(COUNTIF($D$4:$D30,"="&amp;D30)=1,"",COUNTIF($D$4:$D30,"="&amp;D30)-1))</f>
        <v/>
      </c>
      <c r="F30" s="8" t="str">
        <f>IF(D30="","",SUM(D30:E30))</f>
        <v/>
      </c>
      <c r="G30" s="6">
        <f t="shared" si="2"/>
        <v>0</v>
      </c>
      <c r="H30" s="6"/>
      <c r="I30" s="6"/>
      <c r="J30" s="6"/>
      <c r="K30" s="6"/>
      <c r="L30" s="6"/>
      <c r="M30" s="6"/>
      <c r="N30" s="6"/>
      <c r="O30" s="6"/>
      <c r="P30" s="6"/>
      <c r="Q30" s="6"/>
      <c r="R30" s="6"/>
      <c r="S30" s="6"/>
      <c r="T30" s="6"/>
      <c r="U30" s="6"/>
      <c r="V30" s="6"/>
      <c r="W30" s="102"/>
    </row>
    <row r="31" spans="1:23" x14ac:dyDescent="0.5">
      <c r="A31" s="77" t="str">
        <f>F31</f>
        <v/>
      </c>
      <c r="B31" s="17" t="str">
        <f>'5k Women'!B31</f>
        <v>Lucy</v>
      </c>
      <c r="C31" s="17" t="str">
        <f>'5k Women'!C31</f>
        <v>Cutsforth</v>
      </c>
      <c r="D31" s="8" t="str">
        <f t="shared" si="0"/>
        <v/>
      </c>
      <c r="E31" s="8" t="str">
        <f>IF(OR(D31="",COUNTIF($D$4:$D$124,"="&amp;D31)&lt;=1),"",IF(COUNTIF($D$4:$D31,"="&amp;D31)=1,"",COUNTIF($D$4:$D31,"="&amp;D31)-1))</f>
        <v/>
      </c>
      <c r="F31" s="8" t="str">
        <f>IF(D31="","",SUM(D31:E31))</f>
        <v/>
      </c>
      <c r="G31" s="6">
        <f t="shared" ref="G31" si="11">MIN(H31:W31)</f>
        <v>0</v>
      </c>
      <c r="H31" s="6"/>
      <c r="I31" s="6"/>
      <c r="J31" s="6"/>
      <c r="K31" s="6"/>
      <c r="L31" s="6"/>
      <c r="M31" s="6"/>
      <c r="N31" s="6"/>
      <c r="O31" s="6"/>
      <c r="P31" s="6"/>
      <c r="Q31" s="6"/>
      <c r="R31" s="6"/>
      <c r="S31" s="6"/>
      <c r="T31" s="6"/>
      <c r="U31" s="6"/>
      <c r="V31" s="6"/>
      <c r="W31" s="102"/>
    </row>
    <row r="32" spans="1:23" x14ac:dyDescent="0.5">
      <c r="A32" s="77" t="str">
        <f>F32</f>
        <v/>
      </c>
      <c r="B32" s="17" t="str">
        <f>'5k Women'!B32</f>
        <v>Amy</v>
      </c>
      <c r="C32" s="17" t="str">
        <f>'5k Women'!C32</f>
        <v>Davidson</v>
      </c>
      <c r="D32" s="8" t="str">
        <f t="shared" si="0"/>
        <v/>
      </c>
      <c r="E32" s="8" t="str">
        <f>IF(OR(D32="",COUNTIF($D$4:$D$124,"="&amp;D32)&lt;=1),"",IF(COUNTIF($D$4:$D32,"="&amp;D32)=1,"",COUNTIF($D$4:$D32,"="&amp;D32)-1))</f>
        <v/>
      </c>
      <c r="F32" s="8" t="str">
        <f>IF(D32="","",SUM(D32:E32))</f>
        <v/>
      </c>
      <c r="G32" s="6">
        <f t="shared" si="2"/>
        <v>0</v>
      </c>
      <c r="H32" s="6"/>
      <c r="I32" s="6"/>
      <c r="J32" s="6"/>
      <c r="K32" s="6"/>
      <c r="L32" s="6"/>
      <c r="M32" s="6"/>
      <c r="N32" s="6"/>
      <c r="O32" s="6"/>
      <c r="P32" s="6"/>
      <c r="Q32" s="6"/>
      <c r="R32" s="6"/>
      <c r="S32" s="6"/>
      <c r="T32" s="6"/>
      <c r="U32" s="6"/>
      <c r="V32" s="6"/>
      <c r="W32" s="102"/>
    </row>
    <row r="33" spans="1:23" x14ac:dyDescent="0.5">
      <c r="A33" s="77" t="str">
        <f>F33</f>
        <v/>
      </c>
      <c r="B33" s="17" t="str">
        <f>'5k Women'!B33</f>
        <v>Nicole</v>
      </c>
      <c r="C33" s="17" t="str">
        <f>'5k Women'!C33</f>
        <v>Dawson</v>
      </c>
      <c r="D33" s="8" t="str">
        <f t="shared" si="0"/>
        <v/>
      </c>
      <c r="E33" s="8" t="str">
        <f>IF(OR(D33="",COUNTIF($D$4:$D$124,"="&amp;D33)&lt;=1),"",IF(COUNTIF($D$4:$D33,"="&amp;D33)=1,"",COUNTIF($D$4:$D33,"="&amp;D33)-1))</f>
        <v/>
      </c>
      <c r="F33" s="8" t="str">
        <f>IF(D33="","",SUM(D33:E33))</f>
        <v/>
      </c>
      <c r="G33" s="6">
        <f t="shared" si="2"/>
        <v>0</v>
      </c>
      <c r="H33" s="6"/>
      <c r="I33" s="6"/>
      <c r="J33" s="6"/>
      <c r="K33" s="6"/>
      <c r="L33" s="6"/>
      <c r="M33" s="6"/>
      <c r="N33" s="6"/>
      <c r="O33" s="6"/>
      <c r="P33" s="6"/>
      <c r="Q33" s="6"/>
      <c r="R33" s="6"/>
      <c r="S33" s="6"/>
      <c r="T33" s="6"/>
      <c r="U33" s="6"/>
      <c r="V33" s="6"/>
      <c r="W33" s="102"/>
    </row>
    <row r="34" spans="1:23" x14ac:dyDescent="0.5">
      <c r="A34" s="77" t="str">
        <f t="shared" si="3"/>
        <v/>
      </c>
      <c r="B34" s="17" t="str">
        <f>'5k Women'!B34</f>
        <v>Jo</v>
      </c>
      <c r="C34" s="17" t="str">
        <f>'5k Women'!C34</f>
        <v>Dewar</v>
      </c>
      <c r="D34" s="8" t="str">
        <f t="shared" si="0"/>
        <v/>
      </c>
      <c r="E34" s="8" t="str">
        <f>IF(OR(D34="",COUNTIF($D$4:$D$124,"="&amp;D34)&lt;=1),"",IF(COUNTIF($D$4:$D34,"="&amp;D34)=1,"",COUNTIF($D$4:$D34,"="&amp;D34)-1))</f>
        <v/>
      </c>
      <c r="F34" s="8" t="str">
        <f t="shared" si="4"/>
        <v/>
      </c>
      <c r="G34" s="6">
        <f t="shared" si="2"/>
        <v>0</v>
      </c>
      <c r="H34" s="6"/>
      <c r="I34" s="6"/>
      <c r="J34" s="6"/>
      <c r="K34" s="6"/>
      <c r="L34" s="6"/>
      <c r="M34" s="6"/>
      <c r="N34" s="6"/>
      <c r="O34" s="6"/>
      <c r="P34" s="6"/>
      <c r="Q34" s="6"/>
      <c r="R34" s="6"/>
      <c r="S34" s="6"/>
      <c r="T34" s="6"/>
      <c r="U34" s="6"/>
      <c r="V34" s="6"/>
      <c r="W34" s="102"/>
    </row>
    <row r="35" spans="1:23" x14ac:dyDescent="0.5">
      <c r="A35" s="77" t="str">
        <f t="shared" si="3"/>
        <v/>
      </c>
      <c r="B35" s="17" t="str">
        <f>'5k Women'!B35</f>
        <v>Jacqui</v>
      </c>
      <c r="C35" s="17" t="str">
        <f>'5k Women'!C35</f>
        <v>Dickinson</v>
      </c>
      <c r="D35" s="8" t="str">
        <f t="shared" si="0"/>
        <v/>
      </c>
      <c r="E35" s="8" t="str">
        <f>IF(OR(D35="",COUNTIF($D$4:$D$124,"="&amp;D35)&lt;=1),"",IF(COUNTIF($D$4:$D35,"="&amp;D35)=1,"",COUNTIF($D$4:$D35,"="&amp;D35)-1))</f>
        <v/>
      </c>
      <c r="F35" s="8" t="str">
        <f t="shared" si="4"/>
        <v/>
      </c>
      <c r="G35" s="6">
        <f t="shared" si="2"/>
        <v>0</v>
      </c>
      <c r="H35" s="6"/>
      <c r="I35" s="6"/>
      <c r="J35" s="6"/>
      <c r="K35" s="6"/>
      <c r="L35" s="6"/>
      <c r="M35" s="6"/>
      <c r="N35" s="6"/>
      <c r="O35" s="6"/>
      <c r="P35" s="6"/>
      <c r="Q35" s="6"/>
      <c r="R35" s="6"/>
      <c r="S35" s="6"/>
      <c r="T35" s="6"/>
      <c r="U35" s="6"/>
      <c r="V35" s="6"/>
      <c r="W35" s="102"/>
    </row>
    <row r="36" spans="1:23" x14ac:dyDescent="0.5">
      <c r="A36" s="77" t="str">
        <f t="shared" si="3"/>
        <v/>
      </c>
      <c r="B36" s="17" t="str">
        <f>'5k Women'!B36</f>
        <v>Jan</v>
      </c>
      <c r="C36" s="17" t="str">
        <f>'5k Women'!C36</f>
        <v>Draper</v>
      </c>
      <c r="D36" s="8" t="str">
        <f t="shared" ref="D36:D67" si="12">IF(RANK(G36,G$4:G$124,1)-COUNTIF(G$4:G$124,"=0")&lt;=0,"",RANK(G36,G$4:G$124,1)-COUNTIF(G$4:G$124,"=0"))</f>
        <v/>
      </c>
      <c r="E36" s="8" t="str">
        <f>IF(OR(D36="",COUNTIF($D$4:$D$124,"="&amp;D36)&lt;=1),"",IF(COUNTIF($D$4:$D36,"="&amp;D36)=1,"",COUNTIF($D$4:$D36,"="&amp;D36)-1))</f>
        <v/>
      </c>
      <c r="F36" s="8" t="str">
        <f t="shared" si="4"/>
        <v/>
      </c>
      <c r="G36" s="6">
        <f t="shared" si="2"/>
        <v>0</v>
      </c>
      <c r="H36" s="6"/>
      <c r="I36" s="6"/>
      <c r="J36" s="6"/>
      <c r="K36" s="6"/>
      <c r="L36" s="6"/>
      <c r="M36" s="6"/>
      <c r="N36" s="6"/>
      <c r="O36" s="6"/>
      <c r="P36" s="6"/>
      <c r="Q36" s="6"/>
      <c r="R36" s="6"/>
      <c r="S36" s="6"/>
      <c r="T36" s="6"/>
      <c r="U36" s="6"/>
      <c r="V36" s="6"/>
      <c r="W36" s="102"/>
    </row>
    <row r="37" spans="1:23" x14ac:dyDescent="0.5">
      <c r="A37" s="77" t="str">
        <f>F37</f>
        <v/>
      </c>
      <c r="B37" s="17" t="str">
        <f>'5k Women'!B37</f>
        <v>Melanie</v>
      </c>
      <c r="C37" s="17" t="str">
        <f>'5k Women'!C37</f>
        <v>Easton</v>
      </c>
      <c r="D37" s="8" t="str">
        <f t="shared" si="12"/>
        <v/>
      </c>
      <c r="E37" s="8" t="str">
        <f>IF(OR(D37="",COUNTIF($D$4:$D$124,"="&amp;D37)&lt;=1),"",IF(COUNTIF($D$4:$D37,"="&amp;D37)=1,"",COUNTIF($D$4:$D37,"="&amp;D37)-1))</f>
        <v/>
      </c>
      <c r="F37" s="8" t="str">
        <f>IF(D37="","",SUM(D37:E37))</f>
        <v/>
      </c>
      <c r="G37" s="6">
        <f t="shared" si="2"/>
        <v>0</v>
      </c>
      <c r="H37" s="6"/>
      <c r="I37" s="6"/>
      <c r="J37" s="6"/>
      <c r="K37" s="6"/>
      <c r="L37" s="6"/>
      <c r="M37" s="6"/>
      <c r="N37" s="6"/>
      <c r="O37" s="6"/>
      <c r="P37" s="6"/>
      <c r="Q37" s="6"/>
      <c r="R37" s="6"/>
      <c r="S37" s="6"/>
      <c r="T37" s="6"/>
      <c r="U37" s="6"/>
      <c r="V37" s="6"/>
      <c r="W37" s="102"/>
    </row>
    <row r="38" spans="1:23" x14ac:dyDescent="0.5">
      <c r="A38" s="77" t="str">
        <f t="shared" si="3"/>
        <v/>
      </c>
      <c r="B38" s="17" t="str">
        <f>'5k Women'!B38</f>
        <v>Jacqueline</v>
      </c>
      <c r="C38" s="17" t="str">
        <f>'5k Women'!C38</f>
        <v>Edwards</v>
      </c>
      <c r="D38" s="8" t="str">
        <f t="shared" si="12"/>
        <v/>
      </c>
      <c r="E38" s="8" t="str">
        <f>IF(OR(D38="",COUNTIF($D$4:$D$124,"="&amp;D38)&lt;=1),"",IF(COUNTIF($D$4:$D38,"="&amp;D38)=1,"",COUNTIF($D$4:$D38,"="&amp;D38)-1))</f>
        <v/>
      </c>
      <c r="F38" s="8" t="str">
        <f t="shared" si="4"/>
        <v/>
      </c>
      <c r="G38" s="6">
        <f t="shared" si="2"/>
        <v>0</v>
      </c>
      <c r="H38" s="6"/>
      <c r="I38" s="6"/>
      <c r="J38" s="6"/>
      <c r="K38" s="6"/>
      <c r="L38" s="6"/>
      <c r="M38" s="6"/>
      <c r="N38" s="6"/>
      <c r="O38" s="6"/>
      <c r="P38" s="6"/>
      <c r="Q38" s="6"/>
      <c r="R38" s="6"/>
      <c r="S38" s="6"/>
      <c r="T38" s="6"/>
      <c r="U38" s="6"/>
      <c r="V38" s="6"/>
      <c r="W38" s="102"/>
    </row>
    <row r="39" spans="1:23" x14ac:dyDescent="0.5">
      <c r="A39" s="77" t="str">
        <f t="shared" si="3"/>
        <v/>
      </c>
      <c r="B39" s="17" t="str">
        <f>'5k Women'!B39</f>
        <v>Laura</v>
      </c>
      <c r="C39" s="17" t="str">
        <f>'5k Women'!C39</f>
        <v>Egan</v>
      </c>
      <c r="D39" s="8" t="str">
        <f t="shared" si="12"/>
        <v/>
      </c>
      <c r="E39" s="8" t="str">
        <f>IF(OR(D39="",COUNTIF($D$4:$D$124,"="&amp;D39)&lt;=1),"",IF(COUNTIF($D$4:$D39,"="&amp;D39)=1,"",COUNTIF($D$4:$D39,"="&amp;D39)-1))</f>
        <v/>
      </c>
      <c r="F39" s="8" t="str">
        <f t="shared" si="4"/>
        <v/>
      </c>
      <c r="G39" s="6">
        <f t="shared" si="2"/>
        <v>0</v>
      </c>
      <c r="H39" s="6"/>
      <c r="I39" s="6"/>
      <c r="J39" s="6"/>
      <c r="K39" s="6"/>
      <c r="L39" s="6"/>
      <c r="M39" s="6"/>
      <c r="N39" s="6"/>
      <c r="O39" s="6"/>
      <c r="P39" s="6"/>
      <c r="Q39" s="6"/>
      <c r="R39" s="6"/>
      <c r="S39" s="6"/>
      <c r="T39" s="6"/>
      <c r="U39" s="6"/>
      <c r="V39" s="6"/>
      <c r="W39" s="102"/>
    </row>
    <row r="40" spans="1:23" x14ac:dyDescent="0.5">
      <c r="A40" s="77" t="str">
        <f>F40</f>
        <v/>
      </c>
      <c r="B40" s="17" t="str">
        <f>'5k Women'!B40</f>
        <v>Helene</v>
      </c>
      <c r="C40" s="17" t="str">
        <f>'5k Women'!C40</f>
        <v>Elliott-Button</v>
      </c>
      <c r="D40" s="8" t="str">
        <f t="shared" si="12"/>
        <v/>
      </c>
      <c r="E40" s="8" t="str">
        <f>IF(OR(D40="",COUNTIF($D$4:$D$124,"="&amp;D40)&lt;=1),"",IF(COUNTIF($D$4:$D40,"="&amp;D40)=1,"",COUNTIF($D$4:$D40,"="&amp;D40)-1))</f>
        <v/>
      </c>
      <c r="F40" s="8" t="str">
        <f>IF(D40="","",SUM(D40:E40))</f>
        <v/>
      </c>
      <c r="G40" s="6">
        <f t="shared" si="2"/>
        <v>0</v>
      </c>
      <c r="H40" s="6"/>
      <c r="I40" s="6"/>
      <c r="J40" s="6"/>
      <c r="K40" s="6"/>
      <c r="L40" s="6"/>
      <c r="M40" s="6"/>
      <c r="N40" s="6"/>
      <c r="O40" s="6"/>
      <c r="P40" s="6"/>
      <c r="Q40" s="6"/>
      <c r="R40" s="6"/>
      <c r="S40" s="6"/>
      <c r="T40" s="6"/>
      <c r="U40" s="6"/>
      <c r="V40" s="6"/>
      <c r="W40" s="102"/>
    </row>
    <row r="41" spans="1:23" x14ac:dyDescent="0.5">
      <c r="A41" s="77" t="str">
        <f t="shared" si="3"/>
        <v/>
      </c>
      <c r="B41" s="17" t="str">
        <f>'5k Women'!B41</f>
        <v>Laura</v>
      </c>
      <c r="C41" s="17" t="str">
        <f>'5k Women'!C41</f>
        <v>Emms</v>
      </c>
      <c r="D41" s="8" t="str">
        <f t="shared" si="12"/>
        <v/>
      </c>
      <c r="E41" s="8" t="str">
        <f>IF(OR(D41="",COUNTIF($D$4:$D$124,"="&amp;D41)&lt;=1),"",IF(COUNTIF($D$4:$D41,"="&amp;D41)=1,"",COUNTIF($D$4:$D41,"="&amp;D41)-1))</f>
        <v/>
      </c>
      <c r="F41" s="8" t="str">
        <f t="shared" si="4"/>
        <v/>
      </c>
      <c r="G41" s="6">
        <f t="shared" si="2"/>
        <v>0</v>
      </c>
      <c r="H41" s="6"/>
      <c r="I41" s="6"/>
      <c r="J41" s="6"/>
      <c r="K41" s="6"/>
      <c r="L41" s="6"/>
      <c r="M41" s="6"/>
      <c r="N41" s="6"/>
      <c r="O41" s="6"/>
      <c r="P41" s="6"/>
      <c r="Q41" s="6"/>
      <c r="R41" s="6"/>
      <c r="S41" s="6"/>
      <c r="T41" s="6"/>
      <c r="U41" s="6"/>
      <c r="V41" s="6"/>
      <c r="W41" s="102"/>
    </row>
    <row r="42" spans="1:23" x14ac:dyDescent="0.5">
      <c r="A42" s="77" t="str">
        <f t="shared" si="3"/>
        <v/>
      </c>
      <c r="B42" s="17" t="str">
        <f>'5k Women'!B42</f>
        <v>Victoria</v>
      </c>
      <c r="C42" s="17" t="str">
        <f>'5k Women'!C42</f>
        <v>Evins</v>
      </c>
      <c r="D42" s="8" t="str">
        <f t="shared" si="12"/>
        <v/>
      </c>
      <c r="E42" s="8" t="str">
        <f>IF(OR(D42="",COUNTIF($D$4:$D$124,"="&amp;D42)&lt;=1),"",IF(COUNTIF($D$4:$D42,"="&amp;D42)=1,"",COUNTIF($D$4:$D42,"="&amp;D42)-1))</f>
        <v/>
      </c>
      <c r="F42" s="8" t="str">
        <f t="shared" si="4"/>
        <v/>
      </c>
      <c r="G42" s="6">
        <f t="shared" si="2"/>
        <v>0</v>
      </c>
      <c r="H42" s="6"/>
      <c r="I42" s="6"/>
      <c r="J42" s="6"/>
      <c r="K42" s="6"/>
      <c r="L42" s="6"/>
      <c r="M42" s="6"/>
      <c r="N42" s="6"/>
      <c r="O42" s="6"/>
      <c r="P42" s="6"/>
      <c r="Q42" s="6"/>
      <c r="R42" s="6"/>
      <c r="S42" s="6"/>
      <c r="T42" s="6"/>
      <c r="U42" s="6"/>
      <c r="V42" s="6"/>
      <c r="W42" s="102"/>
    </row>
    <row r="43" spans="1:23" x14ac:dyDescent="0.5">
      <c r="A43" s="77" t="str">
        <f t="shared" si="3"/>
        <v/>
      </c>
      <c r="B43" s="17" t="str">
        <f>'5k Women'!B43</f>
        <v>Stella</v>
      </c>
      <c r="C43" s="17" t="str">
        <f>'5k Women'!C43</f>
        <v>Evins</v>
      </c>
      <c r="D43" s="8" t="str">
        <f t="shared" si="12"/>
        <v/>
      </c>
      <c r="E43" s="8" t="str">
        <f>IF(OR(D43="",COUNTIF($D$4:$D$124,"="&amp;D43)&lt;=1),"",IF(COUNTIF($D$4:$D43,"="&amp;D43)=1,"",COUNTIF($D$4:$D43,"="&amp;D43)-1))</f>
        <v/>
      </c>
      <c r="F43" s="8" t="str">
        <f t="shared" si="4"/>
        <v/>
      </c>
      <c r="G43" s="6">
        <f t="shared" si="2"/>
        <v>0</v>
      </c>
      <c r="H43" s="6"/>
      <c r="I43" s="6"/>
      <c r="J43" s="6"/>
      <c r="K43" s="6"/>
      <c r="L43" s="6"/>
      <c r="M43" s="6"/>
      <c r="N43" s="6"/>
      <c r="O43" s="6"/>
      <c r="P43" s="6"/>
      <c r="Q43" s="6"/>
      <c r="R43" s="6"/>
      <c r="S43" s="6"/>
      <c r="T43" s="6"/>
      <c r="U43" s="6"/>
      <c r="V43" s="6"/>
      <c r="W43" s="102"/>
    </row>
    <row r="44" spans="1:23" x14ac:dyDescent="0.5">
      <c r="A44" s="77" t="str">
        <f t="shared" si="3"/>
        <v/>
      </c>
      <c r="B44" s="17" t="str">
        <f>'5k Women'!B44</f>
        <v>Kay</v>
      </c>
      <c r="C44" s="17" t="str">
        <f>'5k Women'!C44</f>
        <v>Farrow</v>
      </c>
      <c r="D44" s="8" t="str">
        <f t="shared" si="12"/>
        <v/>
      </c>
      <c r="E44" s="8" t="str">
        <f>IF(OR(D44="",COUNTIF($D$4:$D$124,"="&amp;D44)&lt;=1),"",IF(COUNTIF($D$4:$D44,"="&amp;D44)=1,"",COUNTIF($D$4:$D44,"="&amp;D44)-1))</f>
        <v/>
      </c>
      <c r="F44" s="8" t="str">
        <f t="shared" si="4"/>
        <v/>
      </c>
      <c r="G44" s="6">
        <f t="shared" si="2"/>
        <v>0</v>
      </c>
      <c r="H44" s="6"/>
      <c r="I44" s="6"/>
      <c r="J44" s="6"/>
      <c r="K44" s="6"/>
      <c r="L44" s="6"/>
      <c r="M44" s="6"/>
      <c r="N44" s="6"/>
      <c r="O44" s="6"/>
      <c r="P44" s="6"/>
      <c r="Q44" s="6"/>
      <c r="R44" s="6"/>
      <c r="S44" s="6"/>
      <c r="T44" s="6"/>
      <c r="U44" s="6"/>
      <c r="V44" s="6"/>
      <c r="W44" s="102"/>
    </row>
    <row r="45" spans="1:23" x14ac:dyDescent="0.5">
      <c r="A45" s="77" t="str">
        <f>F45</f>
        <v/>
      </c>
      <c r="B45" s="17" t="str">
        <f>'5k Women'!B45</f>
        <v>Sarah</v>
      </c>
      <c r="C45" s="17" t="str">
        <f>'5k Women'!C45</f>
        <v>Fell</v>
      </c>
      <c r="D45" s="8" t="str">
        <f t="shared" si="12"/>
        <v/>
      </c>
      <c r="E45" s="8" t="str">
        <f>IF(OR(D45="",COUNTIF($D$4:$D$124,"="&amp;D45)&lt;=1),"",IF(COUNTIF($D$4:$D45,"="&amp;D45)=1,"",COUNTIF($D$4:$D45,"="&amp;D45)-1))</f>
        <v/>
      </c>
      <c r="F45" s="8" t="str">
        <f t="shared" si="4"/>
        <v/>
      </c>
      <c r="G45" s="6">
        <f t="shared" si="2"/>
        <v>0</v>
      </c>
      <c r="H45" s="6"/>
      <c r="I45" s="6"/>
      <c r="J45" s="6"/>
      <c r="K45" s="6"/>
      <c r="L45" s="6"/>
      <c r="M45" s="6"/>
      <c r="N45" s="6"/>
      <c r="O45" s="6"/>
      <c r="P45" s="6"/>
      <c r="Q45" s="6"/>
      <c r="R45" s="6"/>
      <c r="S45" s="6"/>
      <c r="T45" s="6"/>
      <c r="U45" s="6"/>
      <c r="V45" s="6"/>
      <c r="W45" s="102"/>
    </row>
    <row r="46" spans="1:23" x14ac:dyDescent="0.5">
      <c r="A46" s="77" t="str">
        <f t="shared" ref="A46" si="13">F46</f>
        <v/>
      </c>
      <c r="B46" s="17" t="str">
        <f>'5k Women'!B46</f>
        <v>Susan</v>
      </c>
      <c r="C46" s="17" t="str">
        <f>'5k Women'!C46</f>
        <v>Fisher</v>
      </c>
      <c r="D46" s="8" t="str">
        <f t="shared" si="12"/>
        <v/>
      </c>
      <c r="E46" s="8" t="str">
        <f>IF(OR(D46="",COUNTIF($D$4:$D$124,"="&amp;D46)&lt;=1),"",IF(COUNTIF($D$4:$D46,"="&amp;D46)=1,"",COUNTIF($D$4:$D46,"="&amp;D46)-1))</f>
        <v/>
      </c>
      <c r="F46" s="8" t="str">
        <f t="shared" si="4"/>
        <v/>
      </c>
      <c r="G46" s="6">
        <f t="shared" si="2"/>
        <v>0</v>
      </c>
      <c r="H46" s="6"/>
      <c r="I46" s="6"/>
      <c r="J46" s="6"/>
      <c r="K46" s="6"/>
      <c r="L46" s="6"/>
      <c r="M46" s="6"/>
      <c r="N46" s="6"/>
      <c r="O46" s="6"/>
      <c r="P46" s="6"/>
      <c r="Q46" s="6"/>
      <c r="R46" s="6"/>
      <c r="S46" s="6"/>
      <c r="T46" s="6"/>
      <c r="U46" s="6"/>
      <c r="V46" s="6"/>
      <c r="W46" s="102"/>
    </row>
    <row r="47" spans="1:23" x14ac:dyDescent="0.5">
      <c r="A47" s="77" t="str">
        <f t="shared" ref="A47" si="14">F47</f>
        <v/>
      </c>
      <c r="B47" s="17" t="str">
        <f>'5k Women'!B47</f>
        <v>Jessica</v>
      </c>
      <c r="C47" s="17" t="str">
        <f>'5k Women'!C47</f>
        <v>Gallantree</v>
      </c>
      <c r="D47" s="8" t="str">
        <f t="shared" si="12"/>
        <v/>
      </c>
      <c r="E47" s="8" t="str">
        <f>IF(OR(D47="",COUNTIF($D$4:$D$124,"="&amp;D47)&lt;=1),"",IF(COUNTIF($D$4:$D47,"="&amp;D47)=1,"",COUNTIF($D$4:$D47,"="&amp;D47)-1))</f>
        <v/>
      </c>
      <c r="F47" s="8" t="str">
        <f t="shared" ref="F47" si="15">IF(D47="","",SUM(D47:E47))</f>
        <v/>
      </c>
      <c r="G47" s="6">
        <f t="shared" ref="G47" si="16">MIN(H47:W47)</f>
        <v>0</v>
      </c>
      <c r="H47" s="6"/>
      <c r="I47" s="6"/>
      <c r="J47" s="6"/>
      <c r="K47" s="6"/>
      <c r="L47" s="6"/>
      <c r="M47" s="6"/>
      <c r="N47" s="6"/>
      <c r="O47" s="6"/>
      <c r="P47" s="6"/>
      <c r="Q47" s="6"/>
      <c r="R47" s="6"/>
      <c r="S47" s="6"/>
      <c r="T47" s="6"/>
      <c r="U47" s="6"/>
      <c r="V47" s="6"/>
      <c r="W47" s="102"/>
    </row>
    <row r="48" spans="1:23" x14ac:dyDescent="0.5">
      <c r="A48" s="77" t="str">
        <f t="shared" si="3"/>
        <v/>
      </c>
      <c r="B48" s="17" t="str">
        <f>'5k Women'!B48</f>
        <v>Clare</v>
      </c>
      <c r="C48" s="17" t="str">
        <f>'5k Women'!C48</f>
        <v>Gardiner</v>
      </c>
      <c r="D48" s="8" t="str">
        <f t="shared" si="12"/>
        <v/>
      </c>
      <c r="E48" s="8" t="str">
        <f>IF(OR(D48="",COUNTIF($D$4:$D$124,"="&amp;D48)&lt;=1),"",IF(COUNTIF($D$4:$D48,"="&amp;D48)=1,"",COUNTIF($D$4:$D48,"="&amp;D48)-1))</f>
        <v/>
      </c>
      <c r="F48" s="8" t="str">
        <f t="shared" si="4"/>
        <v/>
      </c>
      <c r="G48" s="6">
        <f t="shared" si="2"/>
        <v>0</v>
      </c>
      <c r="H48" s="6"/>
      <c r="I48" s="6"/>
      <c r="J48" s="6"/>
      <c r="K48" s="6"/>
      <c r="L48" s="6"/>
      <c r="M48" s="6"/>
      <c r="N48" s="6"/>
      <c r="O48" s="6"/>
      <c r="P48" s="6"/>
      <c r="Q48" s="6"/>
      <c r="R48" s="6"/>
      <c r="S48" s="6"/>
      <c r="T48" s="6"/>
      <c r="U48" s="6"/>
      <c r="V48" s="6"/>
      <c r="W48" s="102"/>
    </row>
    <row r="49" spans="1:23" x14ac:dyDescent="0.5">
      <c r="A49" s="77" t="str">
        <f>F49</f>
        <v/>
      </c>
      <c r="B49" s="17" t="str">
        <f>'5k Women'!B49</f>
        <v>Caroline</v>
      </c>
      <c r="C49" s="17" t="str">
        <f>'5k Women'!C49</f>
        <v>Garvey</v>
      </c>
      <c r="D49" s="8" t="str">
        <f t="shared" si="12"/>
        <v/>
      </c>
      <c r="E49" s="8" t="str">
        <f>IF(OR(D49="",COUNTIF($D$4:$D$124,"="&amp;D49)&lt;=1),"",IF(COUNTIF($D$4:$D49,"="&amp;D49)=1,"",COUNTIF($D$4:$D49,"="&amp;D49)-1))</f>
        <v/>
      </c>
      <c r="F49" s="8" t="str">
        <f>IF(D49="","",SUM(D49:E49))</f>
        <v/>
      </c>
      <c r="G49" s="6">
        <f t="shared" si="2"/>
        <v>0</v>
      </c>
      <c r="H49" s="6"/>
      <c r="I49" s="6"/>
      <c r="J49" s="6"/>
      <c r="K49" s="6"/>
      <c r="L49" s="6"/>
      <c r="M49" s="6"/>
      <c r="N49" s="6"/>
      <c r="O49" s="6"/>
      <c r="P49" s="6"/>
      <c r="Q49" s="6"/>
      <c r="R49" s="6"/>
      <c r="S49" s="6"/>
      <c r="T49" s="6"/>
      <c r="U49" s="6"/>
      <c r="V49" s="6"/>
      <c r="W49" s="102"/>
    </row>
    <row r="50" spans="1:23" x14ac:dyDescent="0.5">
      <c r="A50" s="77">
        <f>F50</f>
        <v>8</v>
      </c>
      <c r="B50" s="17" t="str">
        <f>'5k Women'!B50</f>
        <v>Susie</v>
      </c>
      <c r="C50" s="17" t="str">
        <f>'5k Women'!C50</f>
        <v>Gibson</v>
      </c>
      <c r="D50" s="8">
        <f t="shared" si="12"/>
        <v>8</v>
      </c>
      <c r="E50" s="8" t="str">
        <f>IF(OR(D50="",COUNTIF($D$4:$D$124,"="&amp;D50)&lt;=1),"",IF(COUNTIF($D$4:$D50,"="&amp;D50)=1,"",COUNTIF($D$4:$D50,"="&amp;D50)-1))</f>
        <v/>
      </c>
      <c r="F50" s="8">
        <f>IF(D50="","",SUM(D50:E50))</f>
        <v>8</v>
      </c>
      <c r="G50" s="6">
        <f t="shared" si="2"/>
        <v>0.1825</v>
      </c>
      <c r="H50" s="6"/>
      <c r="I50" s="6"/>
      <c r="J50" s="6"/>
      <c r="K50" s="6"/>
      <c r="L50" s="6"/>
      <c r="M50" s="6"/>
      <c r="N50" s="6">
        <v>0.1825</v>
      </c>
      <c r="O50" s="6"/>
      <c r="P50" s="6"/>
      <c r="Q50" s="6"/>
      <c r="R50" s="6"/>
      <c r="S50" s="6"/>
      <c r="T50" s="6"/>
      <c r="U50" s="6"/>
      <c r="V50" s="6"/>
      <c r="W50" s="102"/>
    </row>
    <row r="51" spans="1:23" x14ac:dyDescent="0.5">
      <c r="A51" s="77" t="str">
        <f>F51</f>
        <v/>
      </c>
      <c r="B51" s="17" t="str">
        <f>'5k Women'!B51</f>
        <v>Jasmine</v>
      </c>
      <c r="C51" s="17" t="str">
        <f>'5k Women'!C51</f>
        <v>Gray</v>
      </c>
      <c r="D51" s="8" t="str">
        <f t="shared" si="12"/>
        <v/>
      </c>
      <c r="E51" s="8" t="str">
        <f>IF(OR(D51="",COUNTIF($D$4:$D$124,"="&amp;D51)&lt;=1),"",IF(COUNTIF($D$4:$D51,"="&amp;D51)=1,"",COUNTIF($D$4:$D51,"="&amp;D51)-1))</f>
        <v/>
      </c>
      <c r="F51" s="8" t="str">
        <f>IF(D51="","",SUM(D51:E51))</f>
        <v/>
      </c>
      <c r="G51" s="6">
        <f t="shared" si="2"/>
        <v>0</v>
      </c>
      <c r="H51" s="6"/>
      <c r="I51" s="6"/>
      <c r="J51" s="6"/>
      <c r="K51" s="6"/>
      <c r="L51" s="6"/>
      <c r="M51" s="6"/>
      <c r="N51" s="6"/>
      <c r="O51" s="6"/>
      <c r="P51" s="6"/>
      <c r="Q51" s="6"/>
      <c r="R51" s="6"/>
      <c r="S51" s="6"/>
      <c r="T51" s="6"/>
      <c r="U51" s="6"/>
      <c r="V51" s="6"/>
      <c r="W51" s="102"/>
    </row>
    <row r="52" spans="1:23" x14ac:dyDescent="0.5">
      <c r="A52" s="77">
        <f>F52</f>
        <v>3</v>
      </c>
      <c r="B52" s="17" t="str">
        <f>'5k Women'!B52</f>
        <v>Victoria</v>
      </c>
      <c r="C52" s="17" t="str">
        <f>'5k Women'!C52</f>
        <v>Green</v>
      </c>
      <c r="D52" s="8">
        <f t="shared" si="12"/>
        <v>3</v>
      </c>
      <c r="E52" s="8" t="str">
        <f>IF(OR(D52="",COUNTIF($D$4:$D$124,"="&amp;D52)&lt;=1),"",IF(COUNTIF($D$4:$D52,"="&amp;D52)=1,"",COUNTIF($D$4:$D52,"="&amp;D52)-1))</f>
        <v/>
      </c>
      <c r="F52" s="8">
        <f>IF(D52="","",SUM(D52:E52))</f>
        <v>3</v>
      </c>
      <c r="G52" s="6">
        <f t="shared" si="2"/>
        <v>0.16214120370370369</v>
      </c>
      <c r="H52" s="6"/>
      <c r="I52" s="6"/>
      <c r="J52" s="6"/>
      <c r="K52" s="6"/>
      <c r="L52" s="6"/>
      <c r="M52" s="6"/>
      <c r="N52" s="6">
        <v>0.16214120370370369</v>
      </c>
      <c r="O52" s="6"/>
      <c r="P52" s="6"/>
      <c r="Q52" s="6"/>
      <c r="R52" s="6"/>
      <c r="S52" s="6"/>
      <c r="T52" s="6"/>
      <c r="U52" s="6"/>
      <c r="V52" s="6"/>
      <c r="W52" s="102"/>
    </row>
    <row r="53" spans="1:23" x14ac:dyDescent="0.5">
      <c r="A53" s="77" t="str">
        <f t="shared" si="3"/>
        <v/>
      </c>
      <c r="B53" s="17" t="str">
        <f>'5k Women'!B53</f>
        <v>Emma</v>
      </c>
      <c r="C53" s="17" t="str">
        <f>'5k Women'!C53</f>
        <v>Greensmith</v>
      </c>
      <c r="D53" s="8" t="str">
        <f t="shared" si="12"/>
        <v/>
      </c>
      <c r="E53" s="8" t="str">
        <f>IF(OR(D53="",COUNTIF($D$4:$D$124,"="&amp;D53)&lt;=1),"",IF(COUNTIF($D$4:$D53,"="&amp;D53)=1,"",COUNTIF($D$4:$D53,"="&amp;D53)-1))</f>
        <v/>
      </c>
      <c r="F53" s="8" t="str">
        <f t="shared" si="4"/>
        <v/>
      </c>
      <c r="G53" s="6">
        <f t="shared" si="2"/>
        <v>0</v>
      </c>
      <c r="H53" s="6"/>
      <c r="I53" s="6"/>
      <c r="J53" s="6"/>
      <c r="K53" s="6"/>
      <c r="L53" s="6"/>
      <c r="M53" s="6"/>
      <c r="N53" s="6"/>
      <c r="O53" s="6"/>
      <c r="P53" s="6"/>
      <c r="Q53" s="6"/>
      <c r="R53" s="6"/>
      <c r="S53" s="6"/>
      <c r="T53" s="6"/>
      <c r="U53" s="6"/>
      <c r="V53" s="6"/>
      <c r="W53" s="102"/>
    </row>
    <row r="54" spans="1:23" x14ac:dyDescent="0.5">
      <c r="A54" s="77" t="str">
        <f>F54</f>
        <v/>
      </c>
      <c r="B54" s="17" t="str">
        <f>'5k Women'!B54</f>
        <v>Jennifer</v>
      </c>
      <c r="C54" s="17" t="str">
        <f>'5k Women'!C54</f>
        <v>Hamlyn</v>
      </c>
      <c r="D54" s="8" t="str">
        <f t="shared" si="12"/>
        <v/>
      </c>
      <c r="E54" s="8" t="str">
        <f>IF(OR(D54="",COUNTIF($D$4:$D$124,"="&amp;D54)&lt;=1),"",IF(COUNTIF($D$4:$D54,"="&amp;D54)=1,"",COUNTIF($D$4:$D54,"="&amp;D54)-1))</f>
        <v/>
      </c>
      <c r="F54" s="8" t="str">
        <f>IF(D54="","",SUM(D54:E54))</f>
        <v/>
      </c>
      <c r="G54" s="6">
        <f t="shared" si="2"/>
        <v>0</v>
      </c>
      <c r="H54" s="6"/>
      <c r="I54" s="6"/>
      <c r="J54" s="6"/>
      <c r="K54" s="6"/>
      <c r="L54" s="6"/>
      <c r="M54" s="6"/>
      <c r="N54" s="6"/>
      <c r="O54" s="6"/>
      <c r="P54" s="6"/>
      <c r="Q54" s="6"/>
      <c r="R54" s="6"/>
      <c r="S54" s="6"/>
      <c r="T54" s="6"/>
      <c r="U54" s="6"/>
      <c r="V54" s="6"/>
      <c r="W54" s="102"/>
    </row>
    <row r="55" spans="1:23" x14ac:dyDescent="0.5">
      <c r="A55" s="77">
        <f t="shared" si="3"/>
        <v>12</v>
      </c>
      <c r="B55" s="17" t="str">
        <f>'5k Women'!B55</f>
        <v>Jackie</v>
      </c>
      <c r="C55" s="17" t="str">
        <f>'5k Women'!C55</f>
        <v>Hardman</v>
      </c>
      <c r="D55" s="8">
        <f t="shared" si="12"/>
        <v>12</v>
      </c>
      <c r="E55" s="8" t="str">
        <f>IF(OR(D55="",COUNTIF($D$4:$D$124,"="&amp;D55)&lt;=1),"",IF(COUNTIF($D$4:$D55,"="&amp;D55)=1,"",COUNTIF($D$4:$D55,"="&amp;D55)-1))</f>
        <v/>
      </c>
      <c r="F55" s="8">
        <f t="shared" si="4"/>
        <v>12</v>
      </c>
      <c r="G55" s="6">
        <f t="shared" si="2"/>
        <v>0.21206018518518518</v>
      </c>
      <c r="H55" s="6"/>
      <c r="I55" s="6"/>
      <c r="J55" s="6"/>
      <c r="K55" s="6"/>
      <c r="L55" s="6"/>
      <c r="M55" s="6"/>
      <c r="N55" s="6">
        <v>0.21206018518518518</v>
      </c>
      <c r="O55" s="6"/>
      <c r="P55" s="6"/>
      <c r="Q55" s="6"/>
      <c r="R55" s="6"/>
      <c r="S55" s="6"/>
      <c r="T55" s="6"/>
      <c r="U55" s="6"/>
      <c r="V55" s="6"/>
      <c r="W55" s="102"/>
    </row>
    <row r="56" spans="1:23" x14ac:dyDescent="0.5">
      <c r="A56" s="77" t="str">
        <f t="shared" ref="A56" si="17">F56</f>
        <v/>
      </c>
      <c r="B56" s="17" t="str">
        <f>'5k Women'!B56</f>
        <v>Ella</v>
      </c>
      <c r="C56" s="17" t="str">
        <f>'5k Women'!C56</f>
        <v>Harris-Smith</v>
      </c>
      <c r="D56" s="8" t="str">
        <f t="shared" si="12"/>
        <v/>
      </c>
      <c r="E56" s="8" t="str">
        <f>IF(OR(D56="",COUNTIF($D$4:$D$124,"="&amp;D56)&lt;=1),"",IF(COUNTIF($D$4:$D56,"="&amp;D56)=1,"",COUNTIF($D$4:$D56,"="&amp;D56)-1))</f>
        <v/>
      </c>
      <c r="F56" s="8" t="str">
        <f t="shared" ref="F56" si="18">IF(D56="","",SUM(D56:E56))</f>
        <v/>
      </c>
      <c r="G56" s="6">
        <f t="shared" ref="G56" si="19">MIN(H56:W56)</f>
        <v>0</v>
      </c>
      <c r="H56" s="6"/>
      <c r="I56" s="6"/>
      <c r="J56" s="6"/>
      <c r="K56" s="6"/>
      <c r="L56" s="6"/>
      <c r="M56" s="6"/>
      <c r="N56" s="6"/>
      <c r="O56" s="6"/>
      <c r="P56" s="6"/>
      <c r="Q56" s="6"/>
      <c r="R56" s="6"/>
      <c r="S56" s="6"/>
      <c r="T56" s="6"/>
      <c r="U56" s="6"/>
      <c r="V56" s="6"/>
      <c r="W56" s="102"/>
    </row>
    <row r="57" spans="1:23" x14ac:dyDescent="0.5">
      <c r="A57" s="77" t="str">
        <f t="shared" si="3"/>
        <v/>
      </c>
      <c r="B57" s="17" t="str">
        <f>'5k Women'!B57</f>
        <v>Ellen</v>
      </c>
      <c r="C57" s="17" t="str">
        <f>'5k Women'!C57</f>
        <v>Harrison</v>
      </c>
      <c r="D57" s="8" t="str">
        <f t="shared" si="12"/>
        <v/>
      </c>
      <c r="E57" s="8" t="str">
        <f>IF(OR(D57="",COUNTIF($D$4:$D$124,"="&amp;D57)&lt;=1),"",IF(COUNTIF($D$4:$D57,"="&amp;D57)=1,"",COUNTIF($D$4:$D57,"="&amp;D57)-1))</f>
        <v/>
      </c>
      <c r="F57" s="8" t="str">
        <f t="shared" si="4"/>
        <v/>
      </c>
      <c r="G57" s="6">
        <f t="shared" si="2"/>
        <v>0</v>
      </c>
      <c r="H57" s="6"/>
      <c r="I57" s="6"/>
      <c r="J57" s="6"/>
      <c r="K57" s="6"/>
      <c r="L57" s="6"/>
      <c r="M57" s="6"/>
      <c r="N57" s="6"/>
      <c r="O57" s="6"/>
      <c r="P57" s="6"/>
      <c r="Q57" s="6"/>
      <c r="R57" s="6"/>
      <c r="S57" s="6"/>
      <c r="T57" s="6"/>
      <c r="U57" s="6"/>
      <c r="V57" s="6"/>
      <c r="W57" s="102"/>
    </row>
    <row r="58" spans="1:23" x14ac:dyDescent="0.5">
      <c r="A58" s="77" t="str">
        <f t="shared" si="3"/>
        <v/>
      </c>
      <c r="B58" s="17" t="str">
        <f>'5k Women'!B58</f>
        <v>Sarah</v>
      </c>
      <c r="C58" s="17" t="str">
        <f>'5k Women'!C58</f>
        <v>Harris-Smith</v>
      </c>
      <c r="D58" s="8" t="str">
        <f t="shared" si="12"/>
        <v/>
      </c>
      <c r="E58" s="8" t="str">
        <f>IF(OR(D58="",COUNTIF($D$4:$D$124,"="&amp;D58)&lt;=1),"",IF(COUNTIF($D$4:$D58,"="&amp;D58)=1,"",COUNTIF($D$4:$D58,"="&amp;D58)-1))</f>
        <v/>
      </c>
      <c r="F58" s="8" t="str">
        <f t="shared" si="4"/>
        <v/>
      </c>
      <c r="G58" s="6">
        <f t="shared" si="2"/>
        <v>0</v>
      </c>
      <c r="H58" s="6"/>
      <c r="I58" s="6"/>
      <c r="J58" s="6"/>
      <c r="K58" s="6"/>
      <c r="L58" s="6"/>
      <c r="M58" s="6"/>
      <c r="N58" s="6"/>
      <c r="O58" s="6"/>
      <c r="P58" s="6"/>
      <c r="Q58" s="6"/>
      <c r="R58" s="6"/>
      <c r="S58" s="6"/>
      <c r="T58" s="6"/>
      <c r="U58" s="6"/>
      <c r="V58" s="6"/>
      <c r="W58" s="102"/>
    </row>
    <row r="59" spans="1:23" x14ac:dyDescent="0.5">
      <c r="A59" s="77" t="str">
        <f t="shared" si="3"/>
        <v/>
      </c>
      <c r="B59" s="17" t="str">
        <f>'5k Women'!B59</f>
        <v>Allison</v>
      </c>
      <c r="C59" s="17" t="str">
        <f>'5k Women'!C59</f>
        <v>Hayward</v>
      </c>
      <c r="D59" s="8" t="str">
        <f t="shared" si="12"/>
        <v/>
      </c>
      <c r="E59" s="8" t="str">
        <f>IF(OR(D59="",COUNTIF($D$4:$D$124,"="&amp;D59)&lt;=1),"",IF(COUNTIF($D$4:$D59,"="&amp;D59)=1,"",COUNTIF($D$4:$D59,"="&amp;D59)-1))</f>
        <v/>
      </c>
      <c r="F59" s="8" t="str">
        <f t="shared" si="4"/>
        <v/>
      </c>
      <c r="G59" s="6">
        <f t="shared" si="2"/>
        <v>0</v>
      </c>
      <c r="H59" s="6"/>
      <c r="I59" s="6"/>
      <c r="J59" s="6"/>
      <c r="K59" s="6"/>
      <c r="L59" s="6"/>
      <c r="M59" s="6"/>
      <c r="N59" s="6"/>
      <c r="O59" s="6"/>
      <c r="P59" s="6"/>
      <c r="Q59" s="6"/>
      <c r="R59" s="6"/>
      <c r="S59" s="6"/>
      <c r="T59" s="6"/>
      <c r="U59" s="6"/>
      <c r="V59" s="6"/>
      <c r="W59" s="102"/>
    </row>
    <row r="60" spans="1:23" x14ac:dyDescent="0.5">
      <c r="A60" s="77" t="str">
        <f>F60</f>
        <v/>
      </c>
      <c r="B60" s="17" t="str">
        <f>'5k Women'!B60</f>
        <v>Rachael</v>
      </c>
      <c r="C60" s="17" t="str">
        <f>'5k Women'!C60</f>
        <v>Hill</v>
      </c>
      <c r="D60" s="8" t="str">
        <f t="shared" si="12"/>
        <v/>
      </c>
      <c r="E60" s="8" t="str">
        <f>IF(OR(D60="",COUNTIF($D$4:$D$124,"="&amp;D60)&lt;=1),"",IF(COUNTIF($D$4:$D60,"="&amp;D60)=1,"",COUNTIF($D$4:$D60,"="&amp;D60)-1))</f>
        <v/>
      </c>
      <c r="F60" s="8" t="str">
        <f>IF(D60="","",SUM(D60:E60))</f>
        <v/>
      </c>
      <c r="G60" s="6">
        <f t="shared" si="2"/>
        <v>0</v>
      </c>
      <c r="H60" s="6"/>
      <c r="I60" s="6"/>
      <c r="J60" s="6"/>
      <c r="K60" s="6"/>
      <c r="L60" s="6"/>
      <c r="M60" s="6"/>
      <c r="N60" s="6"/>
      <c r="O60" s="6"/>
      <c r="P60" s="6"/>
      <c r="Q60" s="6"/>
      <c r="R60" s="6"/>
      <c r="S60" s="6"/>
      <c r="T60" s="6"/>
      <c r="U60" s="6"/>
      <c r="V60" s="6"/>
      <c r="W60" s="102"/>
    </row>
    <row r="61" spans="1:23" x14ac:dyDescent="0.5">
      <c r="A61" s="77" t="str">
        <f>F61</f>
        <v/>
      </c>
      <c r="B61" s="17" t="str">
        <f>'5k Women'!B61</f>
        <v>Jessica</v>
      </c>
      <c r="C61" s="17" t="str">
        <f>'5k Women'!C61</f>
        <v>Hobson</v>
      </c>
      <c r="D61" s="8" t="str">
        <f t="shared" si="12"/>
        <v/>
      </c>
      <c r="E61" s="8" t="str">
        <f>IF(OR(D61="",COUNTIF($D$4:$D$124,"="&amp;D61)&lt;=1),"",IF(COUNTIF($D$4:$D61,"="&amp;D61)=1,"",COUNTIF($D$4:$D61,"="&amp;D61)-1))</f>
        <v/>
      </c>
      <c r="F61" s="8" t="str">
        <f>IF(D61="","",SUM(D61:E61))</f>
        <v/>
      </c>
      <c r="G61" s="6">
        <f t="shared" si="2"/>
        <v>0</v>
      </c>
      <c r="H61" s="6"/>
      <c r="I61" s="6"/>
      <c r="J61" s="6"/>
      <c r="K61" s="6"/>
      <c r="L61" s="6"/>
      <c r="M61" s="6"/>
      <c r="N61" s="6"/>
      <c r="O61" s="6"/>
      <c r="P61" s="6"/>
      <c r="Q61" s="6"/>
      <c r="R61" s="6"/>
      <c r="S61" s="6"/>
      <c r="T61" s="6"/>
      <c r="U61" s="6"/>
      <c r="V61" s="6"/>
      <c r="W61" s="102"/>
    </row>
    <row r="62" spans="1:23" x14ac:dyDescent="0.5">
      <c r="A62" s="77" t="str">
        <f t="shared" si="3"/>
        <v/>
      </c>
      <c r="B62" s="17" t="str">
        <f>'5k Women'!B62</f>
        <v>Fiona</v>
      </c>
      <c r="C62" s="17" t="str">
        <f>'5k Women'!C62</f>
        <v>Holland</v>
      </c>
      <c r="D62" s="8" t="str">
        <f t="shared" si="12"/>
        <v/>
      </c>
      <c r="E62" s="8" t="str">
        <f>IF(OR(D62="",COUNTIF($D$4:$D$124,"="&amp;D62)&lt;=1),"",IF(COUNTIF($D$4:$D62,"="&amp;D62)=1,"",COUNTIF($D$4:$D62,"="&amp;D62)-1))</f>
        <v/>
      </c>
      <c r="F62" s="8" t="str">
        <f t="shared" si="4"/>
        <v/>
      </c>
      <c r="G62" s="6">
        <f t="shared" si="2"/>
        <v>0</v>
      </c>
      <c r="H62" s="6"/>
      <c r="I62" s="6"/>
      <c r="J62" s="6"/>
      <c r="K62" s="6"/>
      <c r="L62" s="6"/>
      <c r="M62" s="6"/>
      <c r="N62" s="6"/>
      <c r="O62" s="6"/>
      <c r="P62" s="6"/>
      <c r="Q62" s="6"/>
      <c r="R62" s="6"/>
      <c r="S62" s="6"/>
      <c r="T62" s="6"/>
      <c r="U62" s="6"/>
      <c r="V62" s="6"/>
      <c r="W62" s="102"/>
    </row>
    <row r="63" spans="1:23" x14ac:dyDescent="0.5">
      <c r="A63" s="77" t="str">
        <f>F63</f>
        <v/>
      </c>
      <c r="B63" s="17" t="str">
        <f>'5k Women'!B63</f>
        <v>Christine</v>
      </c>
      <c r="C63" s="17" t="str">
        <f>'5k Women'!C63</f>
        <v>Holmes</v>
      </c>
      <c r="D63" s="8" t="str">
        <f t="shared" si="12"/>
        <v/>
      </c>
      <c r="E63" s="8" t="str">
        <f>IF(OR(D63="",COUNTIF($D$4:$D$124,"="&amp;D63)&lt;=1),"",IF(COUNTIF($D$4:$D63,"="&amp;D63)=1,"",COUNTIF($D$4:$D63,"="&amp;D63)-1))</f>
        <v/>
      </c>
      <c r="F63" s="8" t="str">
        <f>IF(D63="","",SUM(D63:E63))</f>
        <v/>
      </c>
      <c r="G63" s="6">
        <f t="shared" si="2"/>
        <v>0</v>
      </c>
      <c r="H63" s="6"/>
      <c r="I63" s="6"/>
      <c r="J63" s="6"/>
      <c r="K63" s="6"/>
      <c r="L63" s="6"/>
      <c r="M63" s="6"/>
      <c r="N63" s="6"/>
      <c r="O63" s="6"/>
      <c r="P63" s="6"/>
      <c r="Q63" s="6"/>
      <c r="R63" s="6"/>
      <c r="S63" s="6"/>
      <c r="T63" s="6"/>
      <c r="U63" s="6"/>
      <c r="V63" s="6"/>
      <c r="W63" s="102"/>
    </row>
    <row r="64" spans="1:23" x14ac:dyDescent="0.5">
      <c r="A64" s="77" t="str">
        <f>F64</f>
        <v/>
      </c>
      <c r="B64" s="17" t="str">
        <f>'5k Women'!B64</f>
        <v>Isabelle</v>
      </c>
      <c r="C64" s="17" t="str">
        <f>'5k Women'!C64</f>
        <v>Horrocks</v>
      </c>
      <c r="D64" s="8" t="str">
        <f t="shared" si="12"/>
        <v/>
      </c>
      <c r="E64" s="8" t="str">
        <f>IF(OR(D64="",COUNTIF($D$4:$D$124,"="&amp;D64)&lt;=1),"",IF(COUNTIF($D$4:$D64,"="&amp;D64)=1,"",COUNTIF($D$4:$D64,"="&amp;D64)-1))</f>
        <v/>
      </c>
      <c r="F64" s="8" t="str">
        <f>IF(D64="","",SUM(D64:E64))</f>
        <v/>
      </c>
      <c r="G64" s="6">
        <f t="shared" si="2"/>
        <v>0</v>
      </c>
      <c r="H64" s="6"/>
      <c r="I64" s="6"/>
      <c r="J64" s="6"/>
      <c r="K64" s="6"/>
      <c r="L64" s="6"/>
      <c r="M64" s="6"/>
      <c r="N64" s="6"/>
      <c r="O64" s="6"/>
      <c r="P64" s="6"/>
      <c r="Q64" s="6"/>
      <c r="R64" s="6"/>
      <c r="S64" s="6"/>
      <c r="T64" s="6"/>
      <c r="U64" s="6"/>
      <c r="V64" s="6"/>
      <c r="W64" s="102"/>
    </row>
    <row r="65" spans="1:23" x14ac:dyDescent="0.5">
      <c r="A65" s="77" t="str">
        <f>F65</f>
        <v/>
      </c>
      <c r="B65" s="17" t="str">
        <f>'5k Women'!B65</f>
        <v>Cora</v>
      </c>
      <c r="C65" s="17" t="str">
        <f>'5k Women'!C65</f>
        <v>Hubbert</v>
      </c>
      <c r="D65" s="8" t="str">
        <f t="shared" si="12"/>
        <v/>
      </c>
      <c r="E65" s="8" t="str">
        <f>IF(OR(D65="",COUNTIF($D$4:$D$124,"="&amp;D65)&lt;=1),"",IF(COUNTIF($D$4:$D65,"="&amp;D65)=1,"",COUNTIF($D$4:$D65,"="&amp;D65)-1))</f>
        <v/>
      </c>
      <c r="F65" s="8" t="str">
        <f>IF(D65="","",SUM(D65:E65))</f>
        <v/>
      </c>
      <c r="G65" s="6">
        <f t="shared" ref="G65" si="20">MIN(H65:W65)</f>
        <v>0</v>
      </c>
      <c r="H65" s="6"/>
      <c r="I65" s="6"/>
      <c r="J65" s="6"/>
      <c r="K65" s="6"/>
      <c r="L65" s="6"/>
      <c r="M65" s="6"/>
      <c r="N65" s="6"/>
      <c r="O65" s="6"/>
      <c r="P65" s="6"/>
      <c r="Q65" s="6"/>
      <c r="R65" s="6"/>
      <c r="S65" s="6"/>
      <c r="T65" s="6"/>
      <c r="U65" s="6"/>
      <c r="V65" s="6"/>
      <c r="W65" s="102"/>
    </row>
    <row r="66" spans="1:23" x14ac:dyDescent="0.5">
      <c r="A66" s="77" t="str">
        <f>F66</f>
        <v/>
      </c>
      <c r="B66" s="17" t="str">
        <f>'5k Women'!B66</f>
        <v>Hannah</v>
      </c>
      <c r="C66" s="17" t="str">
        <f>'5k Women'!C66</f>
        <v>Hughes</v>
      </c>
      <c r="D66" s="8" t="str">
        <f t="shared" si="12"/>
        <v/>
      </c>
      <c r="E66" s="8" t="str">
        <f>IF(OR(D66="",COUNTIF($D$4:$D$124,"="&amp;D66)&lt;=1),"",IF(COUNTIF($D$4:$D66,"="&amp;D66)=1,"",COUNTIF($D$4:$D66,"="&amp;D66)-1))</f>
        <v/>
      </c>
      <c r="F66" s="8" t="str">
        <f>IF(D66="","",SUM(D66:E66))</f>
        <v/>
      </c>
      <c r="G66" s="6">
        <f t="shared" si="2"/>
        <v>0</v>
      </c>
      <c r="H66" s="6"/>
      <c r="I66" s="6"/>
      <c r="J66" s="6"/>
      <c r="K66" s="6"/>
      <c r="L66" s="6"/>
      <c r="M66" s="6"/>
      <c r="N66" s="6"/>
      <c r="O66" s="6"/>
      <c r="P66" s="6"/>
      <c r="Q66" s="6"/>
      <c r="R66" s="6"/>
      <c r="S66" s="6"/>
      <c r="T66" s="6"/>
      <c r="U66" s="6"/>
      <c r="V66" s="6"/>
      <c r="W66" s="102"/>
    </row>
    <row r="67" spans="1:23" x14ac:dyDescent="0.5">
      <c r="A67" s="77" t="str">
        <f t="shared" si="3"/>
        <v/>
      </c>
      <c r="B67" s="17" t="str">
        <f>'5k Women'!B67</f>
        <v>Suzanna</v>
      </c>
      <c r="C67" s="17" t="str">
        <f>'5k Women'!C67</f>
        <v>Hulse</v>
      </c>
      <c r="D67" s="8" t="str">
        <f t="shared" si="12"/>
        <v/>
      </c>
      <c r="E67" s="8" t="str">
        <f>IF(OR(D67="",COUNTIF($D$4:$D$124,"="&amp;D67)&lt;=1),"",IF(COUNTIF($D$4:$D67,"="&amp;D67)=1,"",COUNTIF($D$4:$D67,"="&amp;D67)-1))</f>
        <v/>
      </c>
      <c r="F67" s="8" t="str">
        <f t="shared" si="4"/>
        <v/>
      </c>
      <c r="G67" s="6">
        <f t="shared" ref="G67:G123" si="21">MIN(H67:W67)</f>
        <v>0</v>
      </c>
      <c r="H67" s="6"/>
      <c r="I67" s="6"/>
      <c r="J67" s="6"/>
      <c r="K67" s="6"/>
      <c r="L67" s="6"/>
      <c r="M67" s="6"/>
      <c r="N67" s="6"/>
      <c r="O67" s="6"/>
      <c r="P67" s="6"/>
      <c r="Q67" s="6"/>
      <c r="R67" s="6"/>
      <c r="S67" s="6"/>
      <c r="T67" s="6"/>
      <c r="U67" s="6"/>
      <c r="V67" s="6"/>
      <c r="W67" s="102"/>
    </row>
    <row r="68" spans="1:23" x14ac:dyDescent="0.5">
      <c r="A68" s="77" t="str">
        <f>F68</f>
        <v/>
      </c>
      <c r="B68" s="17" t="str">
        <f>'5k Women'!B68</f>
        <v>Jorja</v>
      </c>
      <c r="C68" s="17" t="str">
        <f>'5k Women'!C68</f>
        <v>Hutchinson</v>
      </c>
      <c r="D68" s="8" t="str">
        <f t="shared" ref="D68:D99" si="22">IF(RANK(G68,G$4:G$124,1)-COUNTIF(G$4:G$124,"=0")&lt;=0,"",RANK(G68,G$4:G$124,1)-COUNTIF(G$4:G$124,"=0"))</f>
        <v/>
      </c>
      <c r="E68" s="8" t="str">
        <f>IF(OR(D68="",COUNTIF($D$4:$D$124,"="&amp;D68)&lt;=1),"",IF(COUNTIF($D$4:$D68,"="&amp;D68)=1,"",COUNTIF($D$4:$D68,"="&amp;D68)-1))</f>
        <v/>
      </c>
      <c r="F68" s="8" t="str">
        <f>IF(D68="","",SUM(D68:E68))</f>
        <v/>
      </c>
      <c r="G68" s="6">
        <f t="shared" si="21"/>
        <v>0</v>
      </c>
      <c r="H68" s="6"/>
      <c r="I68" s="6"/>
      <c r="J68" s="6"/>
      <c r="K68" s="6"/>
      <c r="L68" s="6"/>
      <c r="M68" s="6"/>
      <c r="N68" s="6"/>
      <c r="O68" s="6"/>
      <c r="P68" s="6"/>
      <c r="Q68" s="6"/>
      <c r="R68" s="6"/>
      <c r="S68" s="6"/>
      <c r="T68" s="6"/>
      <c r="U68" s="6"/>
      <c r="V68" s="6"/>
      <c r="W68" s="102"/>
    </row>
    <row r="69" spans="1:23" x14ac:dyDescent="0.5">
      <c r="A69" s="77" t="str">
        <f t="shared" si="3"/>
        <v/>
      </c>
      <c r="B69" s="17" t="str">
        <f>'5k Women'!B69</f>
        <v>Maria</v>
      </c>
      <c r="C69" s="17" t="str">
        <f>'5k Women'!C69</f>
        <v>Hutchinson</v>
      </c>
      <c r="D69" s="8" t="str">
        <f t="shared" si="22"/>
        <v/>
      </c>
      <c r="E69" s="8" t="str">
        <f>IF(OR(D69="",COUNTIF($D$4:$D$124,"="&amp;D69)&lt;=1),"",IF(COUNTIF($D$4:$D69,"="&amp;D69)=1,"",COUNTIF($D$4:$D69,"="&amp;D69)-1))</f>
        <v/>
      </c>
      <c r="F69" s="8" t="str">
        <f t="shared" si="4"/>
        <v/>
      </c>
      <c r="G69" s="6">
        <f t="shared" si="21"/>
        <v>0</v>
      </c>
      <c r="H69" s="6"/>
      <c r="I69" s="6"/>
      <c r="J69" s="6"/>
      <c r="K69" s="6"/>
      <c r="L69" s="6"/>
      <c r="M69" s="6"/>
      <c r="N69" s="6"/>
      <c r="O69" s="6"/>
      <c r="P69" s="6"/>
      <c r="Q69" s="6"/>
      <c r="R69" s="6"/>
      <c r="S69" s="6"/>
      <c r="T69" s="6"/>
      <c r="U69" s="6"/>
      <c r="V69" s="6"/>
      <c r="W69" s="102"/>
    </row>
    <row r="70" spans="1:23" x14ac:dyDescent="0.5">
      <c r="A70" s="77">
        <f t="shared" si="3"/>
        <v>9</v>
      </c>
      <c r="B70" s="17" t="str">
        <f>'5k Women'!B70</f>
        <v>Sharron</v>
      </c>
      <c r="C70" s="17" t="str">
        <f>'5k Women'!C70</f>
        <v>Hutchinson</v>
      </c>
      <c r="D70" s="8">
        <f t="shared" si="22"/>
        <v>9</v>
      </c>
      <c r="E70" s="8" t="str">
        <f>IF(OR(D70="",COUNTIF($D$4:$D$124,"="&amp;D70)&lt;=1),"",IF(COUNTIF($D$4:$D70,"="&amp;D70)=1,"",COUNTIF($D$4:$D70,"="&amp;D70)-1))</f>
        <v/>
      </c>
      <c r="F70" s="8">
        <f t="shared" si="4"/>
        <v>9</v>
      </c>
      <c r="G70" s="6">
        <f t="shared" si="21"/>
        <v>0.18861111111111112</v>
      </c>
      <c r="H70" s="6"/>
      <c r="I70" s="6">
        <v>0.18861111111111112</v>
      </c>
      <c r="J70" s="6"/>
      <c r="K70" s="6"/>
      <c r="L70" s="6"/>
      <c r="M70" s="6"/>
      <c r="N70" s="6"/>
      <c r="O70" s="6"/>
      <c r="P70" s="6"/>
      <c r="Q70" s="6"/>
      <c r="R70" s="6"/>
      <c r="S70" s="6"/>
      <c r="T70" s="6"/>
      <c r="U70" s="6"/>
      <c r="V70" s="6"/>
      <c r="W70" s="102"/>
    </row>
    <row r="71" spans="1:23" x14ac:dyDescent="0.5">
      <c r="A71" s="77" t="str">
        <f t="shared" si="3"/>
        <v/>
      </c>
      <c r="B71" s="17" t="str">
        <f>'5k Women'!B71</f>
        <v>Caroline</v>
      </c>
      <c r="C71" s="17" t="str">
        <f>'5k Women'!C71</f>
        <v>Jorna</v>
      </c>
      <c r="D71" s="8" t="str">
        <f t="shared" si="22"/>
        <v/>
      </c>
      <c r="E71" s="8" t="str">
        <f>IF(OR(D71="",COUNTIF($D$4:$D$124,"="&amp;D71)&lt;=1),"",IF(COUNTIF($D$4:$D71,"="&amp;D71)=1,"",COUNTIF($D$4:$D71,"="&amp;D71)-1))</f>
        <v/>
      </c>
      <c r="F71" s="8" t="str">
        <f t="shared" si="4"/>
        <v/>
      </c>
      <c r="G71" s="6">
        <f t="shared" si="21"/>
        <v>0</v>
      </c>
      <c r="H71" s="6"/>
      <c r="I71" s="6"/>
      <c r="J71" s="6"/>
      <c r="K71" s="6"/>
      <c r="L71" s="6"/>
      <c r="M71" s="6"/>
      <c r="N71" s="6"/>
      <c r="O71" s="6"/>
      <c r="P71" s="6"/>
      <c r="Q71" s="6"/>
      <c r="R71" s="6"/>
      <c r="S71" s="6"/>
      <c r="T71" s="6"/>
      <c r="U71" s="6"/>
      <c r="V71" s="6"/>
      <c r="W71" s="102"/>
    </row>
    <row r="72" spans="1:23" x14ac:dyDescent="0.5">
      <c r="A72" s="77" t="str">
        <f>F72</f>
        <v/>
      </c>
      <c r="B72" s="17" t="str">
        <f>'5k Women'!B72</f>
        <v>Julie</v>
      </c>
      <c r="C72" s="17" t="str">
        <f>'5k Women'!C72</f>
        <v>Jowsey</v>
      </c>
      <c r="D72" s="8" t="str">
        <f t="shared" si="22"/>
        <v/>
      </c>
      <c r="E72" s="8" t="str">
        <f>IF(OR(D72="",COUNTIF($D$4:$D$124,"="&amp;D72)&lt;=1),"",IF(COUNTIF($D$4:$D72,"="&amp;D72)=1,"",COUNTIF($D$4:$D72,"="&amp;D72)-1))</f>
        <v/>
      </c>
      <c r="F72" s="8" t="str">
        <f>IF(D72="","",SUM(D72:E72))</f>
        <v/>
      </c>
      <c r="G72" s="6">
        <f t="shared" si="21"/>
        <v>0</v>
      </c>
      <c r="H72" s="6"/>
      <c r="I72" s="6"/>
      <c r="J72" s="6"/>
      <c r="K72" s="6"/>
      <c r="L72" s="6"/>
      <c r="M72" s="6"/>
      <c r="N72" s="6"/>
      <c r="O72" s="6"/>
      <c r="P72" s="6"/>
      <c r="Q72" s="6"/>
      <c r="R72" s="6"/>
      <c r="S72" s="6"/>
      <c r="T72" s="6"/>
      <c r="U72" s="6"/>
      <c r="V72" s="6"/>
      <c r="W72" s="102"/>
    </row>
    <row r="73" spans="1:23" x14ac:dyDescent="0.5">
      <c r="A73" s="77" t="str">
        <f t="shared" ref="A73:A123" si="23">F73</f>
        <v/>
      </c>
      <c r="B73" s="17" t="str">
        <f>'5k Women'!B73</f>
        <v>Elaine</v>
      </c>
      <c r="C73" s="17" t="str">
        <f>'5k Women'!C73</f>
        <v>Julian</v>
      </c>
      <c r="D73" s="8" t="str">
        <f t="shared" si="22"/>
        <v/>
      </c>
      <c r="E73" s="8" t="str">
        <f>IF(OR(D73="",COUNTIF($D$4:$D$124,"="&amp;D73)&lt;=1),"",IF(COUNTIF($D$4:$D73,"="&amp;D73)=1,"",COUNTIF($D$4:$D73,"="&amp;D73)-1))</f>
        <v/>
      </c>
      <c r="F73" s="8" t="str">
        <f t="shared" ref="F73:F124" si="24">IF(D73="","",SUM(D73:E73))</f>
        <v/>
      </c>
      <c r="G73" s="6">
        <f t="shared" si="21"/>
        <v>0</v>
      </c>
      <c r="H73" s="6"/>
      <c r="I73" s="6"/>
      <c r="J73" s="6"/>
      <c r="K73" s="6"/>
      <c r="L73" s="6"/>
      <c r="M73" s="6"/>
      <c r="N73" s="6"/>
      <c r="O73" s="6"/>
      <c r="P73" s="6"/>
      <c r="Q73" s="6"/>
      <c r="R73" s="6"/>
      <c r="S73" s="6"/>
      <c r="T73" s="6"/>
      <c r="U73" s="6"/>
      <c r="V73" s="6"/>
      <c r="W73" s="102"/>
    </row>
    <row r="74" spans="1:23" x14ac:dyDescent="0.5">
      <c r="A74" s="77" t="str">
        <f t="shared" ref="A74" si="25">F74</f>
        <v/>
      </c>
      <c r="B74" s="17" t="str">
        <f>'5k Women'!B74</f>
        <v>Alexandra</v>
      </c>
      <c r="C74" s="17" t="str">
        <f>'5k Women'!C74</f>
        <v>Kirby</v>
      </c>
      <c r="D74" s="8" t="str">
        <f t="shared" si="22"/>
        <v/>
      </c>
      <c r="E74" s="8" t="str">
        <f>IF(OR(D74="",COUNTIF($D$4:$D$124,"="&amp;D74)&lt;=1),"",IF(COUNTIF($D$4:$D74,"="&amp;D74)=1,"",COUNTIF($D$4:$D74,"="&amp;D74)-1))</f>
        <v/>
      </c>
      <c r="F74" s="8" t="str">
        <f t="shared" ref="F74" si="26">IF(D74="","",SUM(D74:E74))</f>
        <v/>
      </c>
      <c r="G74" s="6">
        <f t="shared" ref="G74" si="27">MIN(H74:W74)</f>
        <v>0</v>
      </c>
      <c r="H74" s="6"/>
      <c r="I74" s="6"/>
      <c r="J74" s="6"/>
      <c r="K74" s="6"/>
      <c r="L74" s="6"/>
      <c r="M74" s="6"/>
      <c r="N74" s="6"/>
      <c r="O74" s="6"/>
      <c r="P74" s="6"/>
      <c r="Q74" s="6"/>
      <c r="R74" s="6"/>
      <c r="S74" s="6"/>
      <c r="T74" s="6"/>
      <c r="U74" s="6"/>
      <c r="V74" s="6"/>
      <c r="W74" s="102"/>
    </row>
    <row r="75" spans="1:23" x14ac:dyDescent="0.5">
      <c r="A75" s="77" t="str">
        <f t="shared" si="23"/>
        <v/>
      </c>
      <c r="B75" s="17" t="str">
        <f>'5k Women'!B75</f>
        <v>Tracey</v>
      </c>
      <c r="C75" s="17" t="str">
        <f>'5k Women'!C75</f>
        <v>Kirby</v>
      </c>
      <c r="D75" s="8" t="str">
        <f t="shared" si="22"/>
        <v/>
      </c>
      <c r="E75" s="8" t="str">
        <f>IF(OR(D75="",COUNTIF($D$4:$D$124,"="&amp;D75)&lt;=1),"",IF(COUNTIF($D$4:$D75,"="&amp;D75)=1,"",COUNTIF($D$4:$D75,"="&amp;D75)-1))</f>
        <v/>
      </c>
      <c r="F75" s="8" t="str">
        <f t="shared" si="24"/>
        <v/>
      </c>
      <c r="G75" s="6">
        <f t="shared" si="21"/>
        <v>0</v>
      </c>
      <c r="H75" s="6"/>
      <c r="I75" s="6"/>
      <c r="J75" s="6"/>
      <c r="K75" s="6"/>
      <c r="L75" s="6"/>
      <c r="M75" s="6"/>
      <c r="N75" s="6"/>
      <c r="O75" s="6"/>
      <c r="P75" s="6"/>
      <c r="Q75" s="6"/>
      <c r="R75" s="6"/>
      <c r="S75" s="6"/>
      <c r="T75" s="6"/>
      <c r="U75" s="6"/>
      <c r="V75" s="6"/>
      <c r="W75" s="102"/>
    </row>
    <row r="76" spans="1:23" x14ac:dyDescent="0.5">
      <c r="A76" s="77" t="str">
        <f t="shared" si="23"/>
        <v/>
      </c>
      <c r="B76" s="17" t="str">
        <f>'5k Women'!B76</f>
        <v>Debbie</v>
      </c>
      <c r="C76" s="17" t="str">
        <f>'5k Women'!C76</f>
        <v>Levitt</v>
      </c>
      <c r="D76" s="8" t="str">
        <f t="shared" si="22"/>
        <v/>
      </c>
      <c r="E76" s="8" t="str">
        <f>IF(OR(D76="",COUNTIF($D$4:$D$124,"="&amp;D76)&lt;=1),"",IF(COUNTIF($D$4:$D76,"="&amp;D76)=1,"",COUNTIF($D$4:$D76,"="&amp;D76)-1))</f>
        <v/>
      </c>
      <c r="F76" s="8" t="str">
        <f t="shared" si="24"/>
        <v/>
      </c>
      <c r="G76" s="6">
        <f t="shared" si="21"/>
        <v>0</v>
      </c>
      <c r="H76" s="6"/>
      <c r="I76" s="6"/>
      <c r="J76" s="6"/>
      <c r="K76" s="6"/>
      <c r="L76" s="6"/>
      <c r="M76" s="6"/>
      <c r="N76" s="6"/>
      <c r="O76" s="6"/>
      <c r="P76" s="6"/>
      <c r="Q76" s="6"/>
      <c r="R76" s="6"/>
      <c r="S76" s="6"/>
      <c r="T76" s="6"/>
      <c r="U76" s="6"/>
      <c r="V76" s="6"/>
      <c r="W76" s="102"/>
    </row>
    <row r="77" spans="1:23" x14ac:dyDescent="0.5">
      <c r="A77" s="77">
        <f t="shared" si="23"/>
        <v>1</v>
      </c>
      <c r="B77" s="17" t="str">
        <f>'5k Women'!B77</f>
        <v>Demi</v>
      </c>
      <c r="C77" s="17" t="str">
        <f>'5k Women'!C77</f>
        <v>Lidster</v>
      </c>
      <c r="D77" s="8">
        <f t="shared" si="22"/>
        <v>1</v>
      </c>
      <c r="E77" s="8" t="str">
        <f>IF(OR(D77="",COUNTIF($D$4:$D$124,"="&amp;D77)&lt;=1),"",IF(COUNTIF($D$4:$D77,"="&amp;D77)=1,"",COUNTIF($D$4:$D77,"="&amp;D77)-1))</f>
        <v/>
      </c>
      <c r="F77" s="8">
        <f t="shared" si="24"/>
        <v>1</v>
      </c>
      <c r="G77" s="6">
        <f t="shared" si="21"/>
        <v>0.13579861111111111</v>
      </c>
      <c r="H77" s="6"/>
      <c r="I77" s="6"/>
      <c r="J77" s="6"/>
      <c r="K77" s="6"/>
      <c r="L77" s="6"/>
      <c r="M77" s="6"/>
      <c r="N77" s="6">
        <v>0.13579861111111111</v>
      </c>
      <c r="O77" s="6"/>
      <c r="P77" s="6"/>
      <c r="Q77" s="6"/>
      <c r="R77" s="6"/>
      <c r="S77" s="6"/>
      <c r="T77" s="6"/>
      <c r="U77" s="6"/>
      <c r="V77" s="6"/>
      <c r="W77" s="102"/>
    </row>
    <row r="78" spans="1:23" x14ac:dyDescent="0.5">
      <c r="A78" s="77" t="str">
        <f t="shared" si="23"/>
        <v/>
      </c>
      <c r="B78" s="17" t="str">
        <f>'5k Women'!B78</f>
        <v>Kate</v>
      </c>
      <c r="C78" s="17" t="str">
        <f>'5k Women'!C78</f>
        <v>Little</v>
      </c>
      <c r="D78" s="8" t="str">
        <f t="shared" si="22"/>
        <v/>
      </c>
      <c r="E78" s="8" t="str">
        <f>IF(OR(D78="",COUNTIF($D$4:$D$124,"="&amp;D78)&lt;=1),"",IF(COUNTIF($D$4:$D78,"="&amp;D78)=1,"",COUNTIF($D$4:$D78,"="&amp;D78)-1))</f>
        <v/>
      </c>
      <c r="F78" s="8" t="str">
        <f t="shared" si="24"/>
        <v/>
      </c>
      <c r="G78" s="6">
        <f t="shared" si="21"/>
        <v>0</v>
      </c>
      <c r="H78" s="6"/>
      <c r="I78" s="6"/>
      <c r="J78" s="6"/>
      <c r="K78" s="6"/>
      <c r="L78" s="6"/>
      <c r="M78" s="6"/>
      <c r="N78" s="6"/>
      <c r="O78" s="6"/>
      <c r="P78" s="6"/>
      <c r="Q78" s="6"/>
      <c r="R78" s="6"/>
      <c r="S78" s="6"/>
      <c r="T78" s="6"/>
      <c r="U78" s="6"/>
      <c r="V78" s="6"/>
      <c r="W78" s="102"/>
    </row>
    <row r="79" spans="1:23" x14ac:dyDescent="0.5">
      <c r="A79" s="77" t="str">
        <f t="shared" si="23"/>
        <v/>
      </c>
      <c r="B79" s="17" t="str">
        <f>'5k Women'!B79</f>
        <v>Shawnie</v>
      </c>
      <c r="C79" s="17" t="str">
        <f>'5k Women'!C79</f>
        <v>Lovatt</v>
      </c>
      <c r="D79" s="8" t="str">
        <f t="shared" si="22"/>
        <v/>
      </c>
      <c r="E79" s="8" t="str">
        <f>IF(OR(D79="",COUNTIF($D$4:$D$124,"="&amp;D79)&lt;=1),"",IF(COUNTIF($D$4:$D79,"="&amp;D79)=1,"",COUNTIF($D$4:$D79,"="&amp;D79)-1))</f>
        <v/>
      </c>
      <c r="F79" s="8" t="str">
        <f t="shared" si="24"/>
        <v/>
      </c>
      <c r="G79" s="6">
        <f t="shared" si="21"/>
        <v>0</v>
      </c>
      <c r="H79" s="6"/>
      <c r="I79" s="6"/>
      <c r="J79" s="6"/>
      <c r="K79" s="6"/>
      <c r="L79" s="6"/>
      <c r="M79" s="6"/>
      <c r="N79" s="6"/>
      <c r="O79" s="6"/>
      <c r="P79" s="6"/>
      <c r="Q79" s="6"/>
      <c r="R79" s="6"/>
      <c r="S79" s="6"/>
      <c r="T79" s="6"/>
      <c r="U79" s="6"/>
      <c r="V79" s="6"/>
      <c r="W79" s="102"/>
    </row>
    <row r="80" spans="1:23" x14ac:dyDescent="0.5">
      <c r="A80" s="77" t="str">
        <f t="shared" si="23"/>
        <v/>
      </c>
      <c r="B80" s="17" t="str">
        <f>'5k Women'!B80</f>
        <v>Valeriya</v>
      </c>
      <c r="C80" s="17" t="str">
        <f>'5k Women'!C80</f>
        <v>Marshall</v>
      </c>
      <c r="D80" s="8" t="str">
        <f t="shared" si="22"/>
        <v/>
      </c>
      <c r="E80" s="8" t="str">
        <f>IF(OR(D80="",COUNTIF($D$4:$D$124,"="&amp;D80)&lt;=1),"",IF(COUNTIF($D$4:$D80,"="&amp;D80)=1,"",COUNTIF($D$4:$D80,"="&amp;D80)-1))</f>
        <v/>
      </c>
      <c r="F80" s="8" t="str">
        <f t="shared" si="24"/>
        <v/>
      </c>
      <c r="G80" s="6">
        <f t="shared" si="21"/>
        <v>0</v>
      </c>
      <c r="H80" s="6"/>
      <c r="I80" s="6"/>
      <c r="J80" s="6"/>
      <c r="K80" s="6"/>
      <c r="L80" s="6"/>
      <c r="M80" s="6"/>
      <c r="N80" s="6"/>
      <c r="O80" s="6"/>
      <c r="P80" s="6"/>
      <c r="Q80" s="6"/>
      <c r="R80" s="6"/>
      <c r="S80" s="6"/>
      <c r="T80" s="6"/>
      <c r="U80" s="6"/>
      <c r="V80" s="6"/>
      <c r="W80" s="102"/>
    </row>
    <row r="81" spans="1:23" x14ac:dyDescent="0.5">
      <c r="A81" s="77" t="str">
        <f>F81</f>
        <v/>
      </c>
      <c r="B81" s="17" t="str">
        <f>'5k Women'!B81</f>
        <v>Natalie</v>
      </c>
      <c r="C81" s="17" t="str">
        <f>'5k Women'!C81</f>
        <v>Martin</v>
      </c>
      <c r="D81" s="8" t="str">
        <f t="shared" si="22"/>
        <v/>
      </c>
      <c r="E81" s="8" t="str">
        <f>IF(OR(D81="",COUNTIF($D$4:$D$124,"="&amp;D81)&lt;=1),"",IF(COUNTIF($D$4:$D81,"="&amp;D81)=1,"",COUNTIF($D$4:$D81,"="&amp;D81)-1))</f>
        <v/>
      </c>
      <c r="F81" s="8" t="str">
        <f t="shared" ref="F81:F83" si="28">IF(D81="","",SUM(D81:E81))</f>
        <v/>
      </c>
      <c r="G81" s="6">
        <f t="shared" ref="G81:G83" si="29">MIN(H81:W81)</f>
        <v>0</v>
      </c>
      <c r="H81" s="6"/>
      <c r="I81" s="6"/>
      <c r="J81" s="6"/>
      <c r="K81" s="6"/>
      <c r="L81" s="6"/>
      <c r="M81" s="6"/>
      <c r="N81" s="6"/>
      <c r="O81" s="6"/>
      <c r="P81" s="6"/>
      <c r="Q81" s="6"/>
      <c r="R81" s="6"/>
      <c r="S81" s="6"/>
      <c r="T81" s="6"/>
      <c r="U81" s="6"/>
      <c r="V81" s="6"/>
      <c r="W81" s="102"/>
    </row>
    <row r="82" spans="1:23" x14ac:dyDescent="0.5">
      <c r="A82" s="77" t="str">
        <f>F82</f>
        <v/>
      </c>
      <c r="B82" s="17" t="str">
        <f>'5k Women'!B82</f>
        <v>Erica</v>
      </c>
      <c r="C82" s="17" t="str">
        <f>'5k Women'!C82</f>
        <v>McCallum</v>
      </c>
      <c r="D82" s="8" t="str">
        <f t="shared" si="22"/>
        <v/>
      </c>
      <c r="E82" s="8" t="str">
        <f>IF(OR(D82="",COUNTIF($D$4:$D$124,"="&amp;D82)&lt;=1),"",IF(COUNTIF($D$4:$D82,"="&amp;D82)=1,"",COUNTIF($D$4:$D82,"="&amp;D82)-1))</f>
        <v/>
      </c>
      <c r="F82" s="8" t="str">
        <f t="shared" ref="F82" si="30">IF(D82="","",SUM(D82:E82))</f>
        <v/>
      </c>
      <c r="G82" s="6">
        <f t="shared" ref="G82" si="31">MIN(H82:W82)</f>
        <v>0</v>
      </c>
      <c r="H82" s="6"/>
      <c r="I82" s="6"/>
      <c r="J82" s="6"/>
      <c r="K82" s="6"/>
      <c r="L82" s="6"/>
      <c r="M82" s="6"/>
      <c r="N82" s="6"/>
      <c r="O82" s="6"/>
      <c r="P82" s="6"/>
      <c r="Q82" s="6"/>
      <c r="R82" s="6"/>
      <c r="S82" s="6"/>
      <c r="T82" s="6"/>
      <c r="U82" s="6"/>
      <c r="V82" s="6"/>
      <c r="W82" s="102"/>
    </row>
    <row r="83" spans="1:23" x14ac:dyDescent="0.5">
      <c r="A83" s="77" t="str">
        <f>F83</f>
        <v/>
      </c>
      <c r="B83" s="17" t="str">
        <f>'5k Women'!B83</f>
        <v>Erin</v>
      </c>
      <c r="C83" s="17" t="str">
        <f>'5k Women'!C83</f>
        <v>McDonagh</v>
      </c>
      <c r="D83" s="8" t="str">
        <f t="shared" si="22"/>
        <v/>
      </c>
      <c r="E83" s="8" t="str">
        <f>IF(OR(D83="",COUNTIF($D$4:$D$124,"="&amp;D83)&lt;=1),"",IF(COUNTIF($D$4:$D83,"="&amp;D83)=1,"",COUNTIF($D$4:$D83,"="&amp;D83)-1))</f>
        <v/>
      </c>
      <c r="F83" s="8" t="str">
        <f t="shared" si="28"/>
        <v/>
      </c>
      <c r="G83" s="6">
        <f t="shared" si="29"/>
        <v>0</v>
      </c>
      <c r="H83" s="6"/>
      <c r="I83" s="6"/>
      <c r="J83" s="6"/>
      <c r="K83" s="6"/>
      <c r="L83" s="6"/>
      <c r="M83" s="6"/>
      <c r="N83" s="6"/>
      <c r="O83" s="6"/>
      <c r="P83" s="6"/>
      <c r="Q83" s="6"/>
      <c r="R83" s="6"/>
      <c r="S83" s="6"/>
      <c r="T83" s="6"/>
      <c r="U83" s="6"/>
      <c r="V83" s="6"/>
      <c r="W83" s="102"/>
    </row>
    <row r="84" spans="1:23" x14ac:dyDescent="0.5">
      <c r="A84" s="77" t="str">
        <f>F84</f>
        <v/>
      </c>
      <c r="B84" s="17" t="str">
        <f>'5k Women'!B84</f>
        <v>Becky</v>
      </c>
      <c r="C84" s="17" t="str">
        <f>'5k Women'!C84</f>
        <v>McDonald</v>
      </c>
      <c r="D84" s="8" t="str">
        <f t="shared" si="22"/>
        <v/>
      </c>
      <c r="E84" s="8" t="str">
        <f>IF(OR(D84="",COUNTIF($D$4:$D$124,"="&amp;D84)&lt;=1),"",IF(COUNTIF($D$4:$D84,"="&amp;D84)=1,"",COUNTIF($D$4:$D84,"="&amp;D84)-1))</f>
        <v/>
      </c>
      <c r="F84" s="8" t="str">
        <f t="shared" si="24"/>
        <v/>
      </c>
      <c r="G84" s="6">
        <f t="shared" si="21"/>
        <v>0</v>
      </c>
      <c r="H84" s="6"/>
      <c r="I84" s="6"/>
      <c r="J84" s="6"/>
      <c r="K84" s="6"/>
      <c r="L84" s="6"/>
      <c r="M84" s="6"/>
      <c r="N84" s="6"/>
      <c r="O84" s="6"/>
      <c r="P84" s="6"/>
      <c r="Q84" s="6"/>
      <c r="R84" s="6"/>
      <c r="S84" s="6"/>
      <c r="T84" s="6"/>
      <c r="U84" s="6"/>
      <c r="V84" s="6"/>
      <c r="W84" s="102"/>
    </row>
    <row r="85" spans="1:23" x14ac:dyDescent="0.5">
      <c r="A85" s="77" t="str">
        <f>F85</f>
        <v/>
      </c>
      <c r="B85" s="17" t="str">
        <f>'5k Women'!B85</f>
        <v>Liz</v>
      </c>
      <c r="C85" s="17" t="str">
        <f>'5k Women'!C85</f>
        <v>McGinnes</v>
      </c>
      <c r="D85" s="8" t="str">
        <f t="shared" si="22"/>
        <v/>
      </c>
      <c r="E85" s="8" t="str">
        <f>IF(OR(D85="",COUNTIF($D$4:$D$124,"="&amp;D85)&lt;=1),"",IF(COUNTIF($D$4:$D85,"="&amp;D85)=1,"",COUNTIF($D$4:$D85,"="&amp;D85)-1))</f>
        <v/>
      </c>
      <c r="F85" s="8" t="str">
        <f>IF(D85="","",SUM(D85:E85))</f>
        <v/>
      </c>
      <c r="G85" s="6">
        <f t="shared" si="21"/>
        <v>0</v>
      </c>
      <c r="H85" s="6"/>
      <c r="I85" s="6"/>
      <c r="J85" s="6"/>
      <c r="K85" s="6"/>
      <c r="L85" s="6"/>
      <c r="M85" s="6"/>
      <c r="N85" s="6"/>
      <c r="O85" s="6"/>
      <c r="P85" s="6"/>
      <c r="Q85" s="6"/>
      <c r="R85" s="6"/>
      <c r="S85" s="6"/>
      <c r="T85" s="6"/>
      <c r="U85" s="6"/>
      <c r="V85" s="6"/>
      <c r="W85" s="102"/>
    </row>
    <row r="86" spans="1:23" x14ac:dyDescent="0.5">
      <c r="A86" s="77" t="str">
        <f t="shared" si="23"/>
        <v/>
      </c>
      <c r="B86" s="17" t="str">
        <f>'5k Women'!B86</f>
        <v>Susan</v>
      </c>
      <c r="C86" s="17" t="str">
        <f>'5k Women'!C86</f>
        <v>McIntyre</v>
      </c>
      <c r="D86" s="8" t="str">
        <f t="shared" si="22"/>
        <v/>
      </c>
      <c r="E86" s="8" t="str">
        <f>IF(OR(D86="",COUNTIF($D$4:$D$124,"="&amp;D86)&lt;=1),"",IF(COUNTIF($D$4:$D86,"="&amp;D86)=1,"",COUNTIF($D$4:$D86,"="&amp;D86)-1))</f>
        <v/>
      </c>
      <c r="F86" s="8" t="str">
        <f t="shared" si="24"/>
        <v/>
      </c>
      <c r="G86" s="6">
        <f t="shared" si="21"/>
        <v>0</v>
      </c>
      <c r="H86" s="6"/>
      <c r="I86" s="6"/>
      <c r="J86" s="6"/>
      <c r="K86" s="6"/>
      <c r="L86" s="6"/>
      <c r="M86" s="6"/>
      <c r="N86" s="6"/>
      <c r="O86" s="6"/>
      <c r="P86" s="6"/>
      <c r="Q86" s="6"/>
      <c r="R86" s="6"/>
      <c r="S86" s="6"/>
      <c r="T86" s="6"/>
      <c r="U86" s="6"/>
      <c r="V86" s="6"/>
      <c r="W86" s="102"/>
    </row>
    <row r="87" spans="1:23" x14ac:dyDescent="0.5">
      <c r="A87" s="77" t="str">
        <f t="shared" si="23"/>
        <v/>
      </c>
      <c r="B87" s="17" t="str">
        <f>'5k Women'!B87</f>
        <v>Rebecca</v>
      </c>
      <c r="C87" s="17" t="str">
        <f>'5k Women'!C87</f>
        <v>Meilhan</v>
      </c>
      <c r="D87" s="8" t="str">
        <f t="shared" si="22"/>
        <v/>
      </c>
      <c r="E87" s="8" t="str">
        <f>IF(OR(D87="",COUNTIF($D$4:$D$124,"="&amp;D87)&lt;=1),"",IF(COUNTIF($D$4:$D87,"="&amp;D87)=1,"",COUNTIF($D$4:$D87,"="&amp;D87)-1))</f>
        <v/>
      </c>
      <c r="F87" s="8" t="str">
        <f t="shared" si="24"/>
        <v/>
      </c>
      <c r="G87" s="6">
        <f t="shared" si="21"/>
        <v>0</v>
      </c>
      <c r="H87" s="6"/>
      <c r="I87" s="6"/>
      <c r="J87" s="6"/>
      <c r="K87" s="6"/>
      <c r="L87" s="6"/>
      <c r="M87" s="6"/>
      <c r="N87" s="6"/>
      <c r="O87" s="6"/>
      <c r="P87" s="6"/>
      <c r="Q87" s="6"/>
      <c r="R87" s="6"/>
      <c r="S87" s="6"/>
      <c r="T87" s="6"/>
      <c r="U87" s="6"/>
      <c r="V87" s="6"/>
      <c r="W87" s="102"/>
    </row>
    <row r="88" spans="1:23" x14ac:dyDescent="0.5">
      <c r="A88" s="77">
        <f>F88</f>
        <v>11</v>
      </c>
      <c r="B88" s="17" t="str">
        <f>'5k Women'!B88</f>
        <v>Crystal</v>
      </c>
      <c r="C88" s="17" t="str">
        <f>'5k Women'!C88</f>
        <v>Metcalfe</v>
      </c>
      <c r="D88" s="8">
        <f t="shared" si="22"/>
        <v>11</v>
      </c>
      <c r="E88" s="8" t="str">
        <f>IF(OR(D88="",COUNTIF($D$4:$D$124,"="&amp;D88)&lt;=1),"",IF(COUNTIF($D$4:$D88,"="&amp;D88)=1,"",COUNTIF($D$4:$D88,"="&amp;D88)-1))</f>
        <v/>
      </c>
      <c r="F88" s="8">
        <f>IF(D88="","",SUM(D88:E88))</f>
        <v>11</v>
      </c>
      <c r="G88" s="6">
        <f t="shared" ref="G88:G89" si="32">MIN(H88:W88)</f>
        <v>0.2084375</v>
      </c>
      <c r="H88" s="6"/>
      <c r="I88" s="6"/>
      <c r="J88" s="6"/>
      <c r="K88" s="6"/>
      <c r="L88" s="6"/>
      <c r="M88" s="6"/>
      <c r="N88" s="6">
        <v>0.2084375</v>
      </c>
      <c r="O88" s="6"/>
      <c r="P88" s="6"/>
      <c r="Q88" s="6"/>
      <c r="R88" s="6"/>
      <c r="S88" s="6"/>
      <c r="T88" s="6"/>
      <c r="U88" s="6"/>
      <c r="V88" s="6"/>
      <c r="W88" s="102"/>
    </row>
    <row r="89" spans="1:23" x14ac:dyDescent="0.5">
      <c r="A89" s="77" t="str">
        <f>F89</f>
        <v/>
      </c>
      <c r="B89" s="17" t="str">
        <f>'5k Women'!B89</f>
        <v>Anjie</v>
      </c>
      <c r="C89" s="17" t="str">
        <f>'5k Women'!C89</f>
        <v>Mok</v>
      </c>
      <c r="D89" s="8" t="str">
        <f t="shared" si="22"/>
        <v/>
      </c>
      <c r="E89" s="8" t="str">
        <f>IF(OR(D89="",COUNTIF($D$4:$D$124,"="&amp;D89)&lt;=1),"",IF(COUNTIF($D$4:$D89,"="&amp;D89)=1,"",COUNTIF($D$4:$D89,"="&amp;D89)-1))</f>
        <v/>
      </c>
      <c r="F89" s="8" t="str">
        <f>IF(D89="","",SUM(D89:E89))</f>
        <v/>
      </c>
      <c r="G89" s="6">
        <f t="shared" si="32"/>
        <v>0</v>
      </c>
      <c r="H89" s="6"/>
      <c r="I89" s="6"/>
      <c r="J89" s="6"/>
      <c r="K89" s="6"/>
      <c r="L89" s="6"/>
      <c r="M89" s="6"/>
      <c r="N89" s="6"/>
      <c r="O89" s="6"/>
      <c r="P89" s="6"/>
      <c r="Q89" s="6"/>
      <c r="R89" s="6"/>
      <c r="S89" s="6"/>
      <c r="T89" s="6"/>
      <c r="U89" s="6"/>
      <c r="V89" s="6"/>
      <c r="W89" s="102"/>
    </row>
    <row r="90" spans="1:23" x14ac:dyDescent="0.5">
      <c r="A90" s="77" t="str">
        <f>F90</f>
        <v/>
      </c>
      <c r="B90" s="17" t="str">
        <f>'5k Women'!B90</f>
        <v>Tina</v>
      </c>
      <c r="C90" s="17" t="str">
        <f>'5k Women'!C90</f>
        <v>Newton</v>
      </c>
      <c r="D90" s="8" t="str">
        <f t="shared" si="22"/>
        <v/>
      </c>
      <c r="E90" s="8" t="str">
        <f>IF(OR(D90="",COUNTIF($D$4:$D$124,"="&amp;D90)&lt;=1),"",IF(COUNTIF($D$4:$D90,"="&amp;D90)=1,"",COUNTIF($D$4:$D90,"="&amp;D90)-1))</f>
        <v/>
      </c>
      <c r="F90" s="8" t="str">
        <f>IF(D90="","",SUM(D90:E90))</f>
        <v/>
      </c>
      <c r="G90" s="6">
        <f t="shared" si="21"/>
        <v>0</v>
      </c>
      <c r="H90" s="6"/>
      <c r="I90" s="6"/>
      <c r="J90" s="6"/>
      <c r="K90" s="6"/>
      <c r="L90" s="6"/>
      <c r="M90" s="6"/>
      <c r="N90" s="6"/>
      <c r="O90" s="6"/>
      <c r="P90" s="6"/>
      <c r="Q90" s="6"/>
      <c r="R90" s="6"/>
      <c r="S90" s="6"/>
      <c r="T90" s="6"/>
      <c r="U90" s="6"/>
      <c r="V90" s="6"/>
      <c r="W90" s="102"/>
    </row>
    <row r="91" spans="1:23" x14ac:dyDescent="0.5">
      <c r="A91" s="77" t="str">
        <f t="shared" si="23"/>
        <v/>
      </c>
      <c r="B91" s="17" t="str">
        <f>'5k Women'!B91</f>
        <v>Fiona</v>
      </c>
      <c r="C91" s="17" t="str">
        <f>'5k Women'!C91</f>
        <v>Oakes</v>
      </c>
      <c r="D91" s="8" t="str">
        <f t="shared" si="22"/>
        <v/>
      </c>
      <c r="E91" s="8" t="str">
        <f>IF(OR(D91="",COUNTIF($D$4:$D$124,"="&amp;D91)&lt;=1),"",IF(COUNTIF($D$4:$D91,"="&amp;D91)=1,"",COUNTIF($D$4:$D91,"="&amp;D91)-1))</f>
        <v/>
      </c>
      <c r="F91" s="8" t="str">
        <f t="shared" si="24"/>
        <v/>
      </c>
      <c r="G91" s="6">
        <f t="shared" si="21"/>
        <v>0</v>
      </c>
      <c r="H91" s="6"/>
      <c r="I91" s="6"/>
      <c r="J91" s="6"/>
      <c r="K91" s="6"/>
      <c r="L91" s="6"/>
      <c r="M91" s="6"/>
      <c r="N91" s="6"/>
      <c r="O91" s="6"/>
      <c r="P91" s="6"/>
      <c r="Q91" s="6"/>
      <c r="R91" s="6"/>
      <c r="S91" s="6"/>
      <c r="T91" s="6"/>
      <c r="U91" s="6"/>
      <c r="V91" s="6"/>
      <c r="W91" s="102"/>
    </row>
    <row r="92" spans="1:23" x14ac:dyDescent="0.5">
      <c r="A92" s="77" t="str">
        <f t="shared" si="23"/>
        <v/>
      </c>
      <c r="B92" s="17" t="str">
        <f>'5k Women'!B92</f>
        <v>Sara Elizabeth</v>
      </c>
      <c r="C92" s="17" t="str">
        <f>'5k Women'!C92</f>
        <v>Owen</v>
      </c>
      <c r="D92" s="8" t="str">
        <f t="shared" si="22"/>
        <v/>
      </c>
      <c r="E92" s="8" t="str">
        <f>IF(OR(D92="",COUNTIF($D$4:$D$124,"="&amp;D92)&lt;=1),"",IF(COUNTIF($D$4:$D92,"="&amp;D92)=1,"",COUNTIF($D$4:$D92,"="&amp;D92)-1))</f>
        <v/>
      </c>
      <c r="F92" s="8" t="str">
        <f t="shared" si="24"/>
        <v/>
      </c>
      <c r="G92" s="6">
        <f t="shared" si="21"/>
        <v>0</v>
      </c>
      <c r="H92" s="6"/>
      <c r="I92" s="6"/>
      <c r="J92" s="6"/>
      <c r="K92" s="6"/>
      <c r="L92" s="6"/>
      <c r="M92" s="6"/>
      <c r="N92" s="6"/>
      <c r="O92" s="6"/>
      <c r="P92" s="6"/>
      <c r="Q92" s="6"/>
      <c r="R92" s="6"/>
      <c r="S92" s="6"/>
      <c r="T92" s="6"/>
      <c r="U92" s="6"/>
      <c r="V92" s="6"/>
      <c r="W92" s="102"/>
    </row>
    <row r="93" spans="1:23" x14ac:dyDescent="0.5">
      <c r="A93" s="77" t="str">
        <f>F93</f>
        <v/>
      </c>
      <c r="B93" s="17" t="str">
        <f>'5k Women'!B93</f>
        <v>Hollie</v>
      </c>
      <c r="C93" s="17" t="str">
        <f>'5k Women'!C93</f>
        <v>Oxtoby</v>
      </c>
      <c r="D93" s="8" t="str">
        <f t="shared" si="22"/>
        <v/>
      </c>
      <c r="E93" s="8" t="str">
        <f>IF(OR(D93="",COUNTIF($D$4:$D$124,"="&amp;D93)&lt;=1),"",IF(COUNTIF($D$4:$D93,"="&amp;D93)=1,"",COUNTIF($D$4:$D93,"="&amp;D93)-1))</f>
        <v/>
      </c>
      <c r="F93" s="8" t="str">
        <f>IF(D93="","",SUM(D93:E93))</f>
        <v/>
      </c>
      <c r="G93" s="6">
        <f t="shared" si="21"/>
        <v>0</v>
      </c>
      <c r="H93" s="6"/>
      <c r="I93" s="6"/>
      <c r="J93" s="6"/>
      <c r="K93" s="6"/>
      <c r="L93" s="6"/>
      <c r="M93" s="6"/>
      <c r="N93" s="6"/>
      <c r="O93" s="6"/>
      <c r="P93" s="6"/>
      <c r="Q93" s="6"/>
      <c r="R93" s="6"/>
      <c r="S93" s="6"/>
      <c r="T93" s="6"/>
      <c r="U93" s="6"/>
      <c r="V93" s="6"/>
      <c r="W93" s="102"/>
    </row>
    <row r="94" spans="1:23" x14ac:dyDescent="0.5">
      <c r="A94" s="77" t="str">
        <f>F94</f>
        <v/>
      </c>
      <c r="B94" s="17" t="str">
        <f>'5k Women'!B94</f>
        <v>Joanne</v>
      </c>
      <c r="C94" s="17" t="str">
        <f>'5k Women'!C94</f>
        <v>Parnell</v>
      </c>
      <c r="D94" s="8" t="str">
        <f t="shared" si="22"/>
        <v/>
      </c>
      <c r="E94" s="8" t="str">
        <f>IF(OR(D94="",COUNTIF($D$4:$D$124,"="&amp;D94)&lt;=1),"",IF(COUNTIF($D$4:$D94,"="&amp;D94)=1,"",COUNTIF($D$4:$D94,"="&amp;D94)-1))</f>
        <v/>
      </c>
      <c r="F94" s="8" t="str">
        <f>IF(D94="","",SUM(D94:E94))</f>
        <v/>
      </c>
      <c r="G94" s="6">
        <f t="shared" si="21"/>
        <v>0</v>
      </c>
      <c r="H94" s="6"/>
      <c r="I94" s="6"/>
      <c r="J94" s="6"/>
      <c r="K94" s="6"/>
      <c r="L94" s="6"/>
      <c r="M94" s="6"/>
      <c r="N94" s="6"/>
      <c r="O94" s="6"/>
      <c r="P94" s="6"/>
      <c r="Q94" s="6"/>
      <c r="R94" s="6"/>
      <c r="S94" s="6"/>
      <c r="T94" s="6"/>
      <c r="U94" s="6"/>
      <c r="V94" s="6"/>
      <c r="W94" s="102"/>
    </row>
    <row r="95" spans="1:23" x14ac:dyDescent="0.5">
      <c r="A95" s="77" t="str">
        <f t="shared" si="23"/>
        <v/>
      </c>
      <c r="B95" s="17" t="str">
        <f>'5k Women'!B95</f>
        <v>Sarah</v>
      </c>
      <c r="C95" s="17" t="str">
        <f>'5k Women'!C95</f>
        <v>Pearson</v>
      </c>
      <c r="D95" s="8" t="str">
        <f t="shared" si="22"/>
        <v/>
      </c>
      <c r="E95" s="8" t="str">
        <f>IF(OR(D95="",COUNTIF($D$4:$D$124,"="&amp;D95)&lt;=1),"",IF(COUNTIF($D$4:$D95,"="&amp;D95)=1,"",COUNTIF($D$4:$D95,"="&amp;D95)-1))</f>
        <v/>
      </c>
      <c r="F95" s="8" t="str">
        <f t="shared" si="24"/>
        <v/>
      </c>
      <c r="G95" s="6">
        <f t="shared" si="21"/>
        <v>0</v>
      </c>
      <c r="H95" s="6"/>
      <c r="I95" s="6"/>
      <c r="J95" s="6"/>
      <c r="K95" s="6"/>
      <c r="L95" s="6"/>
      <c r="M95" s="6"/>
      <c r="N95" s="6"/>
      <c r="O95" s="6"/>
      <c r="P95" s="6"/>
      <c r="Q95" s="6"/>
      <c r="R95" s="6"/>
      <c r="S95" s="6"/>
      <c r="T95" s="6"/>
      <c r="U95" s="6"/>
      <c r="V95" s="6"/>
      <c r="W95" s="102"/>
    </row>
    <row r="96" spans="1:23" x14ac:dyDescent="0.5">
      <c r="A96" s="77" t="str">
        <f>F96</f>
        <v/>
      </c>
      <c r="B96" s="17" t="str">
        <f>'5k Women'!B96</f>
        <v>Fee</v>
      </c>
      <c r="C96" s="17" t="str">
        <f>'5k Women'!C96</f>
        <v>Pearsons</v>
      </c>
      <c r="D96" s="8" t="str">
        <f t="shared" si="22"/>
        <v/>
      </c>
      <c r="E96" s="8" t="str">
        <f>IF(OR(D96="",COUNTIF($D$4:$D$124,"="&amp;D96)&lt;=1),"",IF(COUNTIF($D$4:$D96,"="&amp;D96)=1,"",COUNTIF($D$4:$D96,"="&amp;D96)-1))</f>
        <v/>
      </c>
      <c r="F96" s="8" t="str">
        <f>IF(D96="","",SUM(D96:E96))</f>
        <v/>
      </c>
      <c r="G96" s="6">
        <f t="shared" si="21"/>
        <v>0</v>
      </c>
      <c r="H96" s="6"/>
      <c r="I96" s="6"/>
      <c r="J96" s="6"/>
      <c r="K96" s="6"/>
      <c r="L96" s="6"/>
      <c r="M96" s="6"/>
      <c r="N96" s="6"/>
      <c r="O96" s="6"/>
      <c r="P96" s="6"/>
      <c r="Q96" s="6"/>
      <c r="R96" s="6"/>
      <c r="S96" s="6"/>
      <c r="T96" s="6"/>
      <c r="U96" s="6"/>
      <c r="V96" s="6"/>
      <c r="W96" s="102"/>
    </row>
    <row r="97" spans="1:23" x14ac:dyDescent="0.5">
      <c r="A97" s="77" t="str">
        <f>F97</f>
        <v/>
      </c>
      <c r="B97" s="17" t="str">
        <f>'5k Women'!B97</f>
        <v>Helen</v>
      </c>
      <c r="C97" s="17" t="str">
        <f>'5k Women'!C97</f>
        <v>Pillow</v>
      </c>
      <c r="D97" s="8" t="str">
        <f t="shared" si="22"/>
        <v/>
      </c>
      <c r="E97" s="8" t="str">
        <f>IF(OR(D97="",COUNTIF($D$4:$D$124,"="&amp;D97)&lt;=1),"",IF(COUNTIF($D$4:$D97,"="&amp;D97)=1,"",COUNTIF($D$4:$D97,"="&amp;D97)-1))</f>
        <v/>
      </c>
      <c r="F97" s="8" t="str">
        <f>IF(D97="","",SUM(D97:E97))</f>
        <v/>
      </c>
      <c r="G97" s="6">
        <f t="shared" si="21"/>
        <v>0</v>
      </c>
      <c r="H97" s="6"/>
      <c r="I97" s="6"/>
      <c r="J97" s="6"/>
      <c r="K97" s="6"/>
      <c r="L97" s="6"/>
      <c r="M97" s="6"/>
      <c r="N97" s="6"/>
      <c r="O97" s="6"/>
      <c r="P97" s="6"/>
      <c r="Q97" s="6"/>
      <c r="R97" s="6"/>
      <c r="S97" s="6"/>
      <c r="T97" s="6"/>
      <c r="U97" s="6"/>
      <c r="V97" s="6"/>
      <c r="W97" s="102"/>
    </row>
    <row r="98" spans="1:23" x14ac:dyDescent="0.5">
      <c r="A98" s="77" t="str">
        <f>F98</f>
        <v/>
      </c>
      <c r="B98" s="17" t="str">
        <f>'5k Women'!B98</f>
        <v>Liz</v>
      </c>
      <c r="C98" s="17" t="str">
        <f>'5k Women'!C98</f>
        <v>Pillow</v>
      </c>
      <c r="D98" s="8" t="str">
        <f t="shared" si="22"/>
        <v/>
      </c>
      <c r="E98" s="8" t="str">
        <f>IF(OR(D98="",COUNTIF($D$4:$D$124,"="&amp;D98)&lt;=1),"",IF(COUNTIF($D$4:$D98,"="&amp;D98)=1,"",COUNTIF($D$4:$D98,"="&amp;D98)-1))</f>
        <v/>
      </c>
      <c r="F98" s="8" t="str">
        <f>IF(D98="","",SUM(D98:E98))</f>
        <v/>
      </c>
      <c r="G98" s="6">
        <f t="shared" si="21"/>
        <v>0</v>
      </c>
      <c r="H98" s="6"/>
      <c r="I98" s="6"/>
      <c r="J98" s="6"/>
      <c r="K98" s="6"/>
      <c r="L98" s="6"/>
      <c r="M98" s="6"/>
      <c r="N98" s="6"/>
      <c r="O98" s="6"/>
      <c r="P98" s="6"/>
      <c r="Q98" s="6"/>
      <c r="R98" s="6"/>
      <c r="S98" s="6"/>
      <c r="T98" s="6"/>
      <c r="U98" s="6"/>
      <c r="V98" s="6"/>
      <c r="W98" s="102"/>
    </row>
    <row r="99" spans="1:23" x14ac:dyDescent="0.5">
      <c r="A99" s="77" t="str">
        <f>F99</f>
        <v/>
      </c>
      <c r="B99" s="17" t="str">
        <f>'5k Women'!B99</f>
        <v>Sophie</v>
      </c>
      <c r="C99" s="17" t="str">
        <f>'5k Women'!C99</f>
        <v>Reid</v>
      </c>
      <c r="D99" s="8" t="str">
        <f t="shared" si="22"/>
        <v/>
      </c>
      <c r="E99" s="8" t="str">
        <f>IF(OR(D99="",COUNTIF($D$4:$D$124,"="&amp;D99)&lt;=1),"",IF(COUNTIF($D$4:$D99,"="&amp;D99)=1,"",COUNTIF($D$4:$D99,"="&amp;D99)-1))</f>
        <v/>
      </c>
      <c r="F99" s="8" t="str">
        <f>IF(D99="","",SUM(D99:E99))</f>
        <v/>
      </c>
      <c r="G99" s="6">
        <f t="shared" si="21"/>
        <v>0</v>
      </c>
      <c r="H99" s="6"/>
      <c r="I99" s="6"/>
      <c r="J99" s="6"/>
      <c r="K99" s="6"/>
      <c r="L99" s="6"/>
      <c r="M99" s="6"/>
      <c r="N99" s="6"/>
      <c r="O99" s="6"/>
      <c r="P99" s="6"/>
      <c r="Q99" s="6"/>
      <c r="R99" s="6"/>
      <c r="S99" s="6"/>
      <c r="T99" s="6"/>
      <c r="U99" s="6"/>
      <c r="V99" s="6"/>
      <c r="W99" s="102"/>
    </row>
    <row r="100" spans="1:23" x14ac:dyDescent="0.5">
      <c r="A100" s="77">
        <f t="shared" si="23"/>
        <v>13</v>
      </c>
      <c r="B100" s="17" t="str">
        <f>'5k Women'!B100</f>
        <v>Nicola</v>
      </c>
      <c r="C100" s="17" t="str">
        <f>'5k Women'!C100</f>
        <v>Riley</v>
      </c>
      <c r="D100" s="8">
        <f t="shared" ref="D100:D124" si="33">IF(RANK(G100,G$4:G$124,1)-COUNTIF(G$4:G$124,"=0")&lt;=0,"",RANK(G100,G$4:G$124,1)-COUNTIF(G$4:G$124,"=0"))</f>
        <v>13</v>
      </c>
      <c r="E100" s="8" t="str">
        <f>IF(OR(D100="",COUNTIF($D$4:$D$124,"="&amp;D100)&lt;=1),"",IF(COUNTIF($D$4:$D100,"="&amp;D100)=1,"",COUNTIF($D$4:$D100,"="&amp;D100)-1))</f>
        <v/>
      </c>
      <c r="F100" s="8">
        <f t="shared" si="24"/>
        <v>13</v>
      </c>
      <c r="G100" s="6">
        <f t="shared" si="21"/>
        <v>0.22104166666666666</v>
      </c>
      <c r="H100" s="6"/>
      <c r="I100" s="6"/>
      <c r="J100" s="6"/>
      <c r="K100" s="6"/>
      <c r="L100" s="6"/>
      <c r="M100" s="6"/>
      <c r="N100" s="6">
        <v>0.22104166666666666</v>
      </c>
      <c r="O100" s="6"/>
      <c r="P100" s="6"/>
      <c r="Q100" s="6"/>
      <c r="R100" s="6"/>
      <c r="S100" s="6"/>
      <c r="T100" s="6"/>
      <c r="U100" s="6"/>
      <c r="V100" s="6"/>
      <c r="W100" s="102"/>
    </row>
    <row r="101" spans="1:23" x14ac:dyDescent="0.5">
      <c r="A101" s="77" t="str">
        <f t="shared" si="23"/>
        <v/>
      </c>
      <c r="B101" s="17" t="str">
        <f>'5k Women'!B101</f>
        <v>Joanna</v>
      </c>
      <c r="C101" s="17" t="str">
        <f>'5k Women'!C101</f>
        <v>Rowland</v>
      </c>
      <c r="D101" s="8" t="str">
        <f t="shared" si="33"/>
        <v/>
      </c>
      <c r="E101" s="8" t="str">
        <f>IF(OR(D101="",COUNTIF($D$4:$D$124,"="&amp;D101)&lt;=1),"",IF(COUNTIF($D$4:$D101,"="&amp;D101)=1,"",COUNTIF($D$4:$D101,"="&amp;D101)-1))</f>
        <v/>
      </c>
      <c r="F101" s="8" t="str">
        <f t="shared" si="24"/>
        <v/>
      </c>
      <c r="G101" s="6">
        <f t="shared" si="21"/>
        <v>0</v>
      </c>
      <c r="H101" s="6"/>
      <c r="I101" s="6"/>
      <c r="J101" s="6"/>
      <c r="K101" s="6"/>
      <c r="L101" s="6"/>
      <c r="M101" s="6"/>
      <c r="N101" s="6"/>
      <c r="O101" s="6"/>
      <c r="P101" s="6"/>
      <c r="Q101" s="6"/>
      <c r="R101" s="6"/>
      <c r="S101" s="6"/>
      <c r="T101" s="6"/>
      <c r="U101" s="6"/>
      <c r="V101" s="6"/>
      <c r="W101" s="102"/>
    </row>
    <row r="102" spans="1:23" x14ac:dyDescent="0.5">
      <c r="A102" s="77" t="str">
        <f t="shared" si="23"/>
        <v/>
      </c>
      <c r="B102" s="17" t="str">
        <f>'5k Women'!B102</f>
        <v>Helen</v>
      </c>
      <c r="C102" s="17" t="str">
        <f>'5k Women'!C102</f>
        <v>Ryan</v>
      </c>
      <c r="D102" s="8" t="str">
        <f t="shared" si="33"/>
        <v/>
      </c>
      <c r="E102" s="8" t="str">
        <f>IF(OR(D102="",COUNTIF($D$4:$D$124,"="&amp;D102)&lt;=1),"",IF(COUNTIF($D$4:$D102,"="&amp;D102)=1,"",COUNTIF($D$4:$D102,"="&amp;D102)-1))</f>
        <v/>
      </c>
      <c r="F102" s="8" t="str">
        <f t="shared" si="24"/>
        <v/>
      </c>
      <c r="G102" s="6">
        <f t="shared" si="21"/>
        <v>0</v>
      </c>
      <c r="H102" s="6"/>
      <c r="I102" s="6"/>
      <c r="J102" s="6"/>
      <c r="K102" s="6"/>
      <c r="L102" s="6"/>
      <c r="M102" s="6"/>
      <c r="N102" s="6"/>
      <c r="O102" s="6"/>
      <c r="P102" s="6"/>
      <c r="Q102" s="6"/>
      <c r="R102" s="6"/>
      <c r="S102" s="6"/>
      <c r="T102" s="6"/>
      <c r="U102" s="6"/>
      <c r="V102" s="6"/>
      <c r="W102" s="102"/>
    </row>
    <row r="103" spans="1:23" x14ac:dyDescent="0.5">
      <c r="A103" s="77" t="str">
        <f t="shared" ref="A103:A109" si="34">F103</f>
        <v/>
      </c>
      <c r="B103" s="17" t="str">
        <f>'5k Women'!B103</f>
        <v>Alice</v>
      </c>
      <c r="C103" s="17" t="str">
        <f>'5k Women'!C103</f>
        <v>Shepherd</v>
      </c>
      <c r="D103" s="8" t="str">
        <f t="shared" si="33"/>
        <v/>
      </c>
      <c r="E103" s="8" t="str">
        <f>IF(OR(D103="",COUNTIF($D$4:$D$124,"="&amp;D103)&lt;=1),"",IF(COUNTIF($D$4:$D103,"="&amp;D103)=1,"",COUNTIF($D$4:$D103,"="&amp;D103)-1))</f>
        <v/>
      </c>
      <c r="F103" s="8" t="str">
        <f t="shared" ref="F103:F109" si="35">IF(D103="","",SUM(D103:E103))</f>
        <v/>
      </c>
      <c r="G103" s="6">
        <f t="shared" si="21"/>
        <v>0</v>
      </c>
      <c r="H103" s="6"/>
      <c r="I103" s="6"/>
      <c r="J103" s="6"/>
      <c r="K103" s="6"/>
      <c r="L103" s="6"/>
      <c r="M103" s="6"/>
      <c r="N103" s="6"/>
      <c r="O103" s="6"/>
      <c r="P103" s="6"/>
      <c r="Q103" s="6"/>
      <c r="R103" s="6"/>
      <c r="S103" s="6"/>
      <c r="T103" s="6"/>
      <c r="U103" s="6"/>
      <c r="V103" s="6"/>
      <c r="W103" s="102"/>
    </row>
    <row r="104" spans="1:23" x14ac:dyDescent="0.5">
      <c r="A104" s="77" t="str">
        <f t="shared" si="34"/>
        <v/>
      </c>
      <c r="B104" s="17" t="str">
        <f>'5k Women'!B104</f>
        <v>Hannah</v>
      </c>
      <c r="C104" s="17" t="str">
        <f>'5k Women'!C104</f>
        <v>Simons</v>
      </c>
      <c r="D104" s="8" t="str">
        <f t="shared" si="33"/>
        <v/>
      </c>
      <c r="E104" s="8" t="str">
        <f>IF(OR(D104="",COUNTIF($D$4:$D$124,"="&amp;D104)&lt;=1),"",IF(COUNTIF($D$4:$D104,"="&amp;D104)=1,"",COUNTIF($D$4:$D104,"="&amp;D104)-1))</f>
        <v/>
      </c>
      <c r="F104" s="8" t="str">
        <f t="shared" si="35"/>
        <v/>
      </c>
      <c r="G104" s="6">
        <f t="shared" ref="G104" si="36">MIN(H104:W104)</f>
        <v>0</v>
      </c>
      <c r="H104" s="6"/>
      <c r="I104" s="6"/>
      <c r="J104" s="6"/>
      <c r="K104" s="6"/>
      <c r="L104" s="6"/>
      <c r="M104" s="6"/>
      <c r="N104" s="6"/>
      <c r="O104" s="6"/>
      <c r="P104" s="6"/>
      <c r="Q104" s="6"/>
      <c r="R104" s="6"/>
      <c r="S104" s="6"/>
      <c r="T104" s="6"/>
      <c r="U104" s="6"/>
      <c r="V104" s="6"/>
      <c r="W104" s="102"/>
    </row>
    <row r="105" spans="1:23" x14ac:dyDescent="0.5">
      <c r="A105" s="77" t="str">
        <f t="shared" si="34"/>
        <v/>
      </c>
      <c r="B105" s="17" t="str">
        <f>'5k Women'!B105</f>
        <v>Donna</v>
      </c>
      <c r="C105" s="17" t="str">
        <f>'5k Women'!C105</f>
        <v>Smith</v>
      </c>
      <c r="D105" s="8" t="str">
        <f t="shared" si="33"/>
        <v/>
      </c>
      <c r="E105" s="8" t="str">
        <f>IF(OR(D105="",COUNTIF($D$4:$D$124,"="&amp;D105)&lt;=1),"",IF(COUNTIF($D$4:$D105,"="&amp;D105)=1,"",COUNTIF($D$4:$D105,"="&amp;D105)-1))</f>
        <v/>
      </c>
      <c r="F105" s="8" t="str">
        <f t="shared" si="35"/>
        <v/>
      </c>
      <c r="G105" s="6">
        <f t="shared" si="21"/>
        <v>0</v>
      </c>
      <c r="H105" s="6"/>
      <c r="I105" s="6"/>
      <c r="J105" s="6"/>
      <c r="K105" s="6"/>
      <c r="L105" s="6"/>
      <c r="M105" s="6"/>
      <c r="N105" s="6"/>
      <c r="O105" s="6"/>
      <c r="P105" s="6"/>
      <c r="Q105" s="6"/>
      <c r="R105" s="6"/>
      <c r="S105" s="6"/>
      <c r="T105" s="6"/>
      <c r="U105" s="6"/>
      <c r="V105" s="6"/>
      <c r="W105" s="102"/>
    </row>
    <row r="106" spans="1:23" x14ac:dyDescent="0.5">
      <c r="A106" s="77" t="str">
        <f t="shared" si="34"/>
        <v/>
      </c>
      <c r="B106" s="17" t="str">
        <f>'5k Women'!B106</f>
        <v>Emily</v>
      </c>
      <c r="C106" s="17" t="str">
        <f>'5k Women'!C106</f>
        <v>Soanes</v>
      </c>
      <c r="D106" s="8" t="str">
        <f t="shared" si="33"/>
        <v/>
      </c>
      <c r="E106" s="8" t="str">
        <f>IF(OR(D106="",COUNTIF($D$4:$D$124,"="&amp;D106)&lt;=1),"",IF(COUNTIF($D$4:$D106,"="&amp;D106)=1,"",COUNTIF($D$4:$D106,"="&amp;D106)-1))</f>
        <v/>
      </c>
      <c r="F106" s="8" t="str">
        <f t="shared" si="35"/>
        <v/>
      </c>
      <c r="G106" s="6">
        <f t="shared" si="21"/>
        <v>0</v>
      </c>
      <c r="H106" s="6"/>
      <c r="I106" s="6"/>
      <c r="J106" s="6"/>
      <c r="K106" s="6"/>
      <c r="L106" s="6"/>
      <c r="M106" s="6"/>
      <c r="N106" s="6"/>
      <c r="O106" s="6"/>
      <c r="P106" s="6"/>
      <c r="Q106" s="6"/>
      <c r="R106" s="6"/>
      <c r="S106" s="6"/>
      <c r="T106" s="6"/>
      <c r="U106" s="6"/>
      <c r="V106" s="6"/>
      <c r="W106" s="102"/>
    </row>
    <row r="107" spans="1:23" x14ac:dyDescent="0.5">
      <c r="A107" s="77" t="str">
        <f t="shared" si="34"/>
        <v/>
      </c>
      <c r="B107" s="17" t="str">
        <f>'5k Women'!B107</f>
        <v>Helen</v>
      </c>
      <c r="C107" s="17" t="str">
        <f>'5k Women'!C107</f>
        <v>Storr</v>
      </c>
      <c r="D107" s="8" t="str">
        <f t="shared" si="33"/>
        <v/>
      </c>
      <c r="E107" s="8" t="str">
        <f>IF(OR(D107="",COUNTIF($D$4:$D$124,"="&amp;D107)&lt;=1),"",IF(COUNTIF($D$4:$D107,"="&amp;D107)=1,"",COUNTIF($D$4:$D107,"="&amp;D107)-1))</f>
        <v/>
      </c>
      <c r="F107" s="8" t="str">
        <f t="shared" si="35"/>
        <v/>
      </c>
      <c r="G107" s="6">
        <f t="shared" si="21"/>
        <v>0</v>
      </c>
      <c r="H107" s="6"/>
      <c r="I107" s="6"/>
      <c r="J107" s="6"/>
      <c r="K107" s="6"/>
      <c r="L107" s="6"/>
      <c r="M107" s="6"/>
      <c r="N107" s="6"/>
      <c r="O107" s="6"/>
      <c r="P107" s="6"/>
      <c r="Q107" s="6"/>
      <c r="R107" s="6"/>
      <c r="S107" s="6"/>
      <c r="T107" s="6"/>
      <c r="U107" s="6"/>
      <c r="V107" s="6"/>
      <c r="W107" s="102"/>
    </row>
    <row r="108" spans="1:23" x14ac:dyDescent="0.5">
      <c r="A108" s="77" t="str">
        <f t="shared" si="34"/>
        <v/>
      </c>
      <c r="B108" s="17" t="str">
        <f>'5k Women'!B108</f>
        <v>Jade</v>
      </c>
      <c r="C108" s="17" t="str">
        <f>'5k Women'!C108</f>
        <v>Stowell</v>
      </c>
      <c r="D108" s="8" t="str">
        <f t="shared" si="33"/>
        <v/>
      </c>
      <c r="E108" s="8" t="str">
        <f>IF(OR(D108="",COUNTIF($D$4:$D$124,"="&amp;D108)&lt;=1),"",IF(COUNTIF($D$4:$D108,"="&amp;D108)=1,"",COUNTIF($D$4:$D108,"="&amp;D108)-1))</f>
        <v/>
      </c>
      <c r="F108" s="8" t="str">
        <f t="shared" si="35"/>
        <v/>
      </c>
      <c r="G108" s="6">
        <f t="shared" si="21"/>
        <v>0</v>
      </c>
      <c r="H108" s="6"/>
      <c r="I108" s="6"/>
      <c r="J108" s="6"/>
      <c r="K108" s="6"/>
      <c r="L108" s="6"/>
      <c r="M108" s="6"/>
      <c r="N108" s="6"/>
      <c r="O108" s="6"/>
      <c r="P108" s="6"/>
      <c r="Q108" s="6"/>
      <c r="R108" s="6"/>
      <c r="S108" s="6"/>
      <c r="T108" s="6"/>
      <c r="U108" s="6"/>
      <c r="V108" s="6"/>
      <c r="W108" s="102"/>
    </row>
    <row r="109" spans="1:23" x14ac:dyDescent="0.5">
      <c r="A109" s="77" t="str">
        <f t="shared" si="34"/>
        <v/>
      </c>
      <c r="B109" s="17" t="str">
        <f>'5k Women'!B109</f>
        <v>Samantha</v>
      </c>
      <c r="C109" s="17" t="str">
        <f>'5k Women'!C109</f>
        <v>Tather</v>
      </c>
      <c r="D109" s="8" t="str">
        <f t="shared" si="33"/>
        <v/>
      </c>
      <c r="E109" s="8" t="str">
        <f>IF(OR(D109="",COUNTIF($D$4:$D$124,"="&amp;D109)&lt;=1),"",IF(COUNTIF($D$4:$D109,"="&amp;D109)=1,"",COUNTIF($D$4:$D109,"="&amp;D109)-1))</f>
        <v/>
      </c>
      <c r="F109" s="8" t="str">
        <f t="shared" si="35"/>
        <v/>
      </c>
      <c r="G109" s="6">
        <f t="shared" si="21"/>
        <v>0</v>
      </c>
      <c r="H109" s="6"/>
      <c r="I109" s="6"/>
      <c r="J109" s="6"/>
      <c r="K109" s="6"/>
      <c r="L109" s="6"/>
      <c r="M109" s="6"/>
      <c r="N109" s="6"/>
      <c r="O109" s="6"/>
      <c r="P109" s="6"/>
      <c r="Q109" s="6"/>
      <c r="R109" s="6"/>
      <c r="S109" s="6"/>
      <c r="T109" s="6"/>
      <c r="U109" s="6"/>
      <c r="V109" s="6"/>
      <c r="W109" s="102"/>
    </row>
    <row r="110" spans="1:23" x14ac:dyDescent="0.5">
      <c r="A110" s="77" t="str">
        <f t="shared" ref="A110" si="37">F110</f>
        <v/>
      </c>
      <c r="B110" s="17" t="str">
        <f>'5k Women'!B110</f>
        <v>Carol</v>
      </c>
      <c r="C110" s="17" t="str">
        <f>'5k Women'!C110</f>
        <v>Taylor</v>
      </c>
      <c r="D110" s="8" t="str">
        <f t="shared" si="33"/>
        <v/>
      </c>
      <c r="E110" s="8" t="str">
        <f>IF(OR(D110="",COUNTIF($D$4:$D$124,"="&amp;D110)&lt;=1),"",IF(COUNTIF($D$4:$D110,"="&amp;D110)=1,"",COUNTIF($D$4:$D110,"="&amp;D110)-1))</f>
        <v/>
      </c>
      <c r="F110" s="8" t="str">
        <f t="shared" ref="F110" si="38">IF(D110="","",SUM(D110:E110))</f>
        <v/>
      </c>
      <c r="G110" s="6">
        <f t="shared" ref="G110" si="39">MIN(H110:W110)</f>
        <v>0</v>
      </c>
      <c r="H110" s="6"/>
      <c r="I110" s="6"/>
      <c r="J110" s="6"/>
      <c r="K110" s="6"/>
      <c r="L110" s="6"/>
      <c r="M110" s="6"/>
      <c r="N110" s="6"/>
      <c r="O110" s="6"/>
      <c r="P110" s="6"/>
      <c r="Q110" s="6"/>
      <c r="R110" s="6"/>
      <c r="S110" s="6"/>
      <c r="T110" s="6"/>
      <c r="U110" s="6"/>
      <c r="V110" s="6"/>
      <c r="W110" s="102"/>
    </row>
    <row r="111" spans="1:23" x14ac:dyDescent="0.5">
      <c r="A111" s="77">
        <f t="shared" si="23"/>
        <v>4</v>
      </c>
      <c r="B111" s="17" t="str">
        <f>'5k Women'!B111</f>
        <v>Emma</v>
      </c>
      <c r="C111" s="17" t="str">
        <f>'5k Women'!C111</f>
        <v>Thomson</v>
      </c>
      <c r="D111" s="8">
        <f t="shared" si="33"/>
        <v>4</v>
      </c>
      <c r="E111" s="8" t="str">
        <f>IF(OR(D111="",COUNTIF($D$4:$D$124,"="&amp;D111)&lt;=1),"",IF(COUNTIF($D$4:$D111,"="&amp;D111)=1,"",COUNTIF($D$4:$D111,"="&amp;D111)-1))</f>
        <v/>
      </c>
      <c r="F111" s="8">
        <f t="shared" si="24"/>
        <v>4</v>
      </c>
      <c r="G111" s="6">
        <f t="shared" si="21"/>
        <v>0.16277777777777777</v>
      </c>
      <c r="H111" s="6"/>
      <c r="I111" s="6"/>
      <c r="J111" s="6"/>
      <c r="K111" s="6"/>
      <c r="L111" s="6"/>
      <c r="M111" s="6">
        <v>0.16277777777777777</v>
      </c>
      <c r="N111" s="6"/>
      <c r="O111" s="6"/>
      <c r="P111" s="6"/>
      <c r="Q111" s="6"/>
      <c r="R111" s="6"/>
      <c r="S111" s="6"/>
      <c r="T111" s="6"/>
      <c r="U111" s="6"/>
      <c r="V111" s="6"/>
      <c r="W111" s="102"/>
    </row>
    <row r="112" spans="1:23" x14ac:dyDescent="0.5">
      <c r="A112" s="77" t="str">
        <f t="shared" si="23"/>
        <v/>
      </c>
      <c r="B112" s="17" t="str">
        <f>'5k Women'!B112</f>
        <v>Justine</v>
      </c>
      <c r="C112" s="17" t="str">
        <f>'5k Women'!C112</f>
        <v>Tomlin</v>
      </c>
      <c r="D112" s="8" t="str">
        <f t="shared" si="33"/>
        <v/>
      </c>
      <c r="E112" s="8" t="str">
        <f>IF(OR(D112="",COUNTIF($D$4:$D$124,"="&amp;D112)&lt;=1),"",IF(COUNTIF($D$4:$D112,"="&amp;D112)=1,"",COUNTIF($D$4:$D112,"="&amp;D112)-1))</f>
        <v/>
      </c>
      <c r="F112" s="8" t="str">
        <f t="shared" si="24"/>
        <v/>
      </c>
      <c r="G112" s="6">
        <f t="shared" si="21"/>
        <v>0</v>
      </c>
      <c r="H112" s="6"/>
      <c r="I112" s="6"/>
      <c r="J112" s="6"/>
      <c r="K112" s="6"/>
      <c r="L112" s="6"/>
      <c r="M112" s="6"/>
      <c r="N112" s="6"/>
      <c r="O112" s="6"/>
      <c r="P112" s="6"/>
      <c r="Q112" s="6"/>
      <c r="R112" s="6"/>
      <c r="S112" s="6"/>
      <c r="T112" s="6"/>
      <c r="U112" s="6"/>
      <c r="V112" s="6"/>
      <c r="W112" s="102"/>
    </row>
    <row r="113" spans="1:23" x14ac:dyDescent="0.5">
      <c r="A113" s="77">
        <f t="shared" si="23"/>
        <v>10</v>
      </c>
      <c r="B113" s="17" t="str">
        <f>'5k Women'!B113</f>
        <v>Helen</v>
      </c>
      <c r="C113" s="17" t="str">
        <f>'5k Women'!C113</f>
        <v>Townend</v>
      </c>
      <c r="D113" s="8">
        <f t="shared" si="33"/>
        <v>10</v>
      </c>
      <c r="E113" s="8" t="str">
        <f>IF(OR(D113="",COUNTIF($D$4:$D$124,"="&amp;D113)&lt;=1),"",IF(COUNTIF($D$4:$D113,"="&amp;D113)=1,"",COUNTIF($D$4:$D113,"="&amp;D113)-1))</f>
        <v/>
      </c>
      <c r="F113" s="8">
        <f t="shared" si="24"/>
        <v>10</v>
      </c>
      <c r="G113" s="6">
        <f t="shared" si="21"/>
        <v>0.19518518518518518</v>
      </c>
      <c r="H113" s="6"/>
      <c r="I113" s="6"/>
      <c r="J113" s="6"/>
      <c r="K113" s="6"/>
      <c r="L113" s="6"/>
      <c r="M113" s="6"/>
      <c r="N113" s="6">
        <v>0.19518518518518518</v>
      </c>
      <c r="O113" s="6"/>
      <c r="P113" s="6"/>
      <c r="Q113" s="6"/>
      <c r="R113" s="6"/>
      <c r="S113" s="6"/>
      <c r="T113" s="6"/>
      <c r="U113" s="6"/>
      <c r="V113" s="6"/>
      <c r="W113" s="102"/>
    </row>
    <row r="114" spans="1:23" x14ac:dyDescent="0.5">
      <c r="A114" s="77" t="str">
        <f>F114</f>
        <v/>
      </c>
      <c r="B114" s="17" t="str">
        <f>'5k Women'!B114</f>
        <v>Ellis</v>
      </c>
      <c r="C114" s="17" t="str">
        <f>'5k Women'!C114</f>
        <v>Uttley</v>
      </c>
      <c r="D114" s="8" t="str">
        <f t="shared" si="33"/>
        <v/>
      </c>
      <c r="E114" s="8" t="str">
        <f>IF(OR(D114="",COUNTIF($D$4:$D$124,"="&amp;D114)&lt;=1),"",IF(COUNTIF($D$4:$D114,"="&amp;D114)=1,"",COUNTIF($D$4:$D114,"="&amp;D114)-1))</f>
        <v/>
      </c>
      <c r="F114" s="8" t="str">
        <f>IF(D114="","",SUM(D114:E114))</f>
        <v/>
      </c>
      <c r="G114" s="6">
        <f t="shared" si="21"/>
        <v>0</v>
      </c>
      <c r="H114" s="6"/>
      <c r="I114" s="6"/>
      <c r="J114" s="6"/>
      <c r="K114" s="6"/>
      <c r="L114" s="6"/>
      <c r="M114" s="6"/>
      <c r="N114" s="6"/>
      <c r="O114" s="6"/>
      <c r="P114" s="6"/>
      <c r="Q114" s="6"/>
      <c r="R114" s="6"/>
      <c r="S114" s="6"/>
      <c r="T114" s="6"/>
      <c r="U114" s="6"/>
      <c r="V114" s="6"/>
      <c r="W114" s="102"/>
    </row>
    <row r="115" spans="1:23" x14ac:dyDescent="0.5">
      <c r="A115" s="77" t="str">
        <f>F115</f>
        <v/>
      </c>
      <c r="B115" s="17" t="str">
        <f>'5k Women'!B115</f>
        <v>Lou</v>
      </c>
      <c r="C115" s="17" t="str">
        <f>'5k Women'!C115</f>
        <v>Waite</v>
      </c>
      <c r="D115" s="8" t="str">
        <f t="shared" si="33"/>
        <v/>
      </c>
      <c r="E115" s="8" t="str">
        <f>IF(OR(D115="",COUNTIF($D$4:$D$124,"="&amp;D115)&lt;=1),"",IF(COUNTIF($D$4:$D115,"="&amp;D115)=1,"",COUNTIF($D$4:$D115,"="&amp;D115)-1))</f>
        <v/>
      </c>
      <c r="F115" s="8" t="str">
        <f>IF(D115="","",SUM(D115:E115))</f>
        <v/>
      </c>
      <c r="G115" s="6">
        <f t="shared" si="21"/>
        <v>0</v>
      </c>
      <c r="H115" s="6"/>
      <c r="I115" s="6"/>
      <c r="J115" s="6"/>
      <c r="K115" s="6"/>
      <c r="L115" s="6"/>
      <c r="M115" s="6"/>
      <c r="N115" s="6"/>
      <c r="O115" s="6"/>
      <c r="P115" s="6"/>
      <c r="Q115" s="6"/>
      <c r="R115" s="6"/>
      <c r="S115" s="6"/>
      <c r="T115" s="6"/>
      <c r="U115" s="6"/>
      <c r="V115" s="6"/>
      <c r="W115" s="102"/>
    </row>
    <row r="116" spans="1:23" x14ac:dyDescent="0.5">
      <c r="A116" s="77" t="str">
        <f>F116</f>
        <v/>
      </c>
      <c r="B116" s="17" t="str">
        <f>'5k Women'!B116</f>
        <v>Louise</v>
      </c>
      <c r="C116" s="17" t="str">
        <f>'5k Women'!C116</f>
        <v>Walker</v>
      </c>
      <c r="D116" s="8" t="str">
        <f t="shared" si="33"/>
        <v/>
      </c>
      <c r="E116" s="8" t="str">
        <f>IF(OR(D116="",COUNTIF($D$4:$D$124,"="&amp;D116)&lt;=1),"",IF(COUNTIF($D$4:$D116,"="&amp;D116)=1,"",COUNTIF($D$4:$D116,"="&amp;D116)-1))</f>
        <v/>
      </c>
      <c r="F116" s="8" t="str">
        <f>IF(D116="","",SUM(D116:E116))</f>
        <v/>
      </c>
      <c r="G116" s="6">
        <f t="shared" ref="G116" si="40">MIN(H116:W116)</f>
        <v>0</v>
      </c>
      <c r="H116" s="6"/>
      <c r="I116" s="6"/>
      <c r="J116" s="6"/>
      <c r="K116" s="6"/>
      <c r="L116" s="6"/>
      <c r="M116" s="6"/>
      <c r="N116" s="6"/>
      <c r="O116" s="6"/>
      <c r="P116" s="6"/>
      <c r="Q116" s="6"/>
      <c r="R116" s="6"/>
      <c r="S116" s="6"/>
      <c r="T116" s="6"/>
      <c r="U116" s="6"/>
      <c r="V116" s="6"/>
      <c r="W116" s="102"/>
    </row>
    <row r="117" spans="1:23" x14ac:dyDescent="0.5">
      <c r="A117" s="77" t="str">
        <f>F117</f>
        <v/>
      </c>
      <c r="B117" s="17" t="str">
        <f>'5k Women'!B117</f>
        <v>Nicola</v>
      </c>
      <c r="C117" s="17" t="str">
        <f>'5k Women'!C117</f>
        <v>Walker</v>
      </c>
      <c r="D117" s="8" t="str">
        <f t="shared" si="33"/>
        <v/>
      </c>
      <c r="E117" s="8" t="str">
        <f>IF(OR(D117="",COUNTIF($D$4:$D$124,"="&amp;D117)&lt;=1),"",IF(COUNTIF($D$4:$D117,"="&amp;D117)=1,"",COUNTIF($D$4:$D117,"="&amp;D117)-1))</f>
        <v/>
      </c>
      <c r="F117" s="8" t="str">
        <f>IF(D117="","",SUM(D117:E117))</f>
        <v/>
      </c>
      <c r="G117" s="6">
        <f t="shared" si="21"/>
        <v>0</v>
      </c>
      <c r="H117" s="6"/>
      <c r="I117" s="6"/>
      <c r="J117" s="6"/>
      <c r="K117" s="6"/>
      <c r="L117" s="6"/>
      <c r="M117" s="6"/>
      <c r="N117" s="6"/>
      <c r="O117" s="6"/>
      <c r="P117" s="6"/>
      <c r="Q117" s="6"/>
      <c r="R117" s="6"/>
      <c r="S117" s="6"/>
      <c r="T117" s="6"/>
      <c r="U117" s="6"/>
      <c r="V117" s="6"/>
      <c r="W117" s="102"/>
    </row>
    <row r="118" spans="1:23" x14ac:dyDescent="0.5">
      <c r="A118" s="77" t="str">
        <f t="shared" si="23"/>
        <v/>
      </c>
      <c r="B118" s="17" t="str">
        <f>'5k Women'!B118</f>
        <v>Anji</v>
      </c>
      <c r="C118" s="17" t="str">
        <f>'5k Women'!C118</f>
        <v>Ward</v>
      </c>
      <c r="D118" s="8" t="str">
        <f t="shared" si="33"/>
        <v/>
      </c>
      <c r="E118" s="8" t="str">
        <f>IF(OR(D118="",COUNTIF($D$4:$D$124,"="&amp;D118)&lt;=1),"",IF(COUNTIF($D$4:$D118,"="&amp;D118)=1,"",COUNTIF($D$4:$D118,"="&amp;D118)-1))</f>
        <v/>
      </c>
      <c r="F118" s="8" t="str">
        <f t="shared" si="24"/>
        <v/>
      </c>
      <c r="G118" s="6">
        <f t="shared" si="21"/>
        <v>0</v>
      </c>
      <c r="H118" s="6"/>
      <c r="I118" s="6"/>
      <c r="J118" s="6"/>
      <c r="K118" s="6"/>
      <c r="L118" s="6"/>
      <c r="M118" s="6"/>
      <c r="N118" s="6"/>
      <c r="O118" s="6"/>
      <c r="P118" s="6"/>
      <c r="Q118" s="6"/>
      <c r="R118" s="6"/>
      <c r="S118" s="6"/>
      <c r="T118" s="6"/>
      <c r="U118" s="6"/>
      <c r="V118" s="6"/>
      <c r="W118" s="102"/>
    </row>
    <row r="119" spans="1:23" x14ac:dyDescent="0.5">
      <c r="A119" s="77" t="str">
        <f t="shared" si="23"/>
        <v/>
      </c>
      <c r="B119" s="17" t="str">
        <f>'5k Women'!B119</f>
        <v>Christine</v>
      </c>
      <c r="C119" s="17" t="str">
        <f>'5k Women'!C119</f>
        <v>Whitehouse</v>
      </c>
      <c r="D119" s="8" t="str">
        <f t="shared" si="33"/>
        <v/>
      </c>
      <c r="E119" s="8" t="str">
        <f>IF(OR(D119="",COUNTIF($D$4:$D$124,"="&amp;D119)&lt;=1),"",IF(COUNTIF($D$4:$D119,"="&amp;D119)=1,"",COUNTIF($D$4:$D119,"="&amp;D119)-1))</f>
        <v/>
      </c>
      <c r="F119" s="8" t="str">
        <f t="shared" si="24"/>
        <v/>
      </c>
      <c r="G119" s="6">
        <f t="shared" si="21"/>
        <v>0</v>
      </c>
      <c r="H119" s="6"/>
      <c r="I119" s="6"/>
      <c r="J119" s="6"/>
      <c r="K119" s="6"/>
      <c r="L119" s="6"/>
      <c r="M119" s="6"/>
      <c r="N119" s="6"/>
      <c r="O119" s="6"/>
      <c r="P119" s="6"/>
      <c r="Q119" s="6"/>
      <c r="R119" s="6"/>
      <c r="S119" s="6"/>
      <c r="T119" s="6"/>
      <c r="U119" s="6"/>
      <c r="V119" s="6"/>
      <c r="W119" s="102"/>
    </row>
    <row r="120" spans="1:23" x14ac:dyDescent="0.5">
      <c r="A120" s="77">
        <f>F120</f>
        <v>6</v>
      </c>
      <c r="B120" s="17" t="str">
        <f>'5k Women'!B120</f>
        <v>Rebecca</v>
      </c>
      <c r="C120" s="17" t="str">
        <f>'5k Women'!C120</f>
        <v>Whiting</v>
      </c>
      <c r="D120" s="8">
        <f t="shared" si="33"/>
        <v>6</v>
      </c>
      <c r="E120" s="8" t="str">
        <f>IF(OR(D120="",COUNTIF($D$4:$D$124,"="&amp;D120)&lt;=1),"",IF(COUNTIF($D$4:$D120,"="&amp;D120)=1,"",COUNTIF($D$4:$D120,"="&amp;D120)-1))</f>
        <v/>
      </c>
      <c r="F120" s="8">
        <f>IF(D120="","",SUM(D120:E120))</f>
        <v>6</v>
      </c>
      <c r="G120" s="6">
        <f t="shared" si="21"/>
        <v>0.16638888888888889</v>
      </c>
      <c r="H120" s="6"/>
      <c r="I120" s="6"/>
      <c r="J120" s="6"/>
      <c r="K120" s="6"/>
      <c r="L120" s="6"/>
      <c r="M120" s="6">
        <v>0.16638888888888889</v>
      </c>
      <c r="N120" s="6"/>
      <c r="O120" s="6"/>
      <c r="P120" s="6"/>
      <c r="Q120" s="6"/>
      <c r="R120" s="6"/>
      <c r="S120" s="6"/>
      <c r="T120" s="6"/>
      <c r="U120" s="6"/>
      <c r="V120" s="6"/>
      <c r="W120" s="102"/>
    </row>
    <row r="121" spans="1:23" x14ac:dyDescent="0.5">
      <c r="A121" s="77" t="str">
        <f t="shared" si="23"/>
        <v/>
      </c>
      <c r="B121" s="17" t="str">
        <f>'5k Women'!B121</f>
        <v>Cat</v>
      </c>
      <c r="C121" s="17" t="str">
        <f>'5k Women'!C121</f>
        <v>Williamson</v>
      </c>
      <c r="D121" s="8" t="str">
        <f t="shared" si="33"/>
        <v/>
      </c>
      <c r="E121" s="8" t="str">
        <f>IF(OR(D121="",COUNTIF($D$4:$D$124,"="&amp;D121)&lt;=1),"",IF(COUNTIF($D$4:$D121,"="&amp;D121)=1,"",COUNTIF($D$4:$D121,"="&amp;D121)-1))</f>
        <v/>
      </c>
      <c r="F121" s="8" t="str">
        <f t="shared" si="24"/>
        <v/>
      </c>
      <c r="G121" s="6">
        <f t="shared" si="21"/>
        <v>0</v>
      </c>
      <c r="H121" s="6"/>
      <c r="I121" s="6"/>
      <c r="J121" s="6"/>
      <c r="K121" s="6"/>
      <c r="L121" s="6"/>
      <c r="M121" s="6"/>
      <c r="N121" s="6"/>
      <c r="O121" s="6"/>
      <c r="P121" s="6"/>
      <c r="Q121" s="6"/>
      <c r="R121" s="6"/>
      <c r="S121" s="6"/>
      <c r="T121" s="6"/>
      <c r="U121" s="6"/>
      <c r="V121" s="6"/>
      <c r="W121" s="102"/>
    </row>
    <row r="122" spans="1:23" x14ac:dyDescent="0.5">
      <c r="A122" s="77" t="str">
        <f>F122</f>
        <v/>
      </c>
      <c r="B122" s="17" t="str">
        <f>'5k Women'!B122</f>
        <v>Rachel</v>
      </c>
      <c r="C122" s="17" t="str">
        <f>'5k Women'!C122</f>
        <v>Woad</v>
      </c>
      <c r="D122" s="8" t="str">
        <f t="shared" si="33"/>
        <v/>
      </c>
      <c r="E122" s="8" t="str">
        <f>IF(OR(D122="",COUNTIF($D$4:$D$124,"="&amp;D122)&lt;=1),"",IF(COUNTIF($D$4:$D122,"="&amp;D122)=1,"",COUNTIF($D$4:$D122,"="&amp;D122)-1))</f>
        <v/>
      </c>
      <c r="F122" s="8" t="str">
        <f>IF(D122="","",SUM(D122:E122))</f>
        <v/>
      </c>
      <c r="G122" s="6">
        <f t="shared" si="21"/>
        <v>0</v>
      </c>
      <c r="H122" s="6"/>
      <c r="I122" s="6"/>
      <c r="J122" s="6"/>
      <c r="K122" s="6"/>
      <c r="L122" s="6"/>
      <c r="M122" s="6"/>
      <c r="N122" s="6"/>
      <c r="O122" s="6"/>
      <c r="P122" s="6"/>
      <c r="Q122" s="6"/>
      <c r="R122" s="6"/>
      <c r="S122" s="6"/>
      <c r="T122" s="6"/>
      <c r="U122" s="6"/>
      <c r="V122" s="6"/>
      <c r="W122" s="102"/>
    </row>
    <row r="123" spans="1:23" x14ac:dyDescent="0.5">
      <c r="A123" s="77" t="str">
        <f t="shared" si="23"/>
        <v/>
      </c>
      <c r="B123" s="17" t="str">
        <f>'5k Women'!B123</f>
        <v>Rebecca</v>
      </c>
      <c r="C123" s="17" t="str">
        <f>'5k Women'!C123</f>
        <v>Woodfield</v>
      </c>
      <c r="D123" s="103" t="str">
        <f t="shared" si="33"/>
        <v/>
      </c>
      <c r="E123" s="103" t="str">
        <f>IF(OR(D123="",COUNTIF($D$4:$D$124,"="&amp;D123)&lt;=1),"",IF(COUNTIF($D$4:$D123,"="&amp;D123)=1,"",COUNTIF($D$4:$D123,"="&amp;D123)-1))</f>
        <v/>
      </c>
      <c r="F123" s="103" t="str">
        <f t="shared" si="24"/>
        <v/>
      </c>
      <c r="G123" s="104">
        <f t="shared" si="21"/>
        <v>0</v>
      </c>
      <c r="H123" s="104"/>
      <c r="I123" s="104"/>
      <c r="J123" s="104"/>
      <c r="K123" s="104"/>
      <c r="L123" s="104"/>
      <c r="M123" s="104"/>
      <c r="N123" s="104"/>
      <c r="O123" s="104"/>
      <c r="P123" s="104"/>
      <c r="Q123" s="104"/>
      <c r="R123" s="104"/>
      <c r="S123" s="104"/>
      <c r="T123" s="104"/>
      <c r="U123" s="104"/>
      <c r="V123" s="104"/>
      <c r="W123" s="105"/>
    </row>
    <row r="124" spans="1:23" x14ac:dyDescent="0.5">
      <c r="A124" s="10" t="str">
        <f t="shared" ref="A124" si="41">F124</f>
        <v/>
      </c>
      <c r="D124" s="8" t="str">
        <f t="shared" si="33"/>
        <v/>
      </c>
      <c r="E124" s="8" t="str">
        <f>IF(OR(D124="",COUNTIF($D$4:$D$124,"="&amp;D124)&lt;=1),"",IF(COUNTIF($D$4:$D124,"="&amp;D124)=1,"",COUNTIF($D$4:$D124,"="&amp;D124)-1))</f>
        <v/>
      </c>
      <c r="F124" s="8" t="str">
        <f t="shared" si="24"/>
        <v/>
      </c>
    </row>
  </sheetData>
  <phoneticPr fontId="0" type="noConversion"/>
  <pageMargins left="0.75" right="0.75" top="1" bottom="1" header="0.5" footer="0.5"/>
  <pageSetup paperSize="9" orientation="landscape" r:id="rId1"/>
  <headerFooter alignWithMargins="0">
    <oddHeader>&amp;A</oddHead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Sheet12">
    <tabColor rgb="FF00B0F0"/>
    <pageSetUpPr fitToPage="1"/>
  </sheetPr>
  <dimension ref="A1:W143"/>
  <sheetViews>
    <sheetView zoomScale="90" zoomScaleNormal="90" workbookViewId="0">
      <pane xSplit="7" ySplit="3" topLeftCell="H4" activePane="bottomRight" state="frozen"/>
      <selection pane="topRight"/>
      <selection pane="bottomLeft"/>
      <selection pane="bottomRight"/>
    </sheetView>
  </sheetViews>
  <sheetFormatPr defaultColWidth="9.109375" defaultRowHeight="15" x14ac:dyDescent="0.5"/>
  <cols>
    <col min="1" max="1" width="9.109375" style="10"/>
    <col min="2" max="2" width="11.5546875" style="1" customWidth="1"/>
    <col min="3" max="3" width="15.71875" style="1" customWidth="1"/>
    <col min="4" max="6" width="9.71875" style="8" hidden="1" customWidth="1"/>
    <col min="7" max="7" width="11.71875" style="13" bestFit="1" customWidth="1"/>
    <col min="8" max="23" width="14.77734375" style="13" customWidth="1"/>
    <col min="24" max="16384" width="9.109375" style="1"/>
  </cols>
  <sheetData>
    <row r="1" spans="1:23" s="2" customFormat="1" x14ac:dyDescent="0.5">
      <c r="A1" s="62" t="s">
        <v>229</v>
      </c>
      <c r="B1" s="63" t="s">
        <v>252</v>
      </c>
      <c r="C1" s="63" t="s">
        <v>253</v>
      </c>
      <c r="D1" s="64" t="s">
        <v>229</v>
      </c>
      <c r="E1" s="64" t="s">
        <v>230</v>
      </c>
      <c r="F1" s="64" t="s">
        <v>231</v>
      </c>
      <c r="G1" s="67" t="s">
        <v>263</v>
      </c>
      <c r="H1" s="64">
        <v>1</v>
      </c>
      <c r="I1" s="64">
        <v>2</v>
      </c>
      <c r="J1" s="64">
        <v>3</v>
      </c>
      <c r="K1" s="64">
        <v>4</v>
      </c>
      <c r="L1" s="64">
        <v>5</v>
      </c>
      <c r="M1" s="64">
        <v>6</v>
      </c>
      <c r="N1" s="64">
        <v>7</v>
      </c>
      <c r="O1" s="64">
        <v>8</v>
      </c>
      <c r="P1" s="64">
        <v>9</v>
      </c>
      <c r="Q1" s="64">
        <v>10</v>
      </c>
      <c r="R1" s="64">
        <v>11</v>
      </c>
      <c r="S1" s="64">
        <v>12</v>
      </c>
      <c r="T1" s="64">
        <v>13</v>
      </c>
      <c r="U1" s="64">
        <v>14</v>
      </c>
      <c r="V1" s="64">
        <v>15</v>
      </c>
      <c r="W1" s="68">
        <v>16</v>
      </c>
    </row>
    <row r="2" spans="1:23" s="2" customFormat="1" x14ac:dyDescent="0.5">
      <c r="A2" s="69"/>
      <c r="B2" s="70"/>
      <c r="C2" s="70"/>
      <c r="D2" s="70"/>
      <c r="E2" s="70"/>
      <c r="F2" s="37" t="s">
        <v>229</v>
      </c>
      <c r="G2" s="73" t="s">
        <v>262</v>
      </c>
      <c r="H2" s="58" cm="1">
        <f t="array" ref="H2">IF(ROWS(RacesFullM)&lt;H$1,"",IF(INDEX(RacesFullM,H$1,2)="","",INDEX(RacesFullM,H$1,2)))</f>
        <v>46068</v>
      </c>
      <c r="I2" s="58" cm="1">
        <f t="array" ref="I2">IF(ROWS(RacesFullM)&lt;I$1,"",IF(INDEX(RacesFullM,I$1,2)="","",INDEX(RacesFullM,I$1,2)))</f>
        <v>46068</v>
      </c>
      <c r="J2" s="58" cm="1">
        <f t="array" ref="J2">IF(ROWS(RacesFullM)&lt;J$1,"",IF(INDEX(RacesFullM,J$1,2)="","",INDEX(RacesFullM,J$1,2)))</f>
        <v>46124</v>
      </c>
      <c r="K2" s="58" cm="1">
        <f t="array" ref="K2">IF(ROWS(RacesFullM)&lt;K$1,"",IF(INDEX(RacesFullM,K$1,2)="","",INDEX(RacesFullM,K$1,2)))</f>
        <v>46124</v>
      </c>
      <c r="L2" s="58" cm="1">
        <f t="array" ref="L2">IF(ROWS(RacesFullM)&lt;L$1,"",IF(INDEX(RacesFullM,L$1,2)="","",INDEX(RacesFullM,L$1,2)))</f>
        <v>46124</v>
      </c>
      <c r="M2" s="58" cm="1">
        <f t="array" ref="M2">IF(ROWS(RacesFullM)&lt;M$1,"",IF(INDEX(RacesFullM,M$1,2)="","",INDEX(RacesFullM,M$1,2)))</f>
        <v>46131</v>
      </c>
      <c r="N2" s="58" cm="1">
        <f t="array" ref="N2">IF(ROWS(RacesFullM)&lt;N$1,"",IF(INDEX(RacesFullM,N$1,2)="","",INDEX(RacesFullM,N$1,2)))</f>
        <v>46138</v>
      </c>
      <c r="O2" s="58" cm="1">
        <f t="array" ref="O2">IF(ROWS(RacesFullM)&lt;O$1,"",IF(INDEX(RacesFullM,O$1,2)="","",INDEX(RacesFullM,O$1,2)))</f>
        <v>46144</v>
      </c>
      <c r="P2" s="58" cm="1">
        <f t="array" ref="P2">IF(ROWS(RacesFullM)&lt;P$1,"",IF(INDEX(RacesFullM,P$1,2)="","",INDEX(RacesFullM,P$1,2)))</f>
        <v>46166</v>
      </c>
      <c r="Q2" s="58" cm="1">
        <f t="array" ref="Q2">IF(ROWS(RacesFullM)&lt;Q$1,"",IF(INDEX(RacesFullM,Q$1,2)="","",INDEX(RacesFullM,Q$1,2)))</f>
        <v>46186</v>
      </c>
      <c r="R2" s="58" cm="1">
        <f t="array" ref="R2">IF(ROWS(RacesFullM)&lt;R$1,"",IF(INDEX(RacesFullM,R$1,2)="","",INDEX(RacesFullM,R$1,2)))</f>
        <v>46236</v>
      </c>
      <c r="S2" s="58" t="str" cm="1">
        <f t="array" ref="S2">IF(ROWS(RacesFullM)&lt;S$1,"",IF(INDEX(RacesFullM,S$1,2)="","",INDEX(RacesFullM,S$1,2)))</f>
        <v/>
      </c>
      <c r="T2" s="58" t="str" cm="1">
        <f t="array" ref="T2">IF(ROWS(RacesFullM)&lt;T$1,"",IF(INDEX(RacesFullM,T$1,2)="","",INDEX(RacesFullM,T$1,2)))</f>
        <v/>
      </c>
      <c r="U2" s="58" t="str" cm="1">
        <f t="array" ref="U2">IF(ROWS(RacesFullM)&lt;U$1,"",IF(INDEX(RacesFullM,U$1,2)="","",INDEX(RacesFullM,U$1,2)))</f>
        <v/>
      </c>
      <c r="V2" s="58" t="str" cm="1">
        <f t="array" ref="V2">IF(ROWS(RacesFullM)&lt;V$1,"",IF(INDEX(RacesFullM,V$1,2)="","",INDEX(RacesFullM,V$1,2)))</f>
        <v/>
      </c>
      <c r="W2" s="74" t="str" cm="1">
        <f t="array" ref="W2">IF(ROWS(RacesFullM)&lt;W$1,"",IF(INDEX(RacesFullM,W$1,2)="","",INDEX(RacesFullM,W$1,2)))</f>
        <v/>
      </c>
    </row>
    <row r="3" spans="1:23" s="79" customFormat="1" ht="38.549999999999997" customHeight="1" thickBot="1" x14ac:dyDescent="0.45">
      <c r="A3" s="75"/>
      <c r="B3" s="59"/>
      <c r="C3" s="59"/>
      <c r="D3" s="59"/>
      <c r="E3" s="59"/>
      <c r="F3" s="59"/>
      <c r="G3" s="80" t="s">
        <v>35</v>
      </c>
      <c r="H3" s="60" t="str" cm="1">
        <f t="array" ref="H3">IF(ROWS(RacesFullM)&lt;H$1,"",IF(INDEX(RacesFullM,H$1,3)="","",INDEX(RacesFullM,H$1,3)))</f>
        <v>White Marble</v>
      </c>
      <c r="I3" s="60" t="str" cm="1">
        <f t="array" ref="I3">IF(ROWS(RacesFullM)&lt;I$1,"",IF(INDEX(RacesFullM,I$1,3)="","",INDEX(RacesFullM,I$1,3)))</f>
        <v>Seville</v>
      </c>
      <c r="J3" s="60" t="str" cm="1">
        <f t="array" ref="J3">IF(ROWS(RacesFullM)&lt;J$1,"",IF(INDEX(RacesFullM,J$1,3)="","",INDEX(RacesFullM,J$1,3)))</f>
        <v>Paris</v>
      </c>
      <c r="K3" s="60" t="str" cm="1">
        <f t="array" ref="K3">IF(ROWS(RacesFullM)&lt;K$1,"",IF(INDEX(RacesFullM,K$1,3)="","",INDEX(RacesFullM,K$1,3)))</f>
        <v>Boston (UK)</v>
      </c>
      <c r="L3" s="60" t="str" cm="1">
        <f t="array" ref="L3">IF(ROWS(RacesFullM)&lt;L$1,"",IF(INDEX(RacesFullM,L$1,3)="","",INDEX(RacesFullM,L$1,3)))</f>
        <v>Brighton</v>
      </c>
      <c r="M3" s="60" t="str" cm="1">
        <f t="array" ref="M3">IF(ROWS(RacesFullM)&lt;M$1,"",IF(INDEX(RacesFullM,M$1,3)="","",INDEX(RacesFullM,M$1,3)))</f>
        <v>Manchester</v>
      </c>
      <c r="N3" s="60" t="str" cm="1">
        <f t="array" ref="N3">IF(ROWS(RacesFullM)&lt;N$1,"",IF(INDEX(RacesFullM,N$1,3)="","",INDEX(RacesFullM,N$1,3)))</f>
        <v>London</v>
      </c>
      <c r="O3" s="60" t="str" cm="1">
        <f t="array" ref="O3">IF(ROWS(RacesFullM)&lt;O$1,"",IF(INDEX(RacesFullM,O$1,3)="","",INDEX(RacesFullM,O$1,3)))</f>
        <v>Milton Keynes</v>
      </c>
      <c r="P3" s="60" t="str" cm="1">
        <f t="array" ref="P3">IF(ROWS(RacesFullM)&lt;P$1,"",IF(INDEX(RacesFullM,P$1,3)="","",INDEX(RacesFullM,P$1,3)))</f>
        <v>Edinburgh</v>
      </c>
      <c r="Q3" s="60" t="str" cm="1">
        <f t="array" ref="Q3">IF(ROWS(RacesFullM)&lt;Q$1,"",IF(INDEX(RacesFullM,Q$1,3)="","",INDEX(RacesFullM,Q$1,3)))</f>
        <v>Windermere</v>
      </c>
      <c r="R3" s="60" t="str" cm="1">
        <f t="array" ref="R3">IF(ROWS(RacesFullM)&lt;R$1,"",IF(INDEX(RacesFullM,R$1,3)="","",INDEX(RacesFullM,R$1,3)))</f>
        <v>Lindisfarne</v>
      </c>
      <c r="S3" s="60" t="str" cm="1">
        <f t="array" ref="S3">IF(ROWS(RacesFullM)&lt;S$1,"",IF(INDEX(RacesFullM,S$1,3)="","",INDEX(RacesFullM,S$1,3)))</f>
        <v/>
      </c>
      <c r="T3" s="60" t="str" cm="1">
        <f t="array" ref="T3">IF(ROWS(RacesFullM)&lt;T$1,"",IF(INDEX(RacesFullM,T$1,3)="","",INDEX(RacesFullM,T$1,3)))</f>
        <v/>
      </c>
      <c r="U3" s="60" t="str" cm="1">
        <f t="array" ref="U3">IF(ROWS(RacesFullM)&lt;U$1,"",IF(INDEX(RacesFullM,U$1,3)="","",INDEX(RacesFullM,U$1,3)))</f>
        <v/>
      </c>
      <c r="V3" s="60" t="str" cm="1">
        <f t="array" ref="V3">IF(ROWS(RacesFullM)&lt;V$1,"",IF(INDEX(RacesFullM,V$1,3)="","",INDEX(RacesFullM,V$1,3)))</f>
        <v/>
      </c>
      <c r="W3" s="76" t="str" cm="1">
        <f t="array" ref="W3">IF(ROWS(RacesFullM)&lt;W$1,"",IF(INDEX(RacesFullM,W$1,3)="","",INDEX(RacesFullM,W$1,3)))</f>
        <v/>
      </c>
    </row>
    <row r="4" spans="1:23" ht="15.3" thickTop="1" x14ac:dyDescent="0.5">
      <c r="A4" s="77" t="str">
        <f t="shared" ref="A4:A71" si="0">F4</f>
        <v/>
      </c>
      <c r="B4" s="17" t="str">
        <f>'5k Men'!B4</f>
        <v>Paul</v>
      </c>
      <c r="C4" s="17" t="str">
        <f>'5k Men'!C4</f>
        <v>Allen</v>
      </c>
      <c r="D4" s="8" t="str">
        <f t="shared" ref="D4:D35" si="1">IF(RANK(G4,G$4:G$176,1)-COUNTIF(G$4:G$176,"=0")&lt;=0,"",RANK(G4,G$4:G$176,1)-COUNTIF(G$4:G$176,"=0"))</f>
        <v/>
      </c>
      <c r="E4" s="8" t="str">
        <f>IF(OR(D4="",COUNTIF($D$4:$D$176,"="&amp;D4)&lt;=1),"",IF(COUNTIF($D$4:$D4,"="&amp;D4)=1,"",COUNTIF($D$4:$D4,"="&amp;D4)-1))</f>
        <v/>
      </c>
      <c r="F4" s="8" t="str">
        <f t="shared" ref="F4:F72" si="2">IF(D4="","",SUM(D4:E4))</f>
        <v/>
      </c>
      <c r="G4" s="6">
        <f t="shared" ref="G4:G39" si="3">MIN(H4:W4)</f>
        <v>0</v>
      </c>
      <c r="H4" s="116"/>
      <c r="I4" s="115"/>
      <c r="J4" s="115"/>
      <c r="K4" s="115"/>
      <c r="L4" s="115"/>
      <c r="M4" s="115"/>
      <c r="N4" s="115"/>
      <c r="O4" s="115"/>
      <c r="P4" s="115"/>
      <c r="Q4" s="115"/>
      <c r="R4" s="115"/>
      <c r="S4" s="115"/>
      <c r="T4" s="115"/>
      <c r="U4" s="115"/>
      <c r="V4" s="115"/>
      <c r="W4" s="117"/>
    </row>
    <row r="5" spans="1:23" x14ac:dyDescent="0.5">
      <c r="A5" s="77" t="str">
        <f t="shared" ref="A5" si="4">F5</f>
        <v/>
      </c>
      <c r="B5" s="17" t="str">
        <f>'5k Men'!B5</f>
        <v>Scott</v>
      </c>
      <c r="C5" s="17" t="str">
        <f>'5k Men'!C5</f>
        <v>Altass</v>
      </c>
      <c r="D5" s="8" t="str">
        <f t="shared" si="1"/>
        <v/>
      </c>
      <c r="E5" s="8" t="str">
        <f>IF(OR(D5="",COUNTIF($D$4:$D$176,"="&amp;D5)&lt;=1),"",IF(COUNTIF($D$4:$D5,"="&amp;D5)=1,"",COUNTIF($D$4:$D5,"="&amp;D5)-1))</f>
        <v/>
      </c>
      <c r="F5" s="8" t="str">
        <f t="shared" ref="F5" si="5">IF(D5="","",SUM(D5:E5))</f>
        <v/>
      </c>
      <c r="G5" s="6">
        <f t="shared" ref="G5" si="6">MIN(H5:W5)</f>
        <v>0</v>
      </c>
      <c r="H5" s="118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102"/>
    </row>
    <row r="6" spans="1:23" x14ac:dyDescent="0.5">
      <c r="A6" s="77" t="str">
        <f t="shared" si="0"/>
        <v/>
      </c>
      <c r="B6" s="17" t="str">
        <f>'5k Men'!B6</f>
        <v>Ben</v>
      </c>
      <c r="C6" s="17" t="str">
        <f>'5k Men'!C6</f>
        <v>Atkinson</v>
      </c>
      <c r="D6" s="8" t="str">
        <f t="shared" si="1"/>
        <v/>
      </c>
      <c r="E6" s="8" t="str">
        <f>IF(OR(D6="",COUNTIF($D$4:$D$176,"="&amp;D6)&lt;=1),"",IF(COUNTIF($D$4:$D6,"="&amp;D6)=1,"",COUNTIF($D$4:$D6,"="&amp;D6)-1))</f>
        <v/>
      </c>
      <c r="F6" s="8" t="str">
        <f t="shared" si="2"/>
        <v/>
      </c>
      <c r="G6" s="6">
        <f t="shared" si="3"/>
        <v>0</v>
      </c>
      <c r="H6" s="118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102"/>
    </row>
    <row r="7" spans="1:23" x14ac:dyDescent="0.5">
      <c r="A7" s="77" t="str">
        <f t="shared" si="0"/>
        <v/>
      </c>
      <c r="B7" s="17" t="str">
        <f>'5k Men'!B7</f>
        <v>Owynn</v>
      </c>
      <c r="C7" s="17" t="str">
        <f>'5k Men'!C7</f>
        <v>Baker</v>
      </c>
      <c r="D7" s="8" t="str">
        <f t="shared" si="1"/>
        <v/>
      </c>
      <c r="E7" s="8" t="str">
        <f>IF(OR(D7="",COUNTIF($D$4:$D$176,"="&amp;D7)&lt;=1),"",IF(COUNTIF($D$4:$D7,"="&amp;D7)=1,"",COUNTIF($D$4:$D7,"="&amp;D7)-1))</f>
        <v/>
      </c>
      <c r="F7" s="8" t="str">
        <f t="shared" si="2"/>
        <v/>
      </c>
      <c r="G7" s="6">
        <f t="shared" si="3"/>
        <v>0</v>
      </c>
      <c r="H7" s="118"/>
      <c r="I7" s="6"/>
      <c r="J7" s="6"/>
      <c r="K7" s="6"/>
      <c r="L7" s="6"/>
      <c r="M7" s="6"/>
      <c r="N7" s="6"/>
      <c r="O7" s="6"/>
      <c r="P7" s="6"/>
      <c r="Q7" s="6"/>
      <c r="R7" s="6"/>
      <c r="S7" s="6"/>
      <c r="T7" s="6"/>
      <c r="U7" s="6"/>
      <c r="V7" s="6"/>
      <c r="W7" s="102"/>
    </row>
    <row r="8" spans="1:23" x14ac:dyDescent="0.5">
      <c r="A8" s="77" t="str">
        <f t="shared" si="0"/>
        <v/>
      </c>
      <c r="B8" s="17" t="str">
        <f>'5k Men'!B8</f>
        <v>Neil</v>
      </c>
      <c r="C8" s="17" t="str">
        <f>'5k Men'!C8</f>
        <v>Bant</v>
      </c>
      <c r="D8" s="8" t="str">
        <f t="shared" si="1"/>
        <v/>
      </c>
      <c r="E8" s="8" t="str">
        <f>IF(OR(D8="",COUNTIF($D$4:$D$176,"="&amp;D8)&lt;=1),"",IF(COUNTIF($D$4:$D8,"="&amp;D8)=1,"",COUNTIF($D$4:$D8,"="&amp;D8)-1))</f>
        <v/>
      </c>
      <c r="F8" s="8" t="str">
        <f t="shared" si="2"/>
        <v/>
      </c>
      <c r="G8" s="6">
        <f t="shared" si="3"/>
        <v>0</v>
      </c>
      <c r="H8" s="118"/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6"/>
      <c r="U8" s="6"/>
      <c r="V8" s="6"/>
      <c r="W8" s="102"/>
    </row>
    <row r="9" spans="1:23" x14ac:dyDescent="0.5">
      <c r="A9" s="77" t="str">
        <f>F9</f>
        <v/>
      </c>
      <c r="B9" s="17" t="str">
        <f>'5k Men'!B9</f>
        <v>Matt</v>
      </c>
      <c r="C9" s="17" t="str">
        <f>'5k Men'!C9</f>
        <v>Barry</v>
      </c>
      <c r="D9" s="8" t="str">
        <f t="shared" si="1"/>
        <v/>
      </c>
      <c r="E9" s="8" t="str">
        <f>IF(OR(D9="",COUNTIF($D$4:$D$176,"="&amp;D9)&lt;=1),"",IF(COUNTIF($D$4:$D9,"="&amp;D9)=1,"",COUNTIF($D$4:$D9,"="&amp;D9)-1))</f>
        <v/>
      </c>
      <c r="F9" s="8" t="str">
        <f>IF(D9="","",SUM(D9:E9))</f>
        <v/>
      </c>
      <c r="G9" s="6">
        <f t="shared" ref="G9" si="7">MIN(H9:W9)</f>
        <v>0</v>
      </c>
      <c r="H9" s="118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102"/>
    </row>
    <row r="10" spans="1:23" x14ac:dyDescent="0.5">
      <c r="A10" s="77" t="str">
        <f>F10</f>
        <v/>
      </c>
      <c r="B10" s="17" t="str">
        <f>'5k Men'!B10</f>
        <v>Gary</v>
      </c>
      <c r="C10" s="17" t="str">
        <f>'5k Men'!C10</f>
        <v>Baugh</v>
      </c>
      <c r="D10" s="8" t="str">
        <f t="shared" si="1"/>
        <v/>
      </c>
      <c r="E10" s="8" t="str">
        <f>IF(OR(D10="",COUNTIF($D$4:$D$176,"="&amp;D10)&lt;=1),"",IF(COUNTIF($D$4:$D10,"="&amp;D10)=1,"",COUNTIF($D$4:$D10,"="&amp;D10)-1))</f>
        <v/>
      </c>
      <c r="F10" s="8" t="str">
        <f>IF(D10="","",SUM(D10:E10))</f>
        <v/>
      </c>
      <c r="G10" s="6">
        <f t="shared" si="3"/>
        <v>0</v>
      </c>
      <c r="H10" s="118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102"/>
    </row>
    <row r="11" spans="1:23" x14ac:dyDescent="0.5">
      <c r="A11" s="77" t="str">
        <f t="shared" ref="A11" si="8">F11</f>
        <v/>
      </c>
      <c r="B11" s="17" t="str">
        <f>'5k Men'!B11</f>
        <v>Antony</v>
      </c>
      <c r="C11" s="17" t="str">
        <f>'5k Men'!C11</f>
        <v>Beard</v>
      </c>
      <c r="D11" s="8" t="str">
        <f t="shared" si="1"/>
        <v/>
      </c>
      <c r="E11" s="8" t="str">
        <f>IF(OR(D11="",COUNTIF($D$4:$D$176,"="&amp;D11)&lt;=1),"",IF(COUNTIF($D$4:$D11,"="&amp;D11)=1,"",COUNTIF($D$4:$D11,"="&amp;D11)-1))</f>
        <v/>
      </c>
      <c r="F11" s="8" t="str">
        <f t="shared" ref="F11" si="9">IF(D11="","",SUM(D11:E11))</f>
        <v/>
      </c>
      <c r="G11" s="6">
        <f t="shared" ref="G11" si="10">MIN(H11:W11)</f>
        <v>0</v>
      </c>
      <c r="H11" s="118"/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  <c r="W11" s="102"/>
    </row>
    <row r="12" spans="1:23" x14ac:dyDescent="0.5">
      <c r="A12" s="77" t="str">
        <f t="shared" si="0"/>
        <v/>
      </c>
      <c r="B12" s="17" t="str">
        <f>'5k Men'!B12</f>
        <v>Tony</v>
      </c>
      <c r="C12" s="17" t="str">
        <f>'5k Men'!C12</f>
        <v>Beck</v>
      </c>
      <c r="D12" s="8" t="str">
        <f t="shared" si="1"/>
        <v/>
      </c>
      <c r="E12" s="8" t="str">
        <f>IF(OR(D12="",COUNTIF($D$4:$D$176,"="&amp;D12)&lt;=1),"",IF(COUNTIF($D$4:$D12,"="&amp;D12)=1,"",COUNTIF($D$4:$D12,"="&amp;D12)-1))</f>
        <v/>
      </c>
      <c r="F12" s="8" t="str">
        <f t="shared" si="2"/>
        <v/>
      </c>
      <c r="G12" s="6">
        <f t="shared" si="3"/>
        <v>0</v>
      </c>
      <c r="H12" s="118"/>
      <c r="I12" s="6"/>
      <c r="J12" s="6"/>
      <c r="K12" s="6"/>
      <c r="L12" s="6"/>
      <c r="M12" s="6"/>
      <c r="N12" s="6"/>
      <c r="O12" s="6"/>
      <c r="P12" s="6"/>
      <c r="Q12" s="6"/>
      <c r="R12" s="6"/>
      <c r="S12" s="6"/>
      <c r="T12" s="6"/>
      <c r="U12" s="6"/>
      <c r="V12" s="6"/>
      <c r="W12" s="102"/>
    </row>
    <row r="13" spans="1:23" x14ac:dyDescent="0.5">
      <c r="A13" s="77" t="str">
        <f t="shared" ref="A13" si="11">F13</f>
        <v/>
      </c>
      <c r="B13" s="17" t="str">
        <f>'5k Men'!B13</f>
        <v>Oskar</v>
      </c>
      <c r="C13" s="17" t="str">
        <f>'5k Men'!C13</f>
        <v>Bengtsson</v>
      </c>
      <c r="D13" s="8" t="str">
        <f t="shared" si="1"/>
        <v/>
      </c>
      <c r="E13" s="8" t="str">
        <f>IF(OR(D13="",COUNTIF($D$4:$D$176,"="&amp;D13)&lt;=1),"",IF(COUNTIF($D$4:$D13,"="&amp;D13)=1,"",COUNTIF($D$4:$D13,"="&amp;D13)-1))</f>
        <v/>
      </c>
      <c r="F13" s="8" t="str">
        <f t="shared" ref="F13" si="12">IF(D13="","",SUM(D13:E13))</f>
        <v/>
      </c>
      <c r="G13" s="6">
        <f t="shared" ref="G13" si="13">MIN(H13:W13)</f>
        <v>0</v>
      </c>
      <c r="H13" s="118"/>
      <c r="I13" s="6"/>
      <c r="J13" s="6"/>
      <c r="K13" s="6"/>
      <c r="L13" s="6"/>
      <c r="M13" s="6"/>
      <c r="N13" s="6"/>
      <c r="O13" s="6"/>
      <c r="P13" s="6"/>
      <c r="Q13" s="6"/>
      <c r="R13" s="6"/>
      <c r="S13" s="6"/>
      <c r="T13" s="6"/>
      <c r="U13" s="6"/>
      <c r="V13" s="6"/>
      <c r="W13" s="102"/>
    </row>
    <row r="14" spans="1:23" x14ac:dyDescent="0.5">
      <c r="A14" s="77" t="str">
        <f t="shared" si="0"/>
        <v/>
      </c>
      <c r="B14" s="17" t="str">
        <f>'5k Men'!B14</f>
        <v>Simon</v>
      </c>
      <c r="C14" s="17" t="str">
        <f>'5k Men'!C14</f>
        <v>Bishop</v>
      </c>
      <c r="D14" s="8" t="str">
        <f t="shared" si="1"/>
        <v/>
      </c>
      <c r="E14" s="8" t="str">
        <f>IF(OR(D14="",COUNTIF($D$4:$D$176,"="&amp;D14)&lt;=1),"",IF(COUNTIF($D$4:$D14,"="&amp;D14)=1,"",COUNTIF($D$4:$D14,"="&amp;D14)-1))</f>
        <v/>
      </c>
      <c r="F14" s="8" t="str">
        <f t="shared" si="2"/>
        <v/>
      </c>
      <c r="G14" s="6">
        <f t="shared" si="3"/>
        <v>0</v>
      </c>
      <c r="H14" s="118"/>
      <c r="I14" s="6"/>
      <c r="J14" s="6"/>
      <c r="K14" s="6"/>
      <c r="L14" s="6"/>
      <c r="M14" s="6"/>
      <c r="N14" s="6"/>
      <c r="O14" s="6"/>
      <c r="P14" s="6"/>
      <c r="Q14" s="6"/>
      <c r="R14" s="6"/>
      <c r="S14" s="6"/>
      <c r="T14" s="6"/>
      <c r="U14" s="6"/>
      <c r="V14" s="6"/>
      <c r="W14" s="102"/>
    </row>
    <row r="15" spans="1:23" x14ac:dyDescent="0.5">
      <c r="A15" s="77" t="str">
        <f t="shared" ref="A15" si="14">F15</f>
        <v/>
      </c>
      <c r="B15" s="17" t="str">
        <f>'5k Men'!B15</f>
        <v>Ian</v>
      </c>
      <c r="C15" s="17" t="str">
        <f>'5k Men'!C15</f>
        <v>Blakey</v>
      </c>
      <c r="D15" s="8" t="str">
        <f t="shared" si="1"/>
        <v/>
      </c>
      <c r="E15" s="8" t="str">
        <f>IF(OR(D15="",COUNTIF($D$4:$D$176,"="&amp;D15)&lt;=1),"",IF(COUNTIF($D$4:$D15,"="&amp;D15)=1,"",COUNTIF($D$4:$D15,"="&amp;D15)-1))</f>
        <v/>
      </c>
      <c r="F15" s="8" t="str">
        <f t="shared" ref="F15" si="15">IF(D15="","",SUM(D15:E15))</f>
        <v/>
      </c>
      <c r="G15" s="6">
        <f t="shared" ref="G15" si="16">MIN(H15:W15)</f>
        <v>0</v>
      </c>
      <c r="H15" s="118"/>
      <c r="I15" s="6"/>
      <c r="J15" s="6"/>
      <c r="K15" s="6"/>
      <c r="L15" s="6"/>
      <c r="M15" s="6"/>
      <c r="N15" s="6"/>
      <c r="O15" s="6"/>
      <c r="P15" s="6"/>
      <c r="Q15" s="6"/>
      <c r="R15" s="6"/>
      <c r="S15" s="6"/>
      <c r="T15" s="6"/>
      <c r="U15" s="6"/>
      <c r="V15" s="6"/>
      <c r="W15" s="102"/>
    </row>
    <row r="16" spans="1:23" x14ac:dyDescent="0.5">
      <c r="A16" s="77">
        <f t="shared" si="0"/>
        <v>6</v>
      </c>
      <c r="B16" s="17" t="str">
        <f>'5k Men'!B16</f>
        <v>Ian</v>
      </c>
      <c r="C16" s="17" t="str">
        <f>'5k Men'!C16</f>
        <v>Boardley</v>
      </c>
      <c r="D16" s="8">
        <f t="shared" si="1"/>
        <v>6</v>
      </c>
      <c r="E16" s="8" t="str">
        <f>IF(OR(D16="",COUNTIF($D$4:$D$176,"="&amp;D16)&lt;=1),"",IF(COUNTIF($D$4:$D16,"="&amp;D16)=1,"",COUNTIF($D$4:$D16,"="&amp;D16)-1))</f>
        <v/>
      </c>
      <c r="F16" s="8">
        <f t="shared" si="2"/>
        <v>6</v>
      </c>
      <c r="G16" s="6">
        <f t="shared" si="3"/>
        <v>0.1287962962962963</v>
      </c>
      <c r="H16" s="118"/>
      <c r="I16" s="6"/>
      <c r="J16" s="6"/>
      <c r="K16" s="6"/>
      <c r="L16" s="6"/>
      <c r="M16" s="6"/>
      <c r="N16" s="6">
        <v>0.1287962962962963</v>
      </c>
      <c r="O16" s="6"/>
      <c r="P16" s="6"/>
      <c r="Q16" s="6"/>
      <c r="R16" s="6"/>
      <c r="S16" s="6"/>
      <c r="T16" s="6"/>
      <c r="U16" s="6"/>
      <c r="V16" s="6"/>
      <c r="W16" s="102"/>
    </row>
    <row r="17" spans="1:23" x14ac:dyDescent="0.5">
      <c r="A17" s="77" t="str">
        <f t="shared" si="0"/>
        <v/>
      </c>
      <c r="B17" s="17" t="str">
        <f>'5k Men'!B17</f>
        <v>Tim</v>
      </c>
      <c r="C17" s="17" t="str">
        <f>'5k Men'!C17</f>
        <v>Bourne</v>
      </c>
      <c r="D17" s="8" t="str">
        <f t="shared" si="1"/>
        <v/>
      </c>
      <c r="E17" s="8" t="str">
        <f>IF(OR(D17="",COUNTIF($D$4:$D$176,"="&amp;D17)&lt;=1),"",IF(COUNTIF($D$4:$D17,"="&amp;D17)=1,"",COUNTIF($D$4:$D17,"="&amp;D17)-1))</f>
        <v/>
      </c>
      <c r="F17" s="8" t="str">
        <f t="shared" si="2"/>
        <v/>
      </c>
      <c r="G17" s="6">
        <f t="shared" si="3"/>
        <v>0</v>
      </c>
      <c r="H17" s="118"/>
      <c r="I17" s="6"/>
      <c r="J17" s="6"/>
      <c r="K17" s="6"/>
      <c r="L17" s="6"/>
      <c r="M17" s="6"/>
      <c r="N17" s="6"/>
      <c r="O17" s="6"/>
      <c r="P17" s="6"/>
      <c r="Q17" s="6"/>
      <c r="R17" s="6"/>
      <c r="S17" s="6"/>
      <c r="T17" s="6"/>
      <c r="U17" s="6"/>
      <c r="V17" s="6"/>
      <c r="W17" s="102"/>
    </row>
    <row r="18" spans="1:23" x14ac:dyDescent="0.5">
      <c r="A18" s="77" t="str">
        <f>F18</f>
        <v/>
      </c>
      <c r="B18" s="17" t="str">
        <f>'5k Men'!B18</f>
        <v>Daniel</v>
      </c>
      <c r="C18" s="17" t="str">
        <f>'5k Men'!C18</f>
        <v>Bridel</v>
      </c>
      <c r="D18" s="8" t="str">
        <f t="shared" si="1"/>
        <v/>
      </c>
      <c r="E18" s="8" t="str">
        <f>IF(OR(D18="",COUNTIF($D$4:$D$176,"="&amp;D18)&lt;=1),"",IF(COUNTIF($D$4:$D18,"="&amp;D18)=1,"",COUNTIF($D$4:$D18,"="&amp;D18)-1))</f>
        <v/>
      </c>
      <c r="F18" s="8" t="str">
        <f>IF(D18="","",SUM(D18:E18))</f>
        <v/>
      </c>
      <c r="G18" s="6">
        <f t="shared" ref="G18:G19" si="17">MIN(H18:W18)</f>
        <v>0</v>
      </c>
      <c r="H18" s="118"/>
      <c r="I18" s="6"/>
      <c r="J18" s="6"/>
      <c r="K18" s="6"/>
      <c r="L18" s="6"/>
      <c r="M18" s="6"/>
      <c r="N18" s="6"/>
      <c r="O18" s="6"/>
      <c r="P18" s="6"/>
      <c r="Q18" s="6"/>
      <c r="R18" s="6"/>
      <c r="S18" s="6"/>
      <c r="T18" s="6"/>
      <c r="U18" s="6"/>
      <c r="V18" s="6"/>
      <c r="W18" s="102"/>
    </row>
    <row r="19" spans="1:23" x14ac:dyDescent="0.5">
      <c r="A19" s="77" t="str">
        <f>F19</f>
        <v/>
      </c>
      <c r="B19" s="17" t="str">
        <f>'5k Men'!B19</f>
        <v>Anthony</v>
      </c>
      <c r="C19" s="17" t="str">
        <f>'5k Men'!C19</f>
        <v>Bristow</v>
      </c>
      <c r="D19" s="8" t="str">
        <f t="shared" si="1"/>
        <v/>
      </c>
      <c r="E19" s="8" t="str">
        <f>IF(OR(D19="",COUNTIF($D$4:$D$176,"="&amp;D19)&lt;=1),"",IF(COUNTIF($D$4:$D19,"="&amp;D19)=1,"",COUNTIF($D$4:$D19,"="&amp;D19)-1))</f>
        <v/>
      </c>
      <c r="F19" s="8" t="str">
        <f>IF(D19="","",SUM(D19:E19))</f>
        <v/>
      </c>
      <c r="G19" s="6">
        <f t="shared" si="17"/>
        <v>0</v>
      </c>
      <c r="H19" s="118"/>
      <c r="I19" s="6"/>
      <c r="J19" s="6"/>
      <c r="K19" s="6"/>
      <c r="L19" s="6"/>
      <c r="M19" s="6"/>
      <c r="N19" s="6"/>
      <c r="O19" s="6"/>
      <c r="P19" s="6"/>
      <c r="Q19" s="6"/>
      <c r="R19" s="6"/>
      <c r="S19" s="6"/>
      <c r="T19" s="6"/>
      <c r="U19" s="6"/>
      <c r="V19" s="6"/>
      <c r="W19" s="102"/>
    </row>
    <row r="20" spans="1:23" x14ac:dyDescent="0.5">
      <c r="A20" s="77" t="str">
        <f>F20</f>
        <v/>
      </c>
      <c r="B20" s="17" t="str">
        <f>'5k Men'!B20</f>
        <v>Calum</v>
      </c>
      <c r="C20" s="17" t="str">
        <f>'5k Men'!C20</f>
        <v>Bunn</v>
      </c>
      <c r="D20" s="8" t="str">
        <f t="shared" si="1"/>
        <v/>
      </c>
      <c r="E20" s="8" t="str">
        <f>IF(OR(D20="",COUNTIF($D$4:$D$176,"="&amp;D20)&lt;=1),"",IF(COUNTIF($D$4:$D20,"="&amp;D20)=1,"",COUNTIF($D$4:$D20,"="&amp;D20)-1))</f>
        <v/>
      </c>
      <c r="F20" s="8" t="str">
        <f>IF(D20="","",SUM(D20:E20))</f>
        <v/>
      </c>
      <c r="G20" s="6">
        <f t="shared" si="3"/>
        <v>0</v>
      </c>
      <c r="H20" s="118"/>
      <c r="I20" s="6"/>
      <c r="J20" s="6"/>
      <c r="K20" s="6"/>
      <c r="L20" s="6"/>
      <c r="M20" s="6"/>
      <c r="N20" s="6"/>
      <c r="O20" s="6"/>
      <c r="P20" s="6"/>
      <c r="Q20" s="6"/>
      <c r="R20" s="6"/>
      <c r="S20" s="6"/>
      <c r="T20" s="6"/>
      <c r="U20" s="6"/>
      <c r="V20" s="6"/>
      <c r="W20" s="102"/>
    </row>
    <row r="21" spans="1:23" x14ac:dyDescent="0.5">
      <c r="A21" s="77" t="str">
        <f>F21</f>
        <v/>
      </c>
      <c r="B21" s="17" t="str">
        <f>'5k Men'!B21</f>
        <v>David</v>
      </c>
      <c r="C21" s="17" t="str">
        <f>'5k Men'!C21</f>
        <v>Butt</v>
      </c>
      <c r="D21" s="8" t="str">
        <f t="shared" si="1"/>
        <v/>
      </c>
      <c r="E21" s="8" t="str">
        <f>IF(OR(D21="",COUNTIF($D$4:$D$176,"="&amp;D21)&lt;=1),"",IF(COUNTIF($D$4:$D21,"="&amp;D21)=1,"",COUNTIF($D$4:$D21,"="&amp;D21)-1))</f>
        <v/>
      </c>
      <c r="F21" s="8" t="str">
        <f>IF(D21="","",SUM(D21:E21))</f>
        <v/>
      </c>
      <c r="G21" s="6">
        <f t="shared" si="3"/>
        <v>0</v>
      </c>
      <c r="H21" s="118"/>
      <c r="I21" s="6"/>
      <c r="J21" s="6"/>
      <c r="K21" s="6"/>
      <c r="L21" s="6"/>
      <c r="M21" s="6"/>
      <c r="N21" s="6"/>
      <c r="O21" s="6"/>
      <c r="P21" s="6"/>
      <c r="Q21" s="6"/>
      <c r="R21" s="6"/>
      <c r="S21" s="6"/>
      <c r="T21" s="6"/>
      <c r="U21" s="6"/>
      <c r="V21" s="6"/>
      <c r="W21" s="102"/>
    </row>
    <row r="22" spans="1:23" x14ac:dyDescent="0.5">
      <c r="A22" s="77">
        <f>F22</f>
        <v>17</v>
      </c>
      <c r="B22" s="17" t="str">
        <f>'5k Men'!B22</f>
        <v>Paul</v>
      </c>
      <c r="C22" s="17" t="str">
        <f>'5k Men'!C22</f>
        <v>Chambers</v>
      </c>
      <c r="D22" s="8">
        <f t="shared" si="1"/>
        <v>17</v>
      </c>
      <c r="E22" s="8" t="str">
        <f>IF(OR(D22="",COUNTIF($D$4:$D$176,"="&amp;D22)&lt;=1),"",IF(COUNTIF($D$4:$D22,"="&amp;D22)=1,"",COUNTIF($D$4:$D22,"="&amp;D22)-1))</f>
        <v/>
      </c>
      <c r="F22" s="8">
        <f>IF(D22="","",SUM(D22:E22))</f>
        <v>17</v>
      </c>
      <c r="G22" s="6">
        <f t="shared" si="3"/>
        <v>0.19885416666666667</v>
      </c>
      <c r="H22" s="118"/>
      <c r="I22" s="6"/>
      <c r="J22" s="6"/>
      <c r="K22" s="6"/>
      <c r="L22" s="6"/>
      <c r="M22" s="6"/>
      <c r="N22" s="6">
        <v>0.19885416666666667</v>
      </c>
      <c r="O22" s="6"/>
      <c r="P22" s="6"/>
      <c r="Q22" s="6"/>
      <c r="R22" s="6"/>
      <c r="S22" s="6"/>
      <c r="T22" s="6"/>
      <c r="U22" s="6"/>
      <c r="V22" s="6"/>
      <c r="W22" s="102"/>
    </row>
    <row r="23" spans="1:23" x14ac:dyDescent="0.5">
      <c r="A23" s="77" t="str">
        <f t="shared" si="0"/>
        <v/>
      </c>
      <c r="B23" s="17" t="str">
        <f>'5k Men'!B23</f>
        <v>Paul</v>
      </c>
      <c r="C23" s="17" t="str">
        <f>'5k Men'!C23</f>
        <v>Clark</v>
      </c>
      <c r="D23" s="8" t="str">
        <f t="shared" si="1"/>
        <v/>
      </c>
      <c r="E23" s="8" t="str">
        <f>IF(OR(D23="",COUNTIF($D$4:$D$176,"="&amp;D23)&lt;=1),"",IF(COUNTIF($D$4:$D23,"="&amp;D23)=1,"",COUNTIF($D$4:$D23,"="&amp;D23)-1))</f>
        <v/>
      </c>
      <c r="F23" s="8" t="str">
        <f t="shared" si="2"/>
        <v/>
      </c>
      <c r="G23" s="6">
        <f t="shared" si="3"/>
        <v>0</v>
      </c>
      <c r="H23" s="118"/>
      <c r="I23" s="6"/>
      <c r="J23" s="6"/>
      <c r="K23" s="6"/>
      <c r="L23" s="6"/>
      <c r="M23" s="6"/>
      <c r="N23" s="6"/>
      <c r="O23" s="6"/>
      <c r="P23" s="6"/>
      <c r="Q23" s="6"/>
      <c r="R23" s="6"/>
      <c r="S23" s="6"/>
      <c r="T23" s="6"/>
      <c r="U23" s="6"/>
      <c r="V23" s="6"/>
      <c r="W23" s="102"/>
    </row>
    <row r="24" spans="1:23" x14ac:dyDescent="0.5">
      <c r="A24" s="77" t="str">
        <f t="shared" ref="A24" si="18">F24</f>
        <v/>
      </c>
      <c r="B24" s="17" t="s">
        <v>236</v>
      </c>
      <c r="C24" s="17" t="s">
        <v>237</v>
      </c>
      <c r="D24" s="8" t="str">
        <f t="shared" si="1"/>
        <v/>
      </c>
      <c r="E24" s="8" t="str">
        <f>IF(OR(D24="",COUNTIF($D$4:$D$176,"="&amp;D24)&lt;=1),"",IF(COUNTIF($D$4:$D24,"="&amp;D24)=1,"",COUNTIF($D$4:$D24,"="&amp;D24)-1))</f>
        <v/>
      </c>
      <c r="F24" s="8" t="str">
        <f t="shared" ref="F24" si="19">IF(D24="","",SUM(D24:E24))</f>
        <v/>
      </c>
      <c r="G24" s="6">
        <f t="shared" ref="G24" si="20">MIN(H24:W24)</f>
        <v>0</v>
      </c>
      <c r="H24" s="118"/>
      <c r="I24" s="6"/>
      <c r="J24" s="6"/>
      <c r="K24" s="6"/>
      <c r="L24" s="6"/>
      <c r="M24" s="6"/>
      <c r="N24" s="6"/>
      <c r="O24" s="6"/>
      <c r="P24" s="6"/>
      <c r="Q24" s="6"/>
      <c r="R24" s="6"/>
      <c r="S24" s="6"/>
      <c r="T24" s="6"/>
      <c r="U24" s="6"/>
      <c r="V24" s="6"/>
      <c r="W24" s="102"/>
    </row>
    <row r="25" spans="1:23" x14ac:dyDescent="0.5">
      <c r="A25" s="77" t="str">
        <f t="shared" si="0"/>
        <v/>
      </c>
      <c r="B25" s="17" t="s">
        <v>236</v>
      </c>
      <c r="C25" s="17" t="s">
        <v>237</v>
      </c>
      <c r="D25" s="8" t="str">
        <f t="shared" si="1"/>
        <v/>
      </c>
      <c r="E25" s="8" t="str">
        <f>IF(OR(D25="",COUNTIF($D$4:$D$176,"="&amp;D25)&lt;=1),"",IF(COUNTIF($D$4:$D25,"="&amp;D25)=1,"",COUNTIF($D$4:$D25,"="&amp;D25)-1))</f>
        <v/>
      </c>
      <c r="F25" s="8" t="str">
        <f t="shared" si="2"/>
        <v/>
      </c>
      <c r="G25" s="6">
        <f t="shared" si="3"/>
        <v>0</v>
      </c>
      <c r="H25" s="118"/>
      <c r="I25" s="6"/>
      <c r="J25" s="6"/>
      <c r="K25" s="6"/>
      <c r="L25" s="6"/>
      <c r="M25" s="6"/>
      <c r="N25" s="6"/>
      <c r="O25" s="6"/>
      <c r="P25" s="6"/>
      <c r="Q25" s="6"/>
      <c r="R25" s="6"/>
      <c r="S25" s="6"/>
      <c r="T25" s="6"/>
      <c r="U25" s="6"/>
      <c r="V25" s="6"/>
      <c r="W25" s="102"/>
    </row>
    <row r="26" spans="1:23" x14ac:dyDescent="0.5">
      <c r="A26" s="77" t="str">
        <f>F26</f>
        <v/>
      </c>
      <c r="B26" s="17" t="str">
        <f>'5k Men'!B26</f>
        <v>Phil</v>
      </c>
      <c r="C26" s="17" t="str">
        <f>'5k Men'!C26</f>
        <v>Connor</v>
      </c>
      <c r="D26" s="8" t="str">
        <f t="shared" si="1"/>
        <v/>
      </c>
      <c r="E26" s="8" t="str">
        <f>IF(OR(D26="",COUNTIF($D$4:$D$176,"="&amp;D26)&lt;=1),"",IF(COUNTIF($D$4:$D26,"="&amp;D26)=1,"",COUNTIF($D$4:$D26,"="&amp;D26)-1))</f>
        <v/>
      </c>
      <c r="F26" s="8" t="str">
        <f>IF(D26="","",SUM(D26:E26))</f>
        <v/>
      </c>
      <c r="G26" s="6">
        <f t="shared" si="3"/>
        <v>0</v>
      </c>
      <c r="H26" s="118"/>
      <c r="I26" s="6"/>
      <c r="J26" s="6"/>
      <c r="K26" s="6"/>
      <c r="L26" s="6"/>
      <c r="M26" s="6"/>
      <c r="N26" s="6"/>
      <c r="O26" s="6"/>
      <c r="P26" s="6"/>
      <c r="Q26" s="6"/>
      <c r="R26" s="6"/>
      <c r="S26" s="6"/>
      <c r="T26" s="6"/>
      <c r="U26" s="6"/>
      <c r="V26" s="6"/>
      <c r="W26" s="102"/>
    </row>
    <row r="27" spans="1:23" x14ac:dyDescent="0.5">
      <c r="A27" s="77" t="str">
        <f t="shared" si="0"/>
        <v/>
      </c>
      <c r="B27" s="17" t="str">
        <f>'5k Men'!B27</f>
        <v>Mark</v>
      </c>
      <c r="C27" s="17" t="str">
        <f>'5k Men'!C27</f>
        <v>Dalton</v>
      </c>
      <c r="D27" s="8" t="str">
        <f t="shared" si="1"/>
        <v/>
      </c>
      <c r="E27" s="8" t="str">
        <f>IF(OR(D27="",COUNTIF($D$4:$D$176,"="&amp;D27)&lt;=1),"",IF(COUNTIF($D$4:$D27,"="&amp;D27)=1,"",COUNTIF($D$4:$D27,"="&amp;D27)-1))</f>
        <v/>
      </c>
      <c r="F27" s="8" t="str">
        <f t="shared" si="2"/>
        <v/>
      </c>
      <c r="G27" s="6">
        <f t="shared" si="3"/>
        <v>0</v>
      </c>
      <c r="H27" s="118"/>
      <c r="I27" s="6"/>
      <c r="J27" s="6"/>
      <c r="K27" s="6"/>
      <c r="L27" s="6"/>
      <c r="M27" s="6"/>
      <c r="N27" s="6"/>
      <c r="O27" s="6"/>
      <c r="P27" s="6"/>
      <c r="Q27" s="6"/>
      <c r="R27" s="6"/>
      <c r="S27" s="6"/>
      <c r="T27" s="6"/>
      <c r="U27" s="6"/>
      <c r="V27" s="6"/>
      <c r="W27" s="102"/>
    </row>
    <row r="28" spans="1:23" x14ac:dyDescent="0.5">
      <c r="A28" s="77">
        <f>F28</f>
        <v>18</v>
      </c>
      <c r="B28" s="17" t="str">
        <f>'5k Men'!B28</f>
        <v>Gregory</v>
      </c>
      <c r="C28" s="17" t="str">
        <f>'5k Men'!C28</f>
        <v>Davis</v>
      </c>
      <c r="D28" s="8">
        <f t="shared" si="1"/>
        <v>18</v>
      </c>
      <c r="E28" s="8" t="str">
        <f>IF(OR(D28="",COUNTIF($D$4:$D$176,"="&amp;D28)&lt;=1),"",IF(COUNTIF($D$4:$D28,"="&amp;D28)=1,"",COUNTIF($D$4:$D28,"="&amp;D28)-1))</f>
        <v/>
      </c>
      <c r="F28" s="8">
        <f>IF(D28="","",SUM(D28:E28))</f>
        <v>18</v>
      </c>
      <c r="G28" s="6">
        <f t="shared" ref="G28" si="21">MIN(H28:W28)</f>
        <v>0.19961805555555556</v>
      </c>
      <c r="H28" s="118"/>
      <c r="I28" s="6"/>
      <c r="J28" s="6"/>
      <c r="K28" s="6"/>
      <c r="L28" s="6"/>
      <c r="M28" s="6">
        <v>0.19961805555555556</v>
      </c>
      <c r="N28" s="6"/>
      <c r="O28" s="6"/>
      <c r="P28" s="6"/>
      <c r="Q28" s="6"/>
      <c r="R28" s="6"/>
      <c r="S28" s="6"/>
      <c r="T28" s="6"/>
      <c r="U28" s="6"/>
      <c r="V28" s="6"/>
      <c r="W28" s="102"/>
    </row>
    <row r="29" spans="1:23" x14ac:dyDescent="0.5">
      <c r="A29" s="77" t="str">
        <f>F29</f>
        <v/>
      </c>
      <c r="B29" s="17" t="str">
        <f>'5k Men'!B29</f>
        <v>Daniel</v>
      </c>
      <c r="C29" s="17" t="str">
        <f>'5k Men'!C29</f>
        <v>Dawson</v>
      </c>
      <c r="D29" s="8" t="str">
        <f t="shared" si="1"/>
        <v/>
      </c>
      <c r="E29" s="8" t="str">
        <f>IF(OR(D29="",COUNTIF($D$4:$D$176,"="&amp;D29)&lt;=1),"",IF(COUNTIF($D$4:$D29,"="&amp;D29)=1,"",COUNTIF($D$4:$D29,"="&amp;D29)-1))</f>
        <v/>
      </c>
      <c r="F29" s="8" t="str">
        <f>IF(D29="","",SUM(D29:E29))</f>
        <v/>
      </c>
      <c r="G29" s="6">
        <f t="shared" si="3"/>
        <v>0</v>
      </c>
      <c r="H29" s="118"/>
      <c r="I29" s="6"/>
      <c r="J29" s="6"/>
      <c r="K29" s="6"/>
      <c r="L29" s="6"/>
      <c r="M29" s="6"/>
      <c r="N29" s="6"/>
      <c r="O29" s="6"/>
      <c r="P29" s="6"/>
      <c r="Q29" s="6"/>
      <c r="R29" s="6"/>
      <c r="S29" s="6"/>
      <c r="T29" s="6"/>
      <c r="U29" s="6"/>
      <c r="V29" s="6"/>
      <c r="W29" s="102"/>
    </row>
    <row r="30" spans="1:23" x14ac:dyDescent="0.5">
      <c r="A30" s="77" t="str">
        <f t="shared" si="0"/>
        <v/>
      </c>
      <c r="B30" s="17" t="str">
        <f>'5k Men'!B30</f>
        <v>John</v>
      </c>
      <c r="C30" s="17" t="str">
        <f>'5k Men'!C30</f>
        <v>Dawson</v>
      </c>
      <c r="D30" s="8" t="str">
        <f t="shared" si="1"/>
        <v/>
      </c>
      <c r="E30" s="8" t="str">
        <f>IF(OR(D30="",COUNTIF($D$4:$D$176,"="&amp;D30)&lt;=1),"",IF(COUNTIF($D$4:$D30,"="&amp;D30)=1,"",COUNTIF($D$4:$D30,"="&amp;D30)-1))</f>
        <v/>
      </c>
      <c r="F30" s="8" t="str">
        <f t="shared" si="2"/>
        <v/>
      </c>
      <c r="G30" s="6">
        <f t="shared" si="3"/>
        <v>0</v>
      </c>
      <c r="H30" s="118"/>
      <c r="I30" s="6"/>
      <c r="J30" s="6"/>
      <c r="K30" s="6"/>
      <c r="L30" s="6"/>
      <c r="M30" s="6"/>
      <c r="N30" s="6"/>
      <c r="O30" s="6"/>
      <c r="P30" s="6"/>
      <c r="Q30" s="6"/>
      <c r="R30" s="6"/>
      <c r="S30" s="6"/>
      <c r="T30" s="6"/>
      <c r="U30" s="6"/>
      <c r="V30" s="6"/>
      <c r="W30" s="102"/>
    </row>
    <row r="31" spans="1:23" x14ac:dyDescent="0.5">
      <c r="A31" s="77" t="str">
        <f>F31</f>
        <v/>
      </c>
      <c r="B31" s="17" t="str">
        <f>'5k Men'!B31</f>
        <v>Tom</v>
      </c>
      <c r="C31" s="17" t="str">
        <f>'5k Men'!C31</f>
        <v>Dawson</v>
      </c>
      <c r="D31" s="8" t="str">
        <f t="shared" si="1"/>
        <v/>
      </c>
      <c r="E31" s="8" t="str">
        <f>IF(OR(D31="",COUNTIF($D$4:$D$176,"="&amp;D31)&lt;=1),"",IF(COUNTIF($D$4:$D31,"="&amp;D31)=1,"",COUNTIF($D$4:$D31,"="&amp;D31)-1))</f>
        <v/>
      </c>
      <c r="F31" s="8" t="str">
        <f>IF(D31="","",SUM(D31:E31))</f>
        <v/>
      </c>
      <c r="G31" s="6">
        <f t="shared" si="3"/>
        <v>0</v>
      </c>
      <c r="H31" s="118"/>
      <c r="I31" s="6"/>
      <c r="J31" s="6"/>
      <c r="K31" s="6"/>
      <c r="L31" s="6"/>
      <c r="M31" s="6"/>
      <c r="N31" s="6"/>
      <c r="O31" s="6"/>
      <c r="P31" s="6"/>
      <c r="Q31" s="6"/>
      <c r="R31" s="6"/>
      <c r="S31" s="6"/>
      <c r="T31" s="6"/>
      <c r="U31" s="6"/>
      <c r="V31" s="6"/>
      <c r="W31" s="102"/>
    </row>
    <row r="32" spans="1:23" x14ac:dyDescent="0.5">
      <c r="A32" s="77" t="str">
        <f t="shared" si="0"/>
        <v/>
      </c>
      <c r="B32" s="17" t="str">
        <f>'5k Men'!B32</f>
        <v>Matthew</v>
      </c>
      <c r="C32" s="17" t="str">
        <f>'5k Men'!C32</f>
        <v>Dell</v>
      </c>
      <c r="D32" s="8" t="str">
        <f t="shared" si="1"/>
        <v/>
      </c>
      <c r="E32" s="8" t="str">
        <f>IF(OR(D32="",COUNTIF($D$4:$D$176,"="&amp;D32)&lt;=1),"",IF(COUNTIF($D$4:$D32,"="&amp;D32)=1,"",COUNTIF($D$4:$D32,"="&amp;D32)-1))</f>
        <v/>
      </c>
      <c r="F32" s="8" t="str">
        <f t="shared" si="2"/>
        <v/>
      </c>
      <c r="G32" s="6">
        <f t="shared" si="3"/>
        <v>0</v>
      </c>
      <c r="H32" s="118"/>
      <c r="I32" s="6"/>
      <c r="J32" s="6"/>
      <c r="K32" s="6"/>
      <c r="L32" s="6"/>
      <c r="M32" s="6"/>
      <c r="N32" s="6"/>
      <c r="O32" s="6"/>
      <c r="P32" s="6"/>
      <c r="Q32" s="6"/>
      <c r="R32" s="6"/>
      <c r="S32" s="6"/>
      <c r="T32" s="6"/>
      <c r="U32" s="6"/>
      <c r="V32" s="6"/>
      <c r="W32" s="102"/>
    </row>
    <row r="33" spans="1:23" x14ac:dyDescent="0.5">
      <c r="A33" s="77" t="str">
        <f>F33</f>
        <v/>
      </c>
      <c r="B33" s="17" t="str">
        <f>'5k Men'!B33</f>
        <v>Connor</v>
      </c>
      <c r="C33" s="17" t="str">
        <f>'5k Men'!C33</f>
        <v>Derbyshire</v>
      </c>
      <c r="D33" s="8" t="str">
        <f t="shared" si="1"/>
        <v/>
      </c>
      <c r="E33" s="8" t="str">
        <f>IF(OR(D33="",COUNTIF($D$4:$D$176,"="&amp;D33)&lt;=1),"",IF(COUNTIF($D$4:$D33,"="&amp;D33)=1,"",COUNTIF($D$4:$D33,"="&amp;D33)-1))</f>
        <v/>
      </c>
      <c r="F33" s="8" t="str">
        <f>IF(D33="","",SUM(D33:E33))</f>
        <v/>
      </c>
      <c r="G33" s="6">
        <f t="shared" si="3"/>
        <v>0</v>
      </c>
      <c r="H33" s="118"/>
      <c r="I33" s="6"/>
      <c r="J33" s="6"/>
      <c r="K33" s="6"/>
      <c r="L33" s="6"/>
      <c r="M33" s="6"/>
      <c r="N33" s="6"/>
      <c r="O33" s="6"/>
      <c r="P33" s="6"/>
      <c r="Q33" s="6"/>
      <c r="R33" s="6"/>
      <c r="S33" s="6"/>
      <c r="T33" s="6"/>
      <c r="U33" s="6"/>
      <c r="V33" s="6"/>
      <c r="W33" s="102"/>
    </row>
    <row r="34" spans="1:23" x14ac:dyDescent="0.5">
      <c r="A34" s="77" t="str">
        <f>F34</f>
        <v/>
      </c>
      <c r="B34" s="17" t="str">
        <f>'5k Men'!B34</f>
        <v>Callum</v>
      </c>
      <c r="C34" s="17" t="str">
        <f>'5k Men'!C34</f>
        <v>Duroe</v>
      </c>
      <c r="D34" s="8" t="str">
        <f t="shared" si="1"/>
        <v/>
      </c>
      <c r="E34" s="8" t="str">
        <f>IF(OR(D34="",COUNTIF($D$4:$D$176,"="&amp;D34)&lt;=1),"",IF(COUNTIF($D$4:$D34,"="&amp;D34)=1,"",COUNTIF($D$4:$D34,"="&amp;D34)-1))</f>
        <v/>
      </c>
      <c r="F34" s="8" t="str">
        <f>IF(D34="","",SUM(D34:E34))</f>
        <v/>
      </c>
      <c r="G34" s="6">
        <f t="shared" si="3"/>
        <v>0</v>
      </c>
      <c r="H34" s="118"/>
      <c r="I34" s="6"/>
      <c r="J34" s="6"/>
      <c r="K34" s="6"/>
      <c r="L34" s="6"/>
      <c r="M34" s="6"/>
      <c r="N34" s="6"/>
      <c r="O34" s="6"/>
      <c r="P34" s="6"/>
      <c r="Q34" s="6"/>
      <c r="R34" s="6"/>
      <c r="S34" s="6"/>
      <c r="T34" s="6"/>
      <c r="U34" s="6"/>
      <c r="V34" s="6"/>
      <c r="W34" s="102"/>
    </row>
    <row r="35" spans="1:23" x14ac:dyDescent="0.5">
      <c r="A35" s="77" t="str">
        <f t="shared" si="0"/>
        <v/>
      </c>
      <c r="B35" s="17" t="str">
        <f>'5k Men'!B35</f>
        <v>Paul</v>
      </c>
      <c r="C35" s="17" t="str">
        <f>'5k Men'!C35</f>
        <v>Duxbury</v>
      </c>
      <c r="D35" s="8" t="str">
        <f t="shared" si="1"/>
        <v/>
      </c>
      <c r="E35" s="8" t="str">
        <f>IF(OR(D35="",COUNTIF($D$4:$D$176,"="&amp;D35)&lt;=1),"",IF(COUNTIF($D$4:$D35,"="&amp;D35)=1,"",COUNTIF($D$4:$D35,"="&amp;D35)-1))</f>
        <v/>
      </c>
      <c r="F35" s="8" t="str">
        <f t="shared" si="2"/>
        <v/>
      </c>
      <c r="G35" s="6">
        <f t="shared" si="3"/>
        <v>0</v>
      </c>
      <c r="H35" s="118"/>
      <c r="I35" s="6"/>
      <c r="J35" s="6"/>
      <c r="K35" s="6"/>
      <c r="L35" s="6"/>
      <c r="M35" s="6"/>
      <c r="N35" s="6"/>
      <c r="O35" s="6"/>
      <c r="P35" s="6"/>
      <c r="Q35" s="6"/>
      <c r="R35" s="6"/>
      <c r="S35" s="6"/>
      <c r="T35" s="6"/>
      <c r="U35" s="6"/>
      <c r="V35" s="6"/>
      <c r="W35" s="102"/>
    </row>
    <row r="36" spans="1:23" x14ac:dyDescent="0.5">
      <c r="A36" s="77" t="str">
        <f>F36</f>
        <v/>
      </c>
      <c r="B36" s="17" t="str">
        <f>'5k Men'!B36</f>
        <v>Keith</v>
      </c>
      <c r="C36" s="17" t="str">
        <f>'5k Men'!C36</f>
        <v>Earle</v>
      </c>
      <c r="D36" s="8" t="str">
        <f t="shared" ref="D36:D67" si="22">IF(RANK(G36,G$4:G$176,1)-COUNTIF(G$4:G$176,"=0")&lt;=0,"",RANK(G36,G$4:G$176,1)-COUNTIF(G$4:G$176,"=0"))</f>
        <v/>
      </c>
      <c r="E36" s="8" t="str">
        <f>IF(OR(D36="",COUNTIF($D$4:$D$176,"="&amp;D36)&lt;=1),"",IF(COUNTIF($D$4:$D36,"="&amp;D36)=1,"",COUNTIF($D$4:$D36,"="&amp;D36)-1))</f>
        <v/>
      </c>
      <c r="F36" s="8" t="str">
        <f>IF(D36="","",SUM(D36:E36))</f>
        <v/>
      </c>
      <c r="G36" s="6">
        <f t="shared" si="3"/>
        <v>0</v>
      </c>
      <c r="H36" s="118"/>
      <c r="I36" s="6"/>
      <c r="J36" s="6"/>
      <c r="K36" s="6"/>
      <c r="L36" s="6"/>
      <c r="M36" s="6"/>
      <c r="N36" s="6"/>
      <c r="O36" s="6"/>
      <c r="P36" s="6"/>
      <c r="Q36" s="6"/>
      <c r="R36" s="6"/>
      <c r="S36" s="6"/>
      <c r="T36" s="6"/>
      <c r="U36" s="6"/>
      <c r="V36" s="6"/>
      <c r="W36" s="102"/>
    </row>
    <row r="37" spans="1:23" x14ac:dyDescent="0.5">
      <c r="A37" s="77" t="str">
        <f t="shared" si="0"/>
        <v/>
      </c>
      <c r="B37" s="17" t="str">
        <f>'5k Men'!B37</f>
        <v>Matt</v>
      </c>
      <c r="C37" s="17" t="str">
        <f>'5k Men'!C37</f>
        <v>Edey</v>
      </c>
      <c r="D37" s="8" t="str">
        <f t="shared" si="22"/>
        <v/>
      </c>
      <c r="E37" s="8" t="str">
        <f>IF(OR(D37="",COUNTIF($D$4:$D$176,"="&amp;D37)&lt;=1),"",IF(COUNTIF($D$4:$D37,"="&amp;D37)=1,"",COUNTIF($D$4:$D37,"="&amp;D37)-1))</f>
        <v/>
      </c>
      <c r="F37" s="8" t="str">
        <f t="shared" si="2"/>
        <v/>
      </c>
      <c r="G37" s="6">
        <f t="shared" si="3"/>
        <v>0</v>
      </c>
      <c r="H37" s="118"/>
      <c r="I37" s="6"/>
      <c r="J37" s="6"/>
      <c r="K37" s="6"/>
      <c r="L37" s="6"/>
      <c r="M37" s="6"/>
      <c r="N37" s="6"/>
      <c r="O37" s="6"/>
      <c r="P37" s="6"/>
      <c r="Q37" s="6"/>
      <c r="R37" s="6"/>
      <c r="S37" s="6"/>
      <c r="T37" s="6"/>
      <c r="U37" s="6"/>
      <c r="V37" s="6"/>
      <c r="W37" s="102"/>
    </row>
    <row r="38" spans="1:23" x14ac:dyDescent="0.5">
      <c r="A38" s="77" t="str">
        <f t="shared" si="0"/>
        <v/>
      </c>
      <c r="B38" s="17" t="str">
        <f>'5k Men'!B38</f>
        <v>Darren</v>
      </c>
      <c r="C38" s="17" t="str">
        <f>'5k Men'!C38</f>
        <v>Edge</v>
      </c>
      <c r="D38" s="8" t="str">
        <f t="shared" si="22"/>
        <v/>
      </c>
      <c r="E38" s="8" t="str">
        <f>IF(OR(D38="",COUNTIF($D$4:$D$176,"="&amp;D38)&lt;=1),"",IF(COUNTIF($D$4:$D38,"="&amp;D38)=1,"",COUNTIF($D$4:$D38,"="&amp;D38)-1))</f>
        <v/>
      </c>
      <c r="F38" s="8" t="str">
        <f t="shared" si="2"/>
        <v/>
      </c>
      <c r="G38" s="6">
        <f t="shared" si="3"/>
        <v>0</v>
      </c>
      <c r="H38" s="118"/>
      <c r="I38" s="6"/>
      <c r="J38" s="6"/>
      <c r="K38" s="6"/>
      <c r="L38" s="6"/>
      <c r="M38" s="6"/>
      <c r="N38" s="6"/>
      <c r="O38" s="6"/>
      <c r="P38" s="6"/>
      <c r="Q38" s="6"/>
      <c r="R38" s="6"/>
      <c r="S38" s="6"/>
      <c r="T38" s="6"/>
      <c r="U38" s="6"/>
      <c r="V38" s="6"/>
      <c r="W38" s="102"/>
    </row>
    <row r="39" spans="1:23" x14ac:dyDescent="0.5">
      <c r="A39" s="77" t="str">
        <f t="shared" si="0"/>
        <v/>
      </c>
      <c r="B39" s="17" t="str">
        <f>'5k Men'!B39</f>
        <v>David</v>
      </c>
      <c r="C39" s="17" t="str">
        <f>'5k Men'!C39</f>
        <v>Elliott-Button</v>
      </c>
      <c r="D39" s="8" t="str">
        <f t="shared" si="22"/>
        <v/>
      </c>
      <c r="E39" s="8" t="str">
        <f>IF(OR(D39="",COUNTIF($D$4:$D$176,"="&amp;D39)&lt;=1),"",IF(COUNTIF($D$4:$D39,"="&amp;D39)=1,"",COUNTIF($D$4:$D39,"="&amp;D39)-1))</f>
        <v/>
      </c>
      <c r="F39" s="8" t="str">
        <f t="shared" si="2"/>
        <v/>
      </c>
      <c r="G39" s="6">
        <f t="shared" si="3"/>
        <v>0</v>
      </c>
      <c r="H39" s="118"/>
      <c r="I39" s="6"/>
      <c r="J39" s="6"/>
      <c r="K39" s="6"/>
      <c r="L39" s="6"/>
      <c r="M39" s="6"/>
      <c r="N39" s="6"/>
      <c r="O39" s="6"/>
      <c r="P39" s="6"/>
      <c r="Q39" s="6"/>
      <c r="R39" s="6"/>
      <c r="S39" s="6"/>
      <c r="T39" s="6"/>
      <c r="U39" s="6"/>
      <c r="V39" s="6"/>
      <c r="W39" s="102"/>
    </row>
    <row r="40" spans="1:23" x14ac:dyDescent="0.5">
      <c r="A40" s="77" t="str">
        <f t="shared" si="0"/>
        <v/>
      </c>
      <c r="B40" s="17" t="str">
        <f>'5k Men'!B40</f>
        <v>Stuart</v>
      </c>
      <c r="C40" s="17" t="str">
        <f>'5k Men'!C40</f>
        <v>Eskrett</v>
      </c>
      <c r="D40" s="8" t="str">
        <f t="shared" si="22"/>
        <v/>
      </c>
      <c r="E40" s="8" t="str">
        <f>IF(OR(D40="",COUNTIF($D$4:$D$176,"="&amp;D40)&lt;=1),"",IF(COUNTIF($D$4:$D40,"="&amp;D40)=1,"",COUNTIF($D$4:$D40,"="&amp;D40)-1))</f>
        <v/>
      </c>
      <c r="F40" s="8" t="str">
        <f t="shared" si="2"/>
        <v/>
      </c>
      <c r="G40" s="6">
        <f t="shared" ref="G40:G70" si="23">MIN(H40:W40)</f>
        <v>0</v>
      </c>
      <c r="H40" s="118"/>
      <c r="I40" s="6"/>
      <c r="J40" s="6"/>
      <c r="K40" s="6"/>
      <c r="L40" s="6"/>
      <c r="M40" s="6"/>
      <c r="N40" s="6"/>
      <c r="O40" s="6"/>
      <c r="P40" s="6"/>
      <c r="Q40" s="6"/>
      <c r="R40" s="6"/>
      <c r="S40" s="6"/>
      <c r="T40" s="6"/>
      <c r="U40" s="6"/>
      <c r="V40" s="6"/>
      <c r="W40" s="102"/>
    </row>
    <row r="41" spans="1:23" x14ac:dyDescent="0.5">
      <c r="A41" s="77" t="str">
        <f t="shared" si="0"/>
        <v/>
      </c>
      <c r="B41" s="17" t="str">
        <f>'5k Men'!B41</f>
        <v>Jonathan</v>
      </c>
      <c r="C41" s="17" t="str">
        <f>'5k Men'!C41</f>
        <v>Ewen</v>
      </c>
      <c r="D41" s="8" t="str">
        <f t="shared" si="22"/>
        <v/>
      </c>
      <c r="E41" s="8" t="str">
        <f>IF(OR(D41="",COUNTIF($D$4:$D$176,"="&amp;D41)&lt;=1),"",IF(COUNTIF($D$4:$D41,"="&amp;D41)=1,"",COUNTIF($D$4:$D41,"="&amp;D41)-1))</f>
        <v/>
      </c>
      <c r="F41" s="8" t="str">
        <f t="shared" si="2"/>
        <v/>
      </c>
      <c r="G41" s="6">
        <f t="shared" si="23"/>
        <v>0</v>
      </c>
      <c r="H41" s="118"/>
      <c r="I41" s="6"/>
      <c r="J41" s="6"/>
      <c r="K41" s="6"/>
      <c r="L41" s="6"/>
      <c r="M41" s="6"/>
      <c r="N41" s="6"/>
      <c r="O41" s="6"/>
      <c r="P41" s="6"/>
      <c r="Q41" s="6"/>
      <c r="R41" s="6"/>
      <c r="S41" s="6"/>
      <c r="T41" s="6"/>
      <c r="U41" s="6"/>
      <c r="V41" s="6"/>
      <c r="W41" s="102"/>
    </row>
    <row r="42" spans="1:23" x14ac:dyDescent="0.5">
      <c r="A42" s="77" t="str">
        <f t="shared" si="0"/>
        <v/>
      </c>
      <c r="B42" s="17" t="str">
        <f>'5k Men'!B42</f>
        <v>Alan</v>
      </c>
      <c r="C42" s="17" t="str">
        <f>'5k Men'!C42</f>
        <v>Flint</v>
      </c>
      <c r="D42" s="8" t="str">
        <f t="shared" si="22"/>
        <v/>
      </c>
      <c r="E42" s="8" t="str">
        <f>IF(OR(D42="",COUNTIF($D$4:$D$176,"="&amp;D42)&lt;=1),"",IF(COUNTIF($D$4:$D42,"="&amp;D42)=1,"",COUNTIF($D$4:$D42,"="&amp;D42)-1))</f>
        <v/>
      </c>
      <c r="F42" s="8" t="str">
        <f t="shared" si="2"/>
        <v/>
      </c>
      <c r="G42" s="6">
        <f t="shared" si="23"/>
        <v>0</v>
      </c>
      <c r="H42" s="118"/>
      <c r="I42" s="6"/>
      <c r="J42" s="6"/>
      <c r="K42" s="6"/>
      <c r="L42" s="6"/>
      <c r="M42" s="6"/>
      <c r="N42" s="6"/>
      <c r="O42" s="6"/>
      <c r="P42" s="6"/>
      <c r="Q42" s="6"/>
      <c r="R42" s="6"/>
      <c r="S42" s="6"/>
      <c r="T42" s="6"/>
      <c r="U42" s="6"/>
      <c r="V42" s="6"/>
      <c r="W42" s="102"/>
    </row>
    <row r="43" spans="1:23" x14ac:dyDescent="0.5">
      <c r="A43" s="77" t="str">
        <f>F43</f>
        <v/>
      </c>
      <c r="B43" s="17" t="str">
        <f>'5k Men'!B43</f>
        <v>Rodney</v>
      </c>
      <c r="C43" s="17" t="str">
        <f>'5k Men'!C43</f>
        <v>Forster</v>
      </c>
      <c r="D43" s="8" t="str">
        <f t="shared" si="22"/>
        <v/>
      </c>
      <c r="E43" s="8" t="str">
        <f>IF(OR(D43="",COUNTIF($D$4:$D$176,"="&amp;D43)&lt;=1),"",IF(COUNTIF($D$4:$D43,"="&amp;D43)=1,"",COUNTIF($D$4:$D43,"="&amp;D43)-1))</f>
        <v/>
      </c>
      <c r="F43" s="8" t="str">
        <f>IF(D43="","",SUM(D43:E43))</f>
        <v/>
      </c>
      <c r="G43" s="6">
        <f t="shared" si="23"/>
        <v>0</v>
      </c>
      <c r="H43" s="118"/>
      <c r="I43" s="6"/>
      <c r="J43" s="6"/>
      <c r="K43" s="6"/>
      <c r="L43" s="6"/>
      <c r="M43" s="6"/>
      <c r="N43" s="6"/>
      <c r="O43" s="6"/>
      <c r="P43" s="6"/>
      <c r="Q43" s="6"/>
      <c r="R43" s="6"/>
      <c r="S43" s="6"/>
      <c r="T43" s="6"/>
      <c r="U43" s="6"/>
      <c r="V43" s="6"/>
      <c r="W43" s="102"/>
    </row>
    <row r="44" spans="1:23" x14ac:dyDescent="0.5">
      <c r="A44" s="77" t="str">
        <f t="shared" ref="A44" si="24">F44</f>
        <v/>
      </c>
      <c r="B44" s="17" t="str">
        <f>'5k Men'!B44</f>
        <v>Owen</v>
      </c>
      <c r="C44" s="17" t="str">
        <f>'5k Men'!C44</f>
        <v>Fox</v>
      </c>
      <c r="D44" s="8" t="str">
        <f t="shared" si="22"/>
        <v/>
      </c>
      <c r="E44" s="8" t="str">
        <f>IF(OR(D44="",COUNTIF($D$4:$D$176,"="&amp;D44)&lt;=1),"",IF(COUNTIF($D$4:$D44,"="&amp;D44)=1,"",COUNTIF($D$4:$D44,"="&amp;D44)-1))</f>
        <v/>
      </c>
      <c r="F44" s="8" t="str">
        <f t="shared" ref="F44" si="25">IF(D44="","",SUM(D44:E44))</f>
        <v/>
      </c>
      <c r="G44" s="6">
        <f t="shared" ref="G44" si="26">MIN(H44:W44)</f>
        <v>0</v>
      </c>
      <c r="H44" s="118"/>
      <c r="I44" s="6"/>
      <c r="J44" s="6"/>
      <c r="K44" s="6"/>
      <c r="L44" s="6"/>
      <c r="M44" s="6"/>
      <c r="N44" s="6"/>
      <c r="O44" s="6"/>
      <c r="P44" s="6"/>
      <c r="Q44" s="6"/>
      <c r="R44" s="6"/>
      <c r="S44" s="6"/>
      <c r="T44" s="6"/>
      <c r="U44" s="6"/>
      <c r="V44" s="6"/>
      <c r="W44" s="102"/>
    </row>
    <row r="45" spans="1:23" x14ac:dyDescent="0.5">
      <c r="A45" s="77" t="str">
        <f t="shared" si="0"/>
        <v/>
      </c>
      <c r="B45" s="17" t="str">
        <f>'5k Men'!B45</f>
        <v>Matthew</v>
      </c>
      <c r="C45" s="17" t="str">
        <f>'5k Men'!C45</f>
        <v>Frampton</v>
      </c>
      <c r="D45" s="8" t="str">
        <f t="shared" si="22"/>
        <v/>
      </c>
      <c r="E45" s="8" t="str">
        <f>IF(OR(D45="",COUNTIF($D$4:$D$176,"="&amp;D45)&lt;=1),"",IF(COUNTIF($D$4:$D45,"="&amp;D45)=1,"",COUNTIF($D$4:$D45,"="&amp;D45)-1))</f>
        <v/>
      </c>
      <c r="F45" s="8" t="str">
        <f t="shared" si="2"/>
        <v/>
      </c>
      <c r="G45" s="6">
        <f t="shared" si="23"/>
        <v>0</v>
      </c>
      <c r="H45" s="118"/>
      <c r="I45" s="6"/>
      <c r="J45" s="6"/>
      <c r="K45" s="6"/>
      <c r="L45" s="6"/>
      <c r="M45" s="6"/>
      <c r="N45" s="6"/>
      <c r="O45" s="6"/>
      <c r="P45" s="6"/>
      <c r="Q45" s="6"/>
      <c r="R45" s="6"/>
      <c r="S45" s="6"/>
      <c r="T45" s="6"/>
      <c r="U45" s="6"/>
      <c r="V45" s="6"/>
      <c r="W45" s="102"/>
    </row>
    <row r="46" spans="1:23" x14ac:dyDescent="0.5">
      <c r="A46" s="77" t="str">
        <f t="shared" si="0"/>
        <v/>
      </c>
      <c r="B46" s="17" t="str">
        <f>'5k Men'!B46</f>
        <v>Kieron</v>
      </c>
      <c r="C46" s="17" t="str">
        <f>'5k Men'!C46</f>
        <v>Freeman</v>
      </c>
      <c r="D46" s="8" t="str">
        <f t="shared" si="22"/>
        <v/>
      </c>
      <c r="E46" s="8" t="str">
        <f>IF(OR(D46="",COUNTIF($D$4:$D$176,"="&amp;D46)&lt;=1),"",IF(COUNTIF($D$4:$D46,"="&amp;D46)=1,"",COUNTIF($D$4:$D46,"="&amp;D46)-1))</f>
        <v/>
      </c>
      <c r="F46" s="8" t="str">
        <f t="shared" si="2"/>
        <v/>
      </c>
      <c r="G46" s="6">
        <f t="shared" si="23"/>
        <v>0</v>
      </c>
      <c r="H46" s="118"/>
      <c r="I46" s="6"/>
      <c r="J46" s="6"/>
      <c r="K46" s="6"/>
      <c r="L46" s="6"/>
      <c r="M46" s="6"/>
      <c r="N46" s="6"/>
      <c r="O46" s="6"/>
      <c r="P46" s="6"/>
      <c r="Q46" s="6"/>
      <c r="R46" s="6"/>
      <c r="S46" s="6"/>
      <c r="T46" s="6"/>
      <c r="U46" s="6"/>
      <c r="V46" s="6"/>
      <c r="W46" s="102"/>
    </row>
    <row r="47" spans="1:23" x14ac:dyDescent="0.5">
      <c r="A47" s="77" t="str">
        <f>F47</f>
        <v/>
      </c>
      <c r="B47" s="17" t="str">
        <f>'5k Men'!B47</f>
        <v>Matthew</v>
      </c>
      <c r="C47" s="17" t="str">
        <f>'5k Men'!C47</f>
        <v>Galvin</v>
      </c>
      <c r="D47" s="8" t="str">
        <f t="shared" si="22"/>
        <v/>
      </c>
      <c r="E47" s="8" t="str">
        <f>IF(OR(D47="",COUNTIF($D$4:$D$176,"="&amp;D47)&lt;=1),"",IF(COUNTIF($D$4:$D47,"="&amp;D47)=1,"",COUNTIF($D$4:$D47,"="&amp;D47)-1))</f>
        <v/>
      </c>
      <c r="F47" s="8" t="str">
        <f>IF(D47="","",SUM(D47:E47))</f>
        <v/>
      </c>
      <c r="G47" s="6">
        <f t="shared" si="23"/>
        <v>0</v>
      </c>
      <c r="H47" s="118"/>
      <c r="I47" s="6"/>
      <c r="J47" s="6"/>
      <c r="K47" s="6"/>
      <c r="L47" s="6"/>
      <c r="M47" s="6"/>
      <c r="N47" s="6"/>
      <c r="O47" s="6"/>
      <c r="P47" s="6"/>
      <c r="Q47" s="6"/>
      <c r="R47" s="6"/>
      <c r="S47" s="6"/>
      <c r="T47" s="6"/>
      <c r="U47" s="6"/>
      <c r="V47" s="6"/>
      <c r="W47" s="102"/>
    </row>
    <row r="48" spans="1:23" x14ac:dyDescent="0.5">
      <c r="A48" s="77" t="str">
        <f t="shared" si="0"/>
        <v/>
      </c>
      <c r="B48" s="17" t="str">
        <f>'5k Men'!B48</f>
        <v>Peter</v>
      </c>
      <c r="C48" s="17" t="str">
        <f>'5k Men'!C48</f>
        <v>Garrett</v>
      </c>
      <c r="D48" s="8" t="str">
        <f t="shared" si="22"/>
        <v/>
      </c>
      <c r="E48" s="8" t="str">
        <f>IF(OR(D48="",COUNTIF($D$4:$D$176,"="&amp;D48)&lt;=1),"",IF(COUNTIF($D$4:$D48,"="&amp;D48)=1,"",COUNTIF($D$4:$D48,"="&amp;D48)-1))</f>
        <v/>
      </c>
      <c r="F48" s="8" t="str">
        <f t="shared" si="2"/>
        <v/>
      </c>
      <c r="G48" s="6">
        <f t="shared" si="23"/>
        <v>0</v>
      </c>
      <c r="H48" s="118"/>
      <c r="I48" s="6"/>
      <c r="J48" s="6"/>
      <c r="K48" s="6"/>
      <c r="L48" s="6"/>
      <c r="M48" s="6"/>
      <c r="N48" s="6"/>
      <c r="O48" s="6"/>
      <c r="P48" s="6"/>
      <c r="Q48" s="6"/>
      <c r="R48" s="6"/>
      <c r="S48" s="6"/>
      <c r="T48" s="6"/>
      <c r="U48" s="6"/>
      <c r="V48" s="6"/>
      <c r="W48" s="102"/>
    </row>
    <row r="49" spans="1:23" x14ac:dyDescent="0.5">
      <c r="A49" s="77" t="str">
        <f t="shared" si="0"/>
        <v/>
      </c>
      <c r="B49" s="17" t="str">
        <f>'5k Men'!B49</f>
        <v>Chris</v>
      </c>
      <c r="C49" s="17" t="str">
        <f>'5k Men'!C49</f>
        <v>Gibson</v>
      </c>
      <c r="D49" s="8" t="str">
        <f t="shared" si="22"/>
        <v/>
      </c>
      <c r="E49" s="8" t="str">
        <f>IF(OR(D49="",COUNTIF($D$4:$D$176,"="&amp;D49)&lt;=1),"",IF(COUNTIF($D$4:$D49,"="&amp;D49)=1,"",COUNTIF($D$4:$D49,"="&amp;D49)-1))</f>
        <v/>
      </c>
      <c r="F49" s="8" t="str">
        <f t="shared" si="2"/>
        <v/>
      </c>
      <c r="G49" s="6">
        <f t="shared" si="23"/>
        <v>0</v>
      </c>
      <c r="H49" s="118"/>
      <c r="I49" s="6"/>
      <c r="J49" s="6"/>
      <c r="K49" s="6"/>
      <c r="L49" s="6"/>
      <c r="M49" s="6"/>
      <c r="N49" s="6"/>
      <c r="O49" s="6"/>
      <c r="P49" s="6"/>
      <c r="Q49" s="6"/>
      <c r="R49" s="6"/>
      <c r="S49" s="6"/>
      <c r="T49" s="6"/>
      <c r="U49" s="6"/>
      <c r="V49" s="6"/>
      <c r="W49" s="102"/>
    </row>
    <row r="50" spans="1:23" x14ac:dyDescent="0.5">
      <c r="A50" s="77" t="str">
        <f t="shared" si="0"/>
        <v/>
      </c>
      <c r="B50" s="17" t="str">
        <f>'5k Men'!B50</f>
        <v>Andrew</v>
      </c>
      <c r="C50" s="17" t="str">
        <f>'5k Men'!C50</f>
        <v>Grainger</v>
      </c>
      <c r="D50" s="8" t="str">
        <f t="shared" si="22"/>
        <v/>
      </c>
      <c r="E50" s="8" t="str">
        <f>IF(OR(D50="",COUNTIF($D$4:$D$176,"="&amp;D50)&lt;=1),"",IF(COUNTIF($D$4:$D50,"="&amp;D50)=1,"",COUNTIF($D$4:$D50,"="&amp;D50)-1))</f>
        <v/>
      </c>
      <c r="F50" s="8" t="str">
        <f t="shared" si="2"/>
        <v/>
      </c>
      <c r="G50" s="6">
        <f t="shared" si="23"/>
        <v>0</v>
      </c>
      <c r="H50" s="118"/>
      <c r="I50" s="6"/>
      <c r="J50" s="6"/>
      <c r="K50" s="6"/>
      <c r="L50" s="6"/>
      <c r="M50" s="6"/>
      <c r="N50" s="6"/>
      <c r="O50" s="6"/>
      <c r="P50" s="6"/>
      <c r="Q50" s="6"/>
      <c r="R50" s="6"/>
      <c r="S50" s="6"/>
      <c r="T50" s="6"/>
      <c r="U50" s="6"/>
      <c r="V50" s="6"/>
      <c r="W50" s="102"/>
    </row>
    <row r="51" spans="1:23" x14ac:dyDescent="0.5">
      <c r="A51" s="77" t="str">
        <f>F51</f>
        <v/>
      </c>
      <c r="B51" s="17" t="str">
        <f>'5k Men'!B51</f>
        <v>Andrew</v>
      </c>
      <c r="C51" s="17" t="str">
        <f>'5k Men'!C51</f>
        <v>Gray</v>
      </c>
      <c r="D51" s="8" t="str">
        <f t="shared" si="22"/>
        <v/>
      </c>
      <c r="E51" s="8" t="str">
        <f>IF(OR(D51="",COUNTIF($D$4:$D$176,"="&amp;D51)&lt;=1),"",IF(COUNTIF($D$4:$D51,"="&amp;D51)=1,"",COUNTIF($D$4:$D51,"="&amp;D51)-1))</f>
        <v/>
      </c>
      <c r="F51" s="8" t="str">
        <f>IF(D51="","",SUM(D51:E51))</f>
        <v/>
      </c>
      <c r="G51" s="6">
        <f t="shared" ref="G51" si="27">MIN(H51:W51)</f>
        <v>0</v>
      </c>
      <c r="H51" s="118"/>
      <c r="I51" s="6"/>
      <c r="J51" s="6"/>
      <c r="K51" s="6"/>
      <c r="L51" s="6"/>
      <c r="M51" s="6"/>
      <c r="N51" s="6"/>
      <c r="O51" s="6"/>
      <c r="P51" s="6"/>
      <c r="Q51" s="6"/>
      <c r="R51" s="6"/>
      <c r="S51" s="6"/>
      <c r="T51" s="6"/>
      <c r="U51" s="6"/>
      <c r="V51" s="6"/>
      <c r="W51" s="102"/>
    </row>
    <row r="52" spans="1:23" x14ac:dyDescent="0.5">
      <c r="A52" s="77">
        <f>F52</f>
        <v>5</v>
      </c>
      <c r="B52" s="17" t="str">
        <f>'5k Men'!B52</f>
        <v>Josh</v>
      </c>
      <c r="C52" s="17" t="str">
        <f>'5k Men'!C52</f>
        <v>Green</v>
      </c>
      <c r="D52" s="8">
        <f t="shared" si="22"/>
        <v>5</v>
      </c>
      <c r="E52" s="8" t="str">
        <f>IF(OR(D52="",COUNTIF($D$4:$D$176,"="&amp;D52)&lt;=1),"",IF(COUNTIF($D$4:$D52,"="&amp;D52)=1,"",COUNTIF($D$4:$D52,"="&amp;D52)-1))</f>
        <v/>
      </c>
      <c r="F52" s="8">
        <f>IF(D52="","",SUM(D52:E52))</f>
        <v>5</v>
      </c>
      <c r="G52" s="6">
        <f t="shared" si="23"/>
        <v>0.12430555555555556</v>
      </c>
      <c r="H52" s="118"/>
      <c r="I52" s="6"/>
      <c r="J52" s="6">
        <v>0.12430555555555556</v>
      </c>
      <c r="K52" s="6"/>
      <c r="L52" s="6"/>
      <c r="M52" s="6"/>
      <c r="N52" s="6"/>
      <c r="O52" s="6"/>
      <c r="P52" s="6"/>
      <c r="Q52" s="6"/>
      <c r="R52" s="6"/>
      <c r="S52" s="6"/>
      <c r="T52" s="6"/>
      <c r="U52" s="6"/>
      <c r="V52" s="6"/>
      <c r="W52" s="102"/>
    </row>
    <row r="53" spans="1:23" x14ac:dyDescent="0.5">
      <c r="A53" s="77" t="str">
        <f t="shared" si="0"/>
        <v/>
      </c>
      <c r="B53" s="17" t="str">
        <f>'5k Men'!B53</f>
        <v>Martin</v>
      </c>
      <c r="C53" s="17" t="str">
        <f>'5k Men'!C53</f>
        <v>Greensill</v>
      </c>
      <c r="D53" s="8" t="str">
        <f t="shared" si="22"/>
        <v/>
      </c>
      <c r="E53" s="8" t="str">
        <f>IF(OR(D53="",COUNTIF($D$4:$D$176,"="&amp;D53)&lt;=1),"",IF(COUNTIF($D$4:$D53,"="&amp;D53)=1,"",COUNTIF($D$4:$D53,"="&amp;D53)-1))</f>
        <v/>
      </c>
      <c r="F53" s="8" t="str">
        <f t="shared" si="2"/>
        <v/>
      </c>
      <c r="G53" s="6">
        <f t="shared" si="23"/>
        <v>0</v>
      </c>
      <c r="H53" s="118"/>
      <c r="I53" s="6"/>
      <c r="J53" s="6"/>
      <c r="K53" s="6"/>
      <c r="L53" s="6"/>
      <c r="M53" s="6"/>
      <c r="N53" s="6"/>
      <c r="O53" s="6"/>
      <c r="P53" s="6"/>
      <c r="Q53" s="6"/>
      <c r="R53" s="6"/>
      <c r="S53" s="6"/>
      <c r="T53" s="6"/>
      <c r="U53" s="6"/>
      <c r="V53" s="6"/>
      <c r="W53" s="102"/>
    </row>
    <row r="54" spans="1:23" x14ac:dyDescent="0.5">
      <c r="A54" s="77" t="str">
        <f t="shared" si="0"/>
        <v/>
      </c>
      <c r="B54" s="17" t="str">
        <f>'5k Men'!B54</f>
        <v>Alex</v>
      </c>
      <c r="C54" s="17" t="str">
        <f>'5k Men'!C54</f>
        <v>Gymer</v>
      </c>
      <c r="D54" s="8" t="str">
        <f t="shared" si="22"/>
        <v/>
      </c>
      <c r="E54" s="8" t="str">
        <f>IF(OR(D54="",COUNTIF($D$4:$D$176,"="&amp;D54)&lt;=1),"",IF(COUNTIF($D$4:$D54,"="&amp;D54)=1,"",COUNTIF($D$4:$D54,"="&amp;D54)-1))</f>
        <v/>
      </c>
      <c r="F54" s="8" t="str">
        <f t="shared" si="2"/>
        <v/>
      </c>
      <c r="G54" s="6">
        <f t="shared" si="23"/>
        <v>0</v>
      </c>
      <c r="H54" s="118"/>
      <c r="I54" s="6"/>
      <c r="J54" s="6"/>
      <c r="K54" s="6"/>
      <c r="L54" s="6"/>
      <c r="M54" s="6"/>
      <c r="N54" s="6"/>
      <c r="O54" s="6"/>
      <c r="P54" s="6"/>
      <c r="Q54" s="6"/>
      <c r="R54" s="6"/>
      <c r="S54" s="6"/>
      <c r="T54" s="6"/>
      <c r="U54" s="6"/>
      <c r="V54" s="6"/>
      <c r="W54" s="102"/>
    </row>
    <row r="55" spans="1:23" x14ac:dyDescent="0.5">
      <c r="A55" s="77" t="str">
        <f t="shared" si="0"/>
        <v/>
      </c>
      <c r="B55" s="17" t="str">
        <f>'5k Men'!B55</f>
        <v>Carl</v>
      </c>
      <c r="C55" s="17" t="str">
        <f>'5k Men'!C55</f>
        <v>Hailstone</v>
      </c>
      <c r="D55" s="8" t="str">
        <f t="shared" si="22"/>
        <v/>
      </c>
      <c r="E55" s="8" t="str">
        <f>IF(OR(D55="",COUNTIF($D$4:$D$176,"="&amp;D55)&lt;=1),"",IF(COUNTIF($D$4:$D55,"="&amp;D55)=1,"",COUNTIF($D$4:$D55,"="&amp;D55)-1))</f>
        <v/>
      </c>
      <c r="F55" s="8" t="str">
        <f t="shared" si="2"/>
        <v/>
      </c>
      <c r="G55" s="6">
        <f t="shared" si="23"/>
        <v>0</v>
      </c>
      <c r="H55" s="118"/>
      <c r="I55" s="6"/>
      <c r="J55" s="6"/>
      <c r="K55" s="6"/>
      <c r="L55" s="6"/>
      <c r="M55" s="6"/>
      <c r="N55" s="6"/>
      <c r="O55" s="6"/>
      <c r="P55" s="6"/>
      <c r="Q55" s="6"/>
      <c r="R55" s="6"/>
      <c r="S55" s="6"/>
      <c r="T55" s="6"/>
      <c r="U55" s="6"/>
      <c r="V55" s="6"/>
      <c r="W55" s="102"/>
    </row>
    <row r="56" spans="1:23" x14ac:dyDescent="0.5">
      <c r="A56" s="77" t="str">
        <f t="shared" si="0"/>
        <v/>
      </c>
      <c r="B56" s="17" t="str">
        <f>'5k Men'!B56</f>
        <v>Martin</v>
      </c>
      <c r="C56" s="17" t="str">
        <f>'5k Men'!C56</f>
        <v>Hall</v>
      </c>
      <c r="D56" s="8" t="str">
        <f t="shared" si="22"/>
        <v/>
      </c>
      <c r="E56" s="8" t="str">
        <f>IF(OR(D56="",COUNTIF($D$4:$D$176,"="&amp;D56)&lt;=1),"",IF(COUNTIF($D$4:$D56,"="&amp;D56)=1,"",COUNTIF($D$4:$D56,"="&amp;D56)-1))</f>
        <v/>
      </c>
      <c r="F56" s="8" t="str">
        <f t="shared" si="2"/>
        <v/>
      </c>
      <c r="G56" s="6">
        <f t="shared" si="23"/>
        <v>0</v>
      </c>
      <c r="H56" s="118"/>
      <c r="I56" s="6"/>
      <c r="J56" s="6"/>
      <c r="K56" s="6"/>
      <c r="L56" s="6"/>
      <c r="M56" s="6"/>
      <c r="N56" s="6"/>
      <c r="O56" s="6"/>
      <c r="P56" s="6"/>
      <c r="Q56" s="6"/>
      <c r="R56" s="6"/>
      <c r="S56" s="6"/>
      <c r="T56" s="6"/>
      <c r="U56" s="6"/>
      <c r="V56" s="6"/>
      <c r="W56" s="102"/>
    </row>
    <row r="57" spans="1:23" x14ac:dyDescent="0.5">
      <c r="A57" s="77" t="str">
        <f t="shared" si="0"/>
        <v/>
      </c>
      <c r="B57" s="17" t="str">
        <f>'5k Men'!B57</f>
        <v>Stephen</v>
      </c>
      <c r="C57" s="17" t="str">
        <f>'5k Men'!C57</f>
        <v>Hall</v>
      </c>
      <c r="D57" s="8" t="str">
        <f t="shared" si="22"/>
        <v/>
      </c>
      <c r="E57" s="8" t="str">
        <f>IF(OR(D57="",COUNTIF($D$4:$D$176,"="&amp;D57)&lt;=1),"",IF(COUNTIF($D$4:$D57,"="&amp;D57)=1,"",COUNTIF($D$4:$D57,"="&amp;D57)-1))</f>
        <v/>
      </c>
      <c r="F57" s="8" t="str">
        <f t="shared" si="2"/>
        <v/>
      </c>
      <c r="G57" s="6">
        <f t="shared" si="23"/>
        <v>0</v>
      </c>
      <c r="H57" s="118"/>
      <c r="I57" s="6"/>
      <c r="J57" s="6"/>
      <c r="K57" s="6"/>
      <c r="L57" s="6"/>
      <c r="M57" s="6"/>
      <c r="N57" s="6"/>
      <c r="O57" s="6"/>
      <c r="P57" s="6"/>
      <c r="Q57" s="6"/>
      <c r="R57" s="6"/>
      <c r="S57" s="6"/>
      <c r="T57" s="6"/>
      <c r="U57" s="6"/>
      <c r="V57" s="6"/>
      <c r="W57" s="102"/>
    </row>
    <row r="58" spans="1:23" x14ac:dyDescent="0.5">
      <c r="A58" s="77" t="str">
        <f t="shared" si="0"/>
        <v/>
      </c>
      <c r="B58" s="17" t="str">
        <f>'5k Men'!B58</f>
        <v>Daniel</v>
      </c>
      <c r="C58" s="17" t="str">
        <f>'5k Men'!C58</f>
        <v>Hammond</v>
      </c>
      <c r="D58" s="8" t="str">
        <f t="shared" si="22"/>
        <v/>
      </c>
      <c r="E58" s="8" t="str">
        <f>IF(OR(D58="",COUNTIF($D$4:$D$176,"="&amp;D58)&lt;=1),"",IF(COUNTIF($D$4:$D58,"="&amp;D58)=1,"",COUNTIF($D$4:$D58,"="&amp;D58)-1))</f>
        <v/>
      </c>
      <c r="F58" s="8" t="str">
        <f t="shared" si="2"/>
        <v/>
      </c>
      <c r="G58" s="6">
        <f t="shared" si="23"/>
        <v>0</v>
      </c>
      <c r="H58" s="118"/>
      <c r="I58" s="6"/>
      <c r="J58" s="6"/>
      <c r="K58" s="6"/>
      <c r="L58" s="6"/>
      <c r="M58" s="6"/>
      <c r="N58" s="6"/>
      <c r="O58" s="6"/>
      <c r="P58" s="6"/>
      <c r="Q58" s="6"/>
      <c r="R58" s="6"/>
      <c r="S58" s="6"/>
      <c r="T58" s="6"/>
      <c r="U58" s="6"/>
      <c r="V58" s="6"/>
      <c r="W58" s="102"/>
    </row>
    <row r="59" spans="1:23" x14ac:dyDescent="0.5">
      <c r="A59" s="77">
        <f>F59</f>
        <v>14</v>
      </c>
      <c r="B59" s="17" t="str">
        <f>'5k Men'!B59</f>
        <v>Lee</v>
      </c>
      <c r="C59" s="17" t="str">
        <f>'5k Men'!C59</f>
        <v>Harper</v>
      </c>
      <c r="D59" s="8">
        <f t="shared" si="22"/>
        <v>14</v>
      </c>
      <c r="E59" s="8" t="str">
        <f>IF(OR(D59="",COUNTIF($D$4:$D$176,"="&amp;D59)&lt;=1),"",IF(COUNTIF($D$4:$D59,"="&amp;D59)=1,"",COUNTIF($D$4:$D59,"="&amp;D59)-1))</f>
        <v/>
      </c>
      <c r="F59" s="8">
        <f>IF(D59="","",SUM(D59:E59))</f>
        <v>14</v>
      </c>
      <c r="G59" s="6">
        <f t="shared" si="23"/>
        <v>0.16556712962962963</v>
      </c>
      <c r="H59" s="118"/>
      <c r="I59" s="6"/>
      <c r="J59" s="6"/>
      <c r="K59" s="6"/>
      <c r="L59" s="6"/>
      <c r="M59" s="6"/>
      <c r="N59" s="6">
        <v>0.16556712962962963</v>
      </c>
      <c r="O59" s="6"/>
      <c r="P59" s="6"/>
      <c r="Q59" s="6"/>
      <c r="R59" s="6"/>
      <c r="S59" s="6"/>
      <c r="T59" s="6"/>
      <c r="U59" s="6"/>
      <c r="V59" s="6"/>
      <c r="W59" s="102"/>
    </row>
    <row r="60" spans="1:23" x14ac:dyDescent="0.5">
      <c r="A60" s="77" t="str">
        <f t="shared" si="0"/>
        <v/>
      </c>
      <c r="B60" s="17" t="str">
        <f>'5k Men'!B60</f>
        <v>Frank</v>
      </c>
      <c r="C60" s="17" t="str">
        <f>'5k Men'!C60</f>
        <v>Harrison</v>
      </c>
      <c r="D60" s="8" t="str">
        <f t="shared" si="22"/>
        <v/>
      </c>
      <c r="E60" s="8" t="str">
        <f>IF(OR(D60="",COUNTIF($D$4:$D$176,"="&amp;D60)&lt;=1),"",IF(COUNTIF($D$4:$D60,"="&amp;D60)=1,"",COUNTIF($D$4:$D60,"="&amp;D60)-1))</f>
        <v/>
      </c>
      <c r="F60" s="8" t="str">
        <f t="shared" si="2"/>
        <v/>
      </c>
      <c r="G60" s="6">
        <f t="shared" si="23"/>
        <v>0</v>
      </c>
      <c r="H60" s="118"/>
      <c r="I60" s="6"/>
      <c r="J60" s="6"/>
      <c r="K60" s="6"/>
      <c r="L60" s="6"/>
      <c r="M60" s="6"/>
      <c r="N60" s="6"/>
      <c r="O60" s="6"/>
      <c r="P60" s="6"/>
      <c r="Q60" s="6"/>
      <c r="R60" s="6"/>
      <c r="S60" s="6"/>
      <c r="T60" s="6"/>
      <c r="U60" s="6"/>
      <c r="V60" s="6"/>
      <c r="W60" s="102"/>
    </row>
    <row r="61" spans="1:23" x14ac:dyDescent="0.5">
      <c r="A61" s="77" t="str">
        <f>F61</f>
        <v/>
      </c>
      <c r="B61" s="17" t="str">
        <f>'5k Men'!B61</f>
        <v>Stuart</v>
      </c>
      <c r="C61" s="17" t="str">
        <f>'5k Men'!C61</f>
        <v>Hayward</v>
      </c>
      <c r="D61" s="8" t="str">
        <f t="shared" si="22"/>
        <v/>
      </c>
      <c r="E61" s="8" t="str">
        <f>IF(OR(D61="",COUNTIF($D$4:$D$176,"="&amp;D61)&lt;=1),"",IF(COUNTIF($D$4:$D61,"="&amp;D61)=1,"",COUNTIF($D$4:$D61,"="&amp;D61)-1))</f>
        <v/>
      </c>
      <c r="F61" s="8" t="str">
        <f>IF(D61="","",SUM(D61:E61))</f>
        <v/>
      </c>
      <c r="G61" s="6">
        <f t="shared" ref="G61" si="28">MIN(H61:W61)</f>
        <v>0</v>
      </c>
      <c r="H61" s="118"/>
      <c r="I61" s="6"/>
      <c r="J61" s="6"/>
      <c r="K61" s="6"/>
      <c r="L61" s="6"/>
      <c r="M61" s="6"/>
      <c r="N61" s="6"/>
      <c r="O61" s="6"/>
      <c r="P61" s="6"/>
      <c r="Q61" s="6"/>
      <c r="R61" s="6"/>
      <c r="S61" s="6"/>
      <c r="T61" s="6"/>
      <c r="U61" s="6"/>
      <c r="V61" s="6"/>
      <c r="W61" s="102"/>
    </row>
    <row r="62" spans="1:23" x14ac:dyDescent="0.5">
      <c r="A62" s="77" t="str">
        <f>F62</f>
        <v/>
      </c>
      <c r="B62" s="17" t="str">
        <f>'5k Men'!B62</f>
        <v>Kenneth</v>
      </c>
      <c r="C62" s="17" t="str">
        <f>'5k Men'!C62</f>
        <v>Hearson</v>
      </c>
      <c r="D62" s="8" t="str">
        <f t="shared" si="22"/>
        <v/>
      </c>
      <c r="E62" s="8" t="str">
        <f>IF(OR(D62="",COUNTIF($D$4:$D$176,"="&amp;D62)&lt;=1),"",IF(COUNTIF($D$4:$D62,"="&amp;D62)=1,"",COUNTIF($D$4:$D62,"="&amp;D62)-1))</f>
        <v/>
      </c>
      <c r="F62" s="8" t="str">
        <f>IF(D62="","",SUM(D62:E62))</f>
        <v/>
      </c>
      <c r="G62" s="6">
        <f t="shared" si="23"/>
        <v>0</v>
      </c>
      <c r="H62" s="118"/>
      <c r="I62" s="6"/>
      <c r="J62" s="6"/>
      <c r="K62" s="6"/>
      <c r="L62" s="6"/>
      <c r="M62" s="6"/>
      <c r="N62" s="6"/>
      <c r="O62" s="6"/>
      <c r="P62" s="6"/>
      <c r="Q62" s="6"/>
      <c r="R62" s="6"/>
      <c r="S62" s="6"/>
      <c r="T62" s="6"/>
      <c r="U62" s="6"/>
      <c r="V62" s="6"/>
      <c r="W62" s="102"/>
    </row>
    <row r="63" spans="1:23" x14ac:dyDescent="0.5">
      <c r="A63" s="77" t="str">
        <f t="shared" si="0"/>
        <v/>
      </c>
      <c r="B63" s="17" t="str">
        <f>'5k Men'!B63</f>
        <v>Peter</v>
      </c>
      <c r="C63" s="17" t="str">
        <f>'5k Men'!C63</f>
        <v>Henderson</v>
      </c>
      <c r="D63" s="8" t="str">
        <f t="shared" si="22"/>
        <v/>
      </c>
      <c r="E63" s="8" t="str">
        <f>IF(OR(D63="",COUNTIF($D$4:$D$176,"="&amp;D63)&lt;=1),"",IF(COUNTIF($D$4:$D63,"="&amp;D63)=1,"",COUNTIF($D$4:$D63,"="&amp;D63)-1))</f>
        <v/>
      </c>
      <c r="F63" s="8" t="str">
        <f t="shared" si="2"/>
        <v/>
      </c>
      <c r="G63" s="6">
        <f t="shared" si="23"/>
        <v>0</v>
      </c>
      <c r="H63" s="118"/>
      <c r="I63" s="6"/>
      <c r="J63" s="6"/>
      <c r="K63" s="6"/>
      <c r="L63" s="6"/>
      <c r="M63" s="6"/>
      <c r="N63" s="6"/>
      <c r="O63" s="6"/>
      <c r="P63" s="6"/>
      <c r="Q63" s="6"/>
      <c r="R63" s="6"/>
      <c r="S63" s="6"/>
      <c r="T63" s="6"/>
      <c r="U63" s="6"/>
      <c r="V63" s="6"/>
      <c r="W63" s="102"/>
    </row>
    <row r="64" spans="1:23" x14ac:dyDescent="0.5">
      <c r="A64" s="77" t="str">
        <f t="shared" si="0"/>
        <v/>
      </c>
      <c r="B64" s="17" t="s">
        <v>238</v>
      </c>
      <c r="C64" s="17" t="str">
        <f>'5k Men'!C64</f>
        <v>Heneghan</v>
      </c>
      <c r="D64" s="8" t="str">
        <f t="shared" si="22"/>
        <v/>
      </c>
      <c r="E64" s="8" t="str">
        <f>IF(OR(D64="",COUNTIF($D$4:$D$176,"="&amp;D64)&lt;=1),"",IF(COUNTIF($D$4:$D64,"="&amp;D64)=1,"",COUNTIF($D$4:$D64,"="&amp;D64)-1))</f>
        <v/>
      </c>
      <c r="F64" s="8" t="str">
        <f t="shared" si="2"/>
        <v/>
      </c>
      <c r="G64" s="6">
        <f t="shared" si="23"/>
        <v>0</v>
      </c>
      <c r="H64" s="118"/>
      <c r="I64" s="6"/>
      <c r="J64" s="6"/>
      <c r="K64" s="6"/>
      <c r="L64" s="6"/>
      <c r="M64" s="6"/>
      <c r="N64" s="6"/>
      <c r="O64" s="6"/>
      <c r="P64" s="6"/>
      <c r="Q64" s="6"/>
      <c r="R64" s="6"/>
      <c r="S64" s="6"/>
      <c r="T64" s="6"/>
      <c r="U64" s="6"/>
      <c r="V64" s="6"/>
      <c r="W64" s="102"/>
    </row>
    <row r="65" spans="1:23" x14ac:dyDescent="0.5">
      <c r="A65" s="77" t="str">
        <f t="shared" si="0"/>
        <v/>
      </c>
      <c r="B65" s="17" t="str">
        <f>'5k Men'!B65</f>
        <v>Kris</v>
      </c>
      <c r="C65" s="17" t="str">
        <f>'5k Men'!C65</f>
        <v>Hilton</v>
      </c>
      <c r="D65" s="8" t="str">
        <f t="shared" si="22"/>
        <v/>
      </c>
      <c r="E65" s="8" t="str">
        <f>IF(OR(D65="",COUNTIF($D$4:$D$176,"="&amp;D65)&lt;=1),"",IF(COUNTIF($D$4:$D65,"="&amp;D65)=1,"",COUNTIF($D$4:$D65,"="&amp;D65)-1))</f>
        <v/>
      </c>
      <c r="F65" s="8" t="str">
        <f t="shared" si="2"/>
        <v/>
      </c>
      <c r="G65" s="6">
        <f t="shared" si="23"/>
        <v>0</v>
      </c>
      <c r="H65" s="118"/>
      <c r="I65" s="6"/>
      <c r="J65" s="6"/>
      <c r="K65" s="6"/>
      <c r="L65" s="6"/>
      <c r="M65" s="6"/>
      <c r="N65" s="6"/>
      <c r="O65" s="6"/>
      <c r="P65" s="6"/>
      <c r="Q65" s="6"/>
      <c r="R65" s="6"/>
      <c r="S65" s="6"/>
      <c r="T65" s="6"/>
      <c r="U65" s="6"/>
      <c r="V65" s="6"/>
      <c r="W65" s="102"/>
    </row>
    <row r="66" spans="1:23" x14ac:dyDescent="0.5">
      <c r="A66" s="77" t="str">
        <f>F66</f>
        <v/>
      </c>
      <c r="B66" s="17" t="str">
        <f>'5k Men'!B66</f>
        <v>Robert</v>
      </c>
      <c r="C66" s="17" t="str">
        <f>'5k Men'!C66</f>
        <v>Hodges</v>
      </c>
      <c r="D66" s="8" t="str">
        <f t="shared" si="22"/>
        <v/>
      </c>
      <c r="E66" s="8" t="str">
        <f>IF(OR(D66="",COUNTIF($D$4:$D$176,"="&amp;D66)&lt;=1),"",IF(COUNTIF($D$4:$D66,"="&amp;D66)=1,"",COUNTIF($D$4:$D66,"="&amp;D66)-1))</f>
        <v/>
      </c>
      <c r="F66" s="8" t="str">
        <f>IF(D66="","",SUM(D66:E66))</f>
        <v/>
      </c>
      <c r="G66" s="6">
        <f t="shared" si="23"/>
        <v>0</v>
      </c>
      <c r="H66" s="118"/>
      <c r="I66" s="6"/>
      <c r="J66" s="6"/>
      <c r="K66" s="6"/>
      <c r="L66" s="6"/>
      <c r="M66" s="6"/>
      <c r="N66" s="6"/>
      <c r="O66" s="6"/>
      <c r="P66" s="6"/>
      <c r="Q66" s="6"/>
      <c r="R66" s="6"/>
      <c r="S66" s="6"/>
      <c r="T66" s="6"/>
      <c r="U66" s="6"/>
      <c r="V66" s="6"/>
      <c r="W66" s="102"/>
    </row>
    <row r="67" spans="1:23" x14ac:dyDescent="0.5">
      <c r="A67" s="77" t="str">
        <f t="shared" si="0"/>
        <v/>
      </c>
      <c r="B67" s="17" t="str">
        <f>'5k Men'!B67</f>
        <v>Jeremy</v>
      </c>
      <c r="C67" s="17" t="str">
        <f>'5k Men'!C67</f>
        <v>Holden</v>
      </c>
      <c r="D67" s="8" t="str">
        <f t="shared" si="22"/>
        <v/>
      </c>
      <c r="E67" s="8" t="str">
        <f>IF(OR(D67="",COUNTIF($D$4:$D$176,"="&amp;D67)&lt;=1),"",IF(COUNTIF($D$4:$D67,"="&amp;D67)=1,"",COUNTIF($D$4:$D67,"="&amp;D67)-1))</f>
        <v/>
      </c>
      <c r="F67" s="8" t="str">
        <f t="shared" si="2"/>
        <v/>
      </c>
      <c r="G67" s="6">
        <f t="shared" si="23"/>
        <v>0</v>
      </c>
      <c r="H67" s="118"/>
      <c r="I67" s="6"/>
      <c r="J67" s="6"/>
      <c r="K67" s="6"/>
      <c r="L67" s="6"/>
      <c r="M67" s="6"/>
      <c r="N67" s="6"/>
      <c r="O67" s="6"/>
      <c r="P67" s="6"/>
      <c r="Q67" s="6"/>
      <c r="R67" s="6"/>
      <c r="S67" s="6"/>
      <c r="T67" s="6"/>
      <c r="U67" s="6"/>
      <c r="V67" s="6"/>
      <c r="W67" s="102"/>
    </row>
    <row r="68" spans="1:23" x14ac:dyDescent="0.5">
      <c r="A68" s="77" t="str">
        <f>F68</f>
        <v/>
      </c>
      <c r="B68" s="17" t="str">
        <f>'5k Men'!B68</f>
        <v>Adrian</v>
      </c>
      <c r="C68" s="17" t="str">
        <f>'5k Men'!C68</f>
        <v>Holland</v>
      </c>
      <c r="D68" s="8" t="str">
        <f t="shared" ref="D68:D99" si="29">IF(RANK(G68,G$4:G$176,1)-COUNTIF(G$4:G$176,"=0")&lt;=0,"",RANK(G68,G$4:G$176,1)-COUNTIF(G$4:G$176,"=0"))</f>
        <v/>
      </c>
      <c r="E68" s="8" t="str">
        <f>IF(OR(D68="",COUNTIF($D$4:$D$176,"="&amp;D68)&lt;=1),"",IF(COUNTIF($D$4:$D68,"="&amp;D68)=1,"",COUNTIF($D$4:$D68,"="&amp;D68)-1))</f>
        <v/>
      </c>
      <c r="F68" s="8" t="str">
        <f>IF(D68="","",SUM(D68:E68))</f>
        <v/>
      </c>
      <c r="G68" s="6">
        <f t="shared" si="23"/>
        <v>0</v>
      </c>
      <c r="H68" s="118"/>
      <c r="I68" s="6"/>
      <c r="J68" s="6"/>
      <c r="K68" s="6"/>
      <c r="L68" s="6"/>
      <c r="M68" s="6"/>
      <c r="N68" s="6"/>
      <c r="O68" s="6"/>
      <c r="P68" s="6"/>
      <c r="Q68" s="6"/>
      <c r="R68" s="6"/>
      <c r="S68" s="6"/>
      <c r="T68" s="6"/>
      <c r="U68" s="6"/>
      <c r="V68" s="6"/>
      <c r="W68" s="102"/>
    </row>
    <row r="69" spans="1:23" x14ac:dyDescent="0.5">
      <c r="A69" s="77" t="str">
        <f t="shared" si="0"/>
        <v/>
      </c>
      <c r="B69" s="17" t="str">
        <f>'5k Men'!B69</f>
        <v>Lewis</v>
      </c>
      <c r="C69" s="17" t="str">
        <f>'5k Men'!C69</f>
        <v>Holloway</v>
      </c>
      <c r="D69" s="8" t="str">
        <f t="shared" si="29"/>
        <v/>
      </c>
      <c r="E69" s="8" t="str">
        <f>IF(OR(D69="",COUNTIF($D$4:$D$176,"="&amp;D69)&lt;=1),"",IF(COUNTIF($D$4:$D69,"="&amp;D69)=1,"",COUNTIF($D$4:$D69,"="&amp;D69)-1))</f>
        <v/>
      </c>
      <c r="F69" s="8" t="str">
        <f t="shared" si="2"/>
        <v/>
      </c>
      <c r="G69" s="6">
        <f t="shared" si="23"/>
        <v>0</v>
      </c>
      <c r="H69" s="118"/>
      <c r="I69" s="6"/>
      <c r="J69" s="6"/>
      <c r="K69" s="6"/>
      <c r="L69" s="6"/>
      <c r="M69" s="6"/>
      <c r="N69" s="6"/>
      <c r="O69" s="6"/>
      <c r="P69" s="6"/>
      <c r="Q69" s="6"/>
      <c r="R69" s="6"/>
      <c r="S69" s="6"/>
      <c r="T69" s="6"/>
      <c r="U69" s="6"/>
      <c r="V69" s="6"/>
      <c r="W69" s="102"/>
    </row>
    <row r="70" spans="1:23" x14ac:dyDescent="0.5">
      <c r="A70" s="77">
        <f t="shared" si="0"/>
        <v>10</v>
      </c>
      <c r="B70" s="17" t="str">
        <f>'5k Men'!B70</f>
        <v>Jody</v>
      </c>
      <c r="C70" s="17" t="str">
        <f>'5k Men'!C70</f>
        <v>Horth</v>
      </c>
      <c r="D70" s="8">
        <f t="shared" si="29"/>
        <v>10</v>
      </c>
      <c r="E70" s="8" t="str">
        <f>IF(OR(D70="",COUNTIF($D$4:$D$176,"="&amp;D70)&lt;=1),"",IF(COUNTIF($D$4:$D70,"="&amp;D70)=1,"",COUNTIF($D$4:$D70,"="&amp;D70)-1))</f>
        <v/>
      </c>
      <c r="F70" s="8">
        <f t="shared" si="2"/>
        <v>10</v>
      </c>
      <c r="G70" s="6">
        <f t="shared" si="23"/>
        <v>0.13900462962962962</v>
      </c>
      <c r="H70" s="118"/>
      <c r="I70" s="6"/>
      <c r="J70" s="6"/>
      <c r="K70" s="6">
        <v>0.13900462962962962</v>
      </c>
      <c r="L70" s="6"/>
      <c r="M70" s="6"/>
      <c r="N70" s="6"/>
      <c r="O70" s="6"/>
      <c r="P70" s="6"/>
      <c r="Q70" s="6"/>
      <c r="R70" s="6"/>
      <c r="S70" s="6"/>
      <c r="T70" s="6"/>
      <c r="U70" s="6"/>
      <c r="V70" s="6"/>
      <c r="W70" s="102"/>
    </row>
    <row r="71" spans="1:23" x14ac:dyDescent="0.5">
      <c r="A71" s="77" t="str">
        <f t="shared" si="0"/>
        <v/>
      </c>
      <c r="B71" s="17" t="str">
        <f>'5k Men'!B71</f>
        <v>Mathias</v>
      </c>
      <c r="C71" s="17" t="str">
        <f>'5k Men'!C71</f>
        <v>Hulse</v>
      </c>
      <c r="D71" s="8" t="str">
        <f t="shared" si="29"/>
        <v/>
      </c>
      <c r="E71" s="8" t="str">
        <f>IF(OR(D71="",COUNTIF($D$4:$D$176,"="&amp;D71)&lt;=1),"",IF(COUNTIF($D$4:$D71,"="&amp;D71)=1,"",COUNTIF($D$4:$D71,"="&amp;D71)-1))</f>
        <v/>
      </c>
      <c r="F71" s="8" t="str">
        <f t="shared" si="2"/>
        <v/>
      </c>
      <c r="G71" s="6">
        <f t="shared" ref="G71:G98" si="30">MIN(H71:W71)</f>
        <v>0</v>
      </c>
      <c r="H71" s="118"/>
      <c r="I71" s="6"/>
      <c r="J71" s="6"/>
      <c r="K71" s="6"/>
      <c r="L71" s="6"/>
      <c r="M71" s="6"/>
      <c r="N71" s="6"/>
      <c r="O71" s="6"/>
      <c r="P71" s="6"/>
      <c r="Q71" s="6"/>
      <c r="R71" s="6"/>
      <c r="S71" s="6"/>
      <c r="T71" s="6"/>
      <c r="U71" s="6"/>
      <c r="V71" s="6"/>
      <c r="W71" s="102"/>
    </row>
    <row r="72" spans="1:23" x14ac:dyDescent="0.5">
      <c r="A72" s="77">
        <f t="shared" ref="A72:A119" si="31">F72</f>
        <v>15</v>
      </c>
      <c r="B72" s="17" t="s">
        <v>56</v>
      </c>
      <c r="C72" s="17" t="s">
        <v>152</v>
      </c>
      <c r="D72" s="8">
        <f t="shared" si="29"/>
        <v>15</v>
      </c>
      <c r="E72" s="8" t="str">
        <f>IF(OR(D72="",COUNTIF($D$4:$D$176,"="&amp;D72)&lt;=1),"",IF(COUNTIF($D$4:$D72,"="&amp;D72)=1,"",COUNTIF($D$4:$D72,"="&amp;D72)-1))</f>
        <v/>
      </c>
      <c r="F72" s="8">
        <f t="shared" si="2"/>
        <v>15</v>
      </c>
      <c r="G72" s="6">
        <f t="shared" si="30"/>
        <v>0.18861111111111112</v>
      </c>
      <c r="H72" s="118"/>
      <c r="I72" s="6">
        <v>0.18861111111111112</v>
      </c>
      <c r="J72" s="6"/>
      <c r="K72" s="6"/>
      <c r="L72" s="6"/>
      <c r="M72" s="6"/>
      <c r="N72" s="6"/>
      <c r="O72" s="6"/>
      <c r="P72" s="6"/>
      <c r="Q72" s="6"/>
      <c r="R72" s="6"/>
      <c r="S72" s="6"/>
      <c r="T72" s="6"/>
      <c r="U72" s="6"/>
      <c r="V72" s="6"/>
      <c r="W72" s="102"/>
    </row>
    <row r="73" spans="1:23" x14ac:dyDescent="0.5">
      <c r="A73" s="77" t="str">
        <f t="shared" si="31"/>
        <v/>
      </c>
      <c r="B73" s="17" t="s">
        <v>21</v>
      </c>
      <c r="C73" s="17" t="s">
        <v>302</v>
      </c>
      <c r="D73" s="8" t="str">
        <f t="shared" si="29"/>
        <v/>
      </c>
      <c r="E73" s="8" t="str">
        <f>IF(OR(D73="",COUNTIF($D$4:$D$176,"="&amp;D73)&lt;=1),"",IF(COUNTIF($D$4:$D73,"="&amp;D73)=1,"",COUNTIF($D$4:$D73,"="&amp;D73)-1))</f>
        <v/>
      </c>
      <c r="F73" s="8" t="str">
        <f>IF(D73="","",SUM(D73:E73))</f>
        <v/>
      </c>
      <c r="G73" s="6">
        <f t="shared" si="30"/>
        <v>0</v>
      </c>
      <c r="H73" s="118"/>
      <c r="I73" s="6"/>
      <c r="J73" s="6"/>
      <c r="K73" s="6"/>
      <c r="L73" s="6"/>
      <c r="M73" s="6"/>
      <c r="N73" s="6"/>
      <c r="O73" s="6"/>
      <c r="P73" s="6"/>
      <c r="Q73" s="6"/>
      <c r="R73" s="6"/>
      <c r="S73" s="6"/>
      <c r="T73" s="6"/>
      <c r="U73" s="6"/>
      <c r="V73" s="6"/>
      <c r="W73" s="102"/>
    </row>
    <row r="74" spans="1:23" x14ac:dyDescent="0.5">
      <c r="A74" s="77" t="str">
        <f>F74</f>
        <v/>
      </c>
      <c r="B74" s="17" t="s">
        <v>21</v>
      </c>
      <c r="C74" s="17" t="s">
        <v>302</v>
      </c>
      <c r="D74" s="8" t="str">
        <f t="shared" si="29"/>
        <v/>
      </c>
      <c r="E74" s="8" t="str">
        <f>IF(OR(D74="",COUNTIF($D$4:$D$176,"="&amp;D74)&lt;=1),"",IF(COUNTIF($D$4:$D74,"="&amp;D74)=1,"",COUNTIF($D$4:$D74,"="&amp;D74)-1))</f>
        <v/>
      </c>
      <c r="F74" s="8" t="str">
        <f>IF(D74="","",SUM(D74:E74))</f>
        <v/>
      </c>
      <c r="G74" s="6">
        <f t="shared" si="30"/>
        <v>0</v>
      </c>
      <c r="H74" s="118"/>
      <c r="I74" s="6"/>
      <c r="J74" s="6"/>
      <c r="K74" s="6"/>
      <c r="L74" s="6"/>
      <c r="M74" s="6"/>
      <c r="N74" s="6"/>
      <c r="O74" s="6"/>
      <c r="P74" s="6"/>
      <c r="Q74" s="6"/>
      <c r="R74" s="6"/>
      <c r="S74" s="6"/>
      <c r="T74" s="6"/>
      <c r="U74" s="6"/>
      <c r="V74" s="6"/>
      <c r="W74" s="102"/>
    </row>
    <row r="75" spans="1:23" x14ac:dyDescent="0.5">
      <c r="A75" s="77" t="str">
        <f t="shared" si="31"/>
        <v/>
      </c>
      <c r="B75" s="17" t="str">
        <f>'5k Men'!B75</f>
        <v>Andrew</v>
      </c>
      <c r="C75" s="17" t="str">
        <f>'5k Men'!C75</f>
        <v>Johnson</v>
      </c>
      <c r="D75" s="8" t="str">
        <f t="shared" si="29"/>
        <v/>
      </c>
      <c r="E75" s="8" t="str">
        <f>IF(OR(D75="",COUNTIF($D$4:$D$176,"="&amp;D75)&lt;=1),"",IF(COUNTIF($D$4:$D75,"="&amp;D75)=1,"",COUNTIF($D$4:$D75,"="&amp;D75)-1))</f>
        <v/>
      </c>
      <c r="F75" s="8" t="str">
        <f t="shared" ref="F75:F119" si="32">IF(D75="","",SUM(D75:E75))</f>
        <v/>
      </c>
      <c r="G75" s="6">
        <f t="shared" si="30"/>
        <v>0</v>
      </c>
      <c r="H75" s="118"/>
      <c r="I75" s="6"/>
      <c r="J75" s="6"/>
      <c r="K75" s="6"/>
      <c r="L75" s="6"/>
      <c r="M75" s="6"/>
      <c r="N75" s="6"/>
      <c r="O75" s="6"/>
      <c r="P75" s="6"/>
      <c r="Q75" s="6"/>
      <c r="R75" s="6"/>
      <c r="S75" s="6"/>
      <c r="T75" s="6"/>
      <c r="U75" s="6"/>
      <c r="V75" s="6"/>
      <c r="W75" s="102"/>
    </row>
    <row r="76" spans="1:23" x14ac:dyDescent="0.5">
      <c r="A76" s="77" t="str">
        <f t="shared" si="31"/>
        <v/>
      </c>
      <c r="B76" s="17" t="str">
        <f>'5k Men'!B76</f>
        <v>James</v>
      </c>
      <c r="C76" s="17" t="str">
        <f>'5k Men'!C76</f>
        <v>Johnson</v>
      </c>
      <c r="D76" s="8" t="str">
        <f t="shared" si="29"/>
        <v/>
      </c>
      <c r="E76" s="8" t="str">
        <f>IF(OR(D76="",COUNTIF($D$4:$D$176,"="&amp;D76)&lt;=1),"",IF(COUNTIF($D$4:$D76,"="&amp;D76)=1,"",COUNTIF($D$4:$D76,"="&amp;D76)-1))</f>
        <v/>
      </c>
      <c r="F76" s="8" t="str">
        <f t="shared" si="32"/>
        <v/>
      </c>
      <c r="G76" s="6">
        <f t="shared" si="30"/>
        <v>0</v>
      </c>
      <c r="H76" s="118"/>
      <c r="I76" s="6"/>
      <c r="J76" s="6"/>
      <c r="K76" s="6"/>
      <c r="L76" s="6"/>
      <c r="M76" s="6"/>
      <c r="N76" s="6"/>
      <c r="O76" s="6"/>
      <c r="P76" s="6"/>
      <c r="Q76" s="6"/>
      <c r="R76" s="6"/>
      <c r="S76" s="6"/>
      <c r="T76" s="6"/>
      <c r="U76" s="6"/>
      <c r="V76" s="6"/>
      <c r="W76" s="102"/>
    </row>
    <row r="77" spans="1:23" x14ac:dyDescent="0.5">
      <c r="A77" s="77" t="str">
        <f t="shared" si="31"/>
        <v/>
      </c>
      <c r="B77" s="17" t="str">
        <f>'5k Men'!B77</f>
        <v>Thomas</v>
      </c>
      <c r="C77" s="17" t="str">
        <f>'5k Men'!C77</f>
        <v>Jorna</v>
      </c>
      <c r="D77" s="8" t="str">
        <f t="shared" si="29"/>
        <v/>
      </c>
      <c r="E77" s="8" t="str">
        <f>IF(OR(D77="",COUNTIF($D$4:$D$176,"="&amp;D77)&lt;=1),"",IF(COUNTIF($D$4:$D77,"="&amp;D77)=1,"",COUNTIF($D$4:$D77,"="&amp;D77)-1))</f>
        <v/>
      </c>
      <c r="F77" s="8" t="str">
        <f t="shared" si="32"/>
        <v/>
      </c>
      <c r="G77" s="6">
        <f t="shared" si="30"/>
        <v>0</v>
      </c>
      <c r="H77" s="118"/>
      <c r="I77" s="6"/>
      <c r="J77" s="6"/>
      <c r="K77" s="6"/>
      <c r="L77" s="6"/>
      <c r="M77" s="6"/>
      <c r="N77" s="6"/>
      <c r="O77" s="6"/>
      <c r="P77" s="6"/>
      <c r="Q77" s="6"/>
      <c r="R77" s="6"/>
      <c r="S77" s="6"/>
      <c r="T77" s="6"/>
      <c r="U77" s="6"/>
      <c r="V77" s="6"/>
      <c r="W77" s="102"/>
    </row>
    <row r="78" spans="1:23" x14ac:dyDescent="0.5">
      <c r="A78" s="77">
        <f t="shared" si="31"/>
        <v>12</v>
      </c>
      <c r="B78" s="17" t="str">
        <f>'5k Men'!B78</f>
        <v>Jack</v>
      </c>
      <c r="C78" s="17" t="str">
        <f>'5k Men'!C78</f>
        <v>Kane</v>
      </c>
      <c r="D78" s="8">
        <f t="shared" si="29"/>
        <v>12</v>
      </c>
      <c r="E78" s="8" t="str">
        <f>IF(OR(D78="",COUNTIF($D$4:$D$176,"="&amp;D78)&lt;=1),"",IF(COUNTIF($D$4:$D78,"="&amp;D78)=1,"",COUNTIF($D$4:$D78,"="&amp;D78)-1))</f>
        <v/>
      </c>
      <c r="F78" s="8">
        <f t="shared" si="32"/>
        <v>12</v>
      </c>
      <c r="G78" s="6">
        <f t="shared" si="30"/>
        <v>0.14760416666666668</v>
      </c>
      <c r="H78" s="118"/>
      <c r="I78" s="6"/>
      <c r="J78" s="6"/>
      <c r="K78" s="6"/>
      <c r="L78" s="6"/>
      <c r="M78" s="6"/>
      <c r="N78" s="6"/>
      <c r="O78" s="6"/>
      <c r="P78" s="6"/>
      <c r="Q78" s="6">
        <v>0.14760416666666668</v>
      </c>
      <c r="R78" s="6"/>
      <c r="S78" s="6"/>
      <c r="T78" s="6"/>
      <c r="U78" s="6"/>
      <c r="V78" s="6"/>
      <c r="W78" s="102"/>
    </row>
    <row r="79" spans="1:23" x14ac:dyDescent="0.5">
      <c r="A79" s="77" t="str">
        <f>F79</f>
        <v/>
      </c>
      <c r="B79" s="17" t="str">
        <f>'5k Men'!B79</f>
        <v>Jamie</v>
      </c>
      <c r="C79" s="17" t="str">
        <f>'5k Men'!C79</f>
        <v>Kitching</v>
      </c>
      <c r="D79" s="8" t="str">
        <f t="shared" si="29"/>
        <v/>
      </c>
      <c r="E79" s="8" t="str">
        <f>IF(OR(D79="",COUNTIF($D$4:$D$176,"="&amp;D79)&lt;=1),"",IF(COUNTIF($D$4:$D79,"="&amp;D79)=1,"",COUNTIF($D$4:$D79,"="&amp;D79)-1))</f>
        <v/>
      </c>
      <c r="F79" s="8" t="str">
        <f>IF(D79="","",SUM(D79:E79))</f>
        <v/>
      </c>
      <c r="G79" s="6">
        <f t="shared" si="30"/>
        <v>0</v>
      </c>
      <c r="H79" s="118"/>
      <c r="I79" s="6"/>
      <c r="J79" s="6"/>
      <c r="K79" s="6"/>
      <c r="L79" s="6"/>
      <c r="M79" s="6"/>
      <c r="N79" s="6"/>
      <c r="O79" s="6"/>
      <c r="P79" s="6"/>
      <c r="Q79" s="6"/>
      <c r="R79" s="6"/>
      <c r="S79" s="6"/>
      <c r="T79" s="6"/>
      <c r="U79" s="6"/>
      <c r="V79" s="6"/>
      <c r="W79" s="102"/>
    </row>
    <row r="80" spans="1:23" x14ac:dyDescent="0.5">
      <c r="A80" s="77">
        <f t="shared" si="31"/>
        <v>2</v>
      </c>
      <c r="B80" s="17" t="str">
        <f>'5k Men'!B80</f>
        <v>Stuart</v>
      </c>
      <c r="C80" s="17" t="str">
        <f>'5k Men'!C80</f>
        <v>Little</v>
      </c>
      <c r="D80" s="8">
        <f t="shared" si="29"/>
        <v>2</v>
      </c>
      <c r="E80" s="8" t="str">
        <f>IF(OR(D80="",COUNTIF($D$4:$D$176,"="&amp;D80)&lt;=1),"",IF(COUNTIF($D$4:$D80,"="&amp;D80)=1,"",COUNTIF($D$4:$D80,"="&amp;D80)-1))</f>
        <v/>
      </c>
      <c r="F80" s="8">
        <f t="shared" si="32"/>
        <v>2</v>
      </c>
      <c r="G80" s="6">
        <f t="shared" si="30"/>
        <v>0.11895833333333333</v>
      </c>
      <c r="H80" s="118"/>
      <c r="I80" s="6"/>
      <c r="J80" s="6"/>
      <c r="K80" s="6"/>
      <c r="L80" s="6"/>
      <c r="M80" s="6">
        <v>0.11895833333333333</v>
      </c>
      <c r="N80" s="6"/>
      <c r="O80" s="6"/>
      <c r="P80" s="6"/>
      <c r="Q80" s="6"/>
      <c r="R80" s="6"/>
      <c r="S80" s="6"/>
      <c r="T80" s="6"/>
      <c r="U80" s="6"/>
      <c r="V80" s="6"/>
      <c r="W80" s="102"/>
    </row>
    <row r="81" spans="1:23" x14ac:dyDescent="0.5">
      <c r="A81" s="77" t="str">
        <f>F81</f>
        <v/>
      </c>
      <c r="B81" s="17" t="str">
        <f>'5k Men'!B81</f>
        <v>Paul</v>
      </c>
      <c r="C81" s="17" t="str">
        <f>'5k Men'!C81</f>
        <v>Littlewood</v>
      </c>
      <c r="D81" s="8" t="str">
        <f t="shared" si="29"/>
        <v/>
      </c>
      <c r="E81" s="8" t="str">
        <f>IF(OR(D81="",COUNTIF($D$4:$D$176,"="&amp;D81)&lt;=1),"",IF(COUNTIF($D$4:$D81,"="&amp;D81)=1,"",COUNTIF($D$4:$D81,"="&amp;D81)-1))</f>
        <v/>
      </c>
      <c r="F81" s="8" t="str">
        <f t="shared" si="32"/>
        <v/>
      </c>
      <c r="G81" s="6">
        <f t="shared" si="30"/>
        <v>0</v>
      </c>
      <c r="H81" s="118"/>
      <c r="I81" s="6"/>
      <c r="J81" s="6"/>
      <c r="K81" s="6"/>
      <c r="L81" s="6"/>
      <c r="M81" s="6"/>
      <c r="N81" s="6"/>
      <c r="O81" s="6"/>
      <c r="P81" s="6"/>
      <c r="Q81" s="6"/>
      <c r="R81" s="6"/>
      <c r="S81" s="6"/>
      <c r="T81" s="6"/>
      <c r="U81" s="6"/>
      <c r="V81" s="6"/>
      <c r="W81" s="102"/>
    </row>
    <row r="82" spans="1:23" x14ac:dyDescent="0.5">
      <c r="A82" s="77" t="str">
        <f t="shared" si="31"/>
        <v/>
      </c>
      <c r="B82" s="17" t="str">
        <f>'5k Men'!B82</f>
        <v>Mark</v>
      </c>
      <c r="C82" s="17" t="str">
        <f>'5k Men'!C82</f>
        <v>Lorch</v>
      </c>
      <c r="D82" s="8" t="str">
        <f t="shared" si="29"/>
        <v/>
      </c>
      <c r="E82" s="8" t="str">
        <f>IF(OR(D82="",COUNTIF($D$4:$D$176,"="&amp;D82)&lt;=1),"",IF(COUNTIF($D$4:$D82,"="&amp;D82)=1,"",COUNTIF($D$4:$D82,"="&amp;D82)-1))</f>
        <v/>
      </c>
      <c r="F82" s="8" t="str">
        <f>IF(D82="","",SUM(D82:E82))</f>
        <v/>
      </c>
      <c r="G82" s="6">
        <f t="shared" si="30"/>
        <v>0</v>
      </c>
      <c r="H82" s="118"/>
      <c r="I82" s="6"/>
      <c r="J82" s="6"/>
      <c r="K82" s="6"/>
      <c r="L82" s="6"/>
      <c r="M82" s="6"/>
      <c r="N82" s="6"/>
      <c r="O82" s="6"/>
      <c r="P82" s="6"/>
      <c r="Q82" s="6"/>
      <c r="R82" s="6"/>
      <c r="S82" s="6"/>
      <c r="T82" s="6"/>
      <c r="U82" s="6"/>
      <c r="V82" s="6"/>
      <c r="W82" s="102"/>
    </row>
    <row r="83" spans="1:23" x14ac:dyDescent="0.5">
      <c r="A83" s="77" t="str">
        <f t="shared" si="31"/>
        <v/>
      </c>
      <c r="B83" s="17" t="str">
        <f>'5k Men'!B83</f>
        <v>Steven</v>
      </c>
      <c r="C83" s="17" t="str">
        <f>'5k Men'!C83</f>
        <v>Marsay</v>
      </c>
      <c r="D83" s="8" t="str">
        <f t="shared" si="29"/>
        <v/>
      </c>
      <c r="E83" s="8" t="str">
        <f>IF(OR(D83="",COUNTIF($D$4:$D$176,"="&amp;D83)&lt;=1),"",IF(COUNTIF($D$4:$D83,"="&amp;D83)=1,"",COUNTIF($D$4:$D83,"="&amp;D83)-1))</f>
        <v/>
      </c>
      <c r="F83" s="8" t="str">
        <f t="shared" si="32"/>
        <v/>
      </c>
      <c r="G83" s="6">
        <f t="shared" si="30"/>
        <v>0</v>
      </c>
      <c r="H83" s="118"/>
      <c r="I83" s="6"/>
      <c r="J83" s="6"/>
      <c r="K83" s="6"/>
      <c r="L83" s="6"/>
      <c r="M83" s="6"/>
      <c r="N83" s="6"/>
      <c r="O83" s="6"/>
      <c r="P83" s="6"/>
      <c r="Q83" s="6"/>
      <c r="R83" s="6"/>
      <c r="S83" s="6"/>
      <c r="T83" s="6"/>
      <c r="U83" s="6"/>
      <c r="V83" s="6"/>
      <c r="W83" s="102"/>
    </row>
    <row r="84" spans="1:23" x14ac:dyDescent="0.5">
      <c r="A84" s="77" t="str">
        <f t="shared" si="31"/>
        <v/>
      </c>
      <c r="B84" s="17" t="str">
        <f>'5k Men'!B84</f>
        <v>Patrick</v>
      </c>
      <c r="C84" s="17" t="str">
        <f>'5k Men'!C84</f>
        <v>Marshall</v>
      </c>
      <c r="D84" s="8" t="str">
        <f t="shared" si="29"/>
        <v/>
      </c>
      <c r="E84" s="8" t="str">
        <f>IF(OR(D84="",COUNTIF($D$4:$D$176,"="&amp;D84)&lt;=1),"",IF(COUNTIF($D$4:$D84,"="&amp;D84)=1,"",COUNTIF($D$4:$D84,"="&amp;D84)-1))</f>
        <v/>
      </c>
      <c r="F84" s="8" t="str">
        <f t="shared" si="32"/>
        <v/>
      </c>
      <c r="G84" s="6">
        <f t="shared" si="30"/>
        <v>0</v>
      </c>
      <c r="H84" s="118"/>
      <c r="I84" s="6"/>
      <c r="J84" s="6"/>
      <c r="K84" s="6"/>
      <c r="L84" s="6"/>
      <c r="M84" s="6"/>
      <c r="N84" s="6"/>
      <c r="O84" s="6"/>
      <c r="P84" s="6"/>
      <c r="Q84" s="6"/>
      <c r="R84" s="6"/>
      <c r="S84" s="6"/>
      <c r="T84" s="6"/>
      <c r="U84" s="6"/>
      <c r="V84" s="6"/>
      <c r="W84" s="102"/>
    </row>
    <row r="85" spans="1:23" x14ac:dyDescent="0.5">
      <c r="A85" s="77" t="str">
        <f t="shared" si="31"/>
        <v/>
      </c>
      <c r="B85" s="17" t="str">
        <f>'5k Men'!B85</f>
        <v>Robert</v>
      </c>
      <c r="C85" s="17" t="str">
        <f>'5k Men'!C85</f>
        <v>Mayson</v>
      </c>
      <c r="D85" s="8" t="str">
        <f t="shared" si="29"/>
        <v/>
      </c>
      <c r="E85" s="8" t="str">
        <f>IF(OR(D85="",COUNTIF($D$4:$D$176,"="&amp;D85)&lt;=1),"",IF(COUNTIF($D$4:$D85,"="&amp;D85)=1,"",COUNTIF($D$4:$D85,"="&amp;D85)-1))</f>
        <v/>
      </c>
      <c r="F85" s="8" t="str">
        <f t="shared" si="32"/>
        <v/>
      </c>
      <c r="G85" s="6">
        <f t="shared" si="30"/>
        <v>0</v>
      </c>
      <c r="H85" s="118"/>
      <c r="I85" s="6"/>
      <c r="J85" s="6"/>
      <c r="K85" s="6"/>
      <c r="L85" s="6"/>
      <c r="M85" s="6"/>
      <c r="N85" s="6"/>
      <c r="O85" s="6"/>
      <c r="P85" s="6"/>
      <c r="Q85" s="6"/>
      <c r="R85" s="6"/>
      <c r="S85" s="6"/>
      <c r="T85" s="6"/>
      <c r="U85" s="6"/>
      <c r="V85" s="6"/>
      <c r="W85" s="102"/>
    </row>
    <row r="86" spans="1:23" x14ac:dyDescent="0.5">
      <c r="A86" s="77" t="str">
        <f t="shared" si="31"/>
        <v/>
      </c>
      <c r="B86" s="17" t="str">
        <f>'5k Men'!B86</f>
        <v>Patrick</v>
      </c>
      <c r="C86" s="17" t="str">
        <f>'5k Men'!C86</f>
        <v>McConnell</v>
      </c>
      <c r="D86" s="8" t="str">
        <f t="shared" si="29"/>
        <v/>
      </c>
      <c r="E86" s="8" t="str">
        <f>IF(OR(D86="",COUNTIF($D$4:$D$176,"="&amp;D86)&lt;=1),"",IF(COUNTIF($D$4:$D86,"="&amp;D86)=1,"",COUNTIF($D$4:$D86,"="&amp;D86)-1))</f>
        <v/>
      </c>
      <c r="F86" s="8" t="str">
        <f t="shared" si="32"/>
        <v/>
      </c>
      <c r="G86" s="6">
        <f t="shared" si="30"/>
        <v>0</v>
      </c>
      <c r="H86" s="118"/>
      <c r="I86" s="6"/>
      <c r="J86" s="6"/>
      <c r="K86" s="6"/>
      <c r="L86" s="6"/>
      <c r="M86" s="6"/>
      <c r="N86" s="6"/>
      <c r="O86" s="6"/>
      <c r="P86" s="6"/>
      <c r="Q86" s="6"/>
      <c r="R86" s="6"/>
      <c r="S86" s="6"/>
      <c r="T86" s="6"/>
      <c r="U86" s="6"/>
      <c r="V86" s="6"/>
      <c r="W86" s="102"/>
    </row>
    <row r="87" spans="1:23" x14ac:dyDescent="0.5">
      <c r="A87" s="77" t="str">
        <f t="shared" si="31"/>
        <v/>
      </c>
      <c r="B87" s="17" t="str">
        <f>'5k Men'!B87</f>
        <v>James</v>
      </c>
      <c r="C87" s="17" t="str">
        <f>'5k Men'!C87</f>
        <v>McGivern</v>
      </c>
      <c r="D87" s="8" t="str">
        <f t="shared" si="29"/>
        <v/>
      </c>
      <c r="E87" s="8" t="str">
        <f>IF(OR(D87="",COUNTIF($D$4:$D$176,"="&amp;D87)&lt;=1),"",IF(COUNTIF($D$4:$D87,"="&amp;D87)=1,"",COUNTIF($D$4:$D87,"="&amp;D87)-1))</f>
        <v/>
      </c>
      <c r="F87" s="8" t="str">
        <f t="shared" si="32"/>
        <v/>
      </c>
      <c r="G87" s="6">
        <f t="shared" si="30"/>
        <v>0</v>
      </c>
      <c r="H87" s="118"/>
      <c r="I87" s="6"/>
      <c r="J87" s="6"/>
      <c r="K87" s="6"/>
      <c r="L87" s="6"/>
      <c r="M87" s="6"/>
      <c r="N87" s="6"/>
      <c r="O87" s="6"/>
      <c r="P87" s="6"/>
      <c r="Q87" s="6"/>
      <c r="R87" s="6"/>
      <c r="S87" s="6"/>
      <c r="T87" s="6"/>
      <c r="U87" s="6"/>
      <c r="V87" s="6"/>
      <c r="W87" s="102"/>
    </row>
    <row r="88" spans="1:23" x14ac:dyDescent="0.5">
      <c r="A88" s="77" t="str">
        <f>F88</f>
        <v/>
      </c>
      <c r="B88" s="17" t="str">
        <f>'5k Men'!B88</f>
        <v>Michael</v>
      </c>
      <c r="C88" s="17" t="str">
        <f>'5k Men'!C88</f>
        <v>McGrath</v>
      </c>
      <c r="D88" s="8" t="str">
        <f t="shared" si="29"/>
        <v/>
      </c>
      <c r="E88" s="8" t="str">
        <f>IF(OR(D88="",COUNTIF($D$4:$D$176,"="&amp;D88)&lt;=1),"",IF(COUNTIF($D$4:$D88,"="&amp;D88)=1,"",COUNTIF($D$4:$D88,"="&amp;D88)-1))</f>
        <v/>
      </c>
      <c r="F88" s="8" t="str">
        <f>IF(D88="","",SUM(D88:E88))</f>
        <v/>
      </c>
      <c r="G88" s="6">
        <f t="shared" si="30"/>
        <v>0</v>
      </c>
      <c r="H88" s="118"/>
      <c r="I88" s="6"/>
      <c r="J88" s="6"/>
      <c r="K88" s="6"/>
      <c r="L88" s="6"/>
      <c r="M88" s="6"/>
      <c r="N88" s="6"/>
      <c r="O88" s="6"/>
      <c r="P88" s="6"/>
      <c r="Q88" s="6"/>
      <c r="R88" s="6"/>
      <c r="S88" s="6"/>
      <c r="T88" s="6"/>
      <c r="U88" s="6"/>
      <c r="V88" s="6"/>
      <c r="W88" s="102"/>
    </row>
    <row r="89" spans="1:23" x14ac:dyDescent="0.5">
      <c r="A89" s="77">
        <f t="shared" si="31"/>
        <v>9</v>
      </c>
      <c r="B89" s="17" t="str">
        <f>'5k Men'!B89</f>
        <v>David</v>
      </c>
      <c r="C89" s="17" t="str">
        <f>'5k Men'!C89</f>
        <v>Meilhan</v>
      </c>
      <c r="D89" s="8">
        <f t="shared" si="29"/>
        <v>9</v>
      </c>
      <c r="E89" s="8" t="str">
        <f>IF(OR(D89="",COUNTIF($D$4:$D$176,"="&amp;D89)&lt;=1),"",IF(COUNTIF($D$4:$D89,"="&amp;D89)=1,"",COUNTIF($D$4:$D89,"="&amp;D89)-1))</f>
        <v/>
      </c>
      <c r="F89" s="8">
        <f t="shared" si="32"/>
        <v>9</v>
      </c>
      <c r="G89" s="6">
        <f t="shared" si="30"/>
        <v>0.1375925925925926</v>
      </c>
      <c r="H89" s="118"/>
      <c r="I89" s="6"/>
      <c r="J89" s="6"/>
      <c r="K89" s="6">
        <v>0.1375925925925926</v>
      </c>
      <c r="L89" s="6"/>
      <c r="M89" s="6"/>
      <c r="N89" s="6"/>
      <c r="O89" s="6"/>
      <c r="P89" s="6"/>
      <c r="Q89" s="6"/>
      <c r="R89" s="6"/>
      <c r="S89" s="6"/>
      <c r="T89" s="6"/>
      <c r="U89" s="6"/>
      <c r="V89" s="6"/>
      <c r="W89" s="102"/>
    </row>
    <row r="90" spans="1:23" x14ac:dyDescent="0.5">
      <c r="A90" s="77" t="str">
        <f t="shared" si="31"/>
        <v/>
      </c>
      <c r="B90" s="17" t="str">
        <f>'5k Men'!B90</f>
        <v>Adrian</v>
      </c>
      <c r="C90" s="17" t="str">
        <f>'5k Men'!C90</f>
        <v>Messingham</v>
      </c>
      <c r="D90" s="8" t="str">
        <f t="shared" si="29"/>
        <v/>
      </c>
      <c r="E90" s="8" t="str">
        <f>IF(OR(D90="",COUNTIF($D$4:$D$176,"="&amp;D90)&lt;=1),"",IF(COUNTIF($D$4:$D90,"="&amp;D90)=1,"",COUNTIF($D$4:$D90,"="&amp;D90)-1))</f>
        <v/>
      </c>
      <c r="F90" s="8" t="str">
        <f t="shared" si="32"/>
        <v/>
      </c>
      <c r="G90" s="6">
        <f t="shared" si="30"/>
        <v>0</v>
      </c>
      <c r="H90" s="118"/>
      <c r="I90" s="6"/>
      <c r="J90" s="6"/>
      <c r="K90" s="6"/>
      <c r="L90" s="6"/>
      <c r="M90" s="6"/>
      <c r="N90" s="6"/>
      <c r="O90" s="6"/>
      <c r="P90" s="6"/>
      <c r="Q90" s="6"/>
      <c r="R90" s="6"/>
      <c r="S90" s="6"/>
      <c r="T90" s="6"/>
      <c r="U90" s="6"/>
      <c r="V90" s="6"/>
      <c r="W90" s="102"/>
    </row>
    <row r="91" spans="1:23" x14ac:dyDescent="0.5">
      <c r="A91" s="77" t="str">
        <f>F91</f>
        <v/>
      </c>
      <c r="B91" s="17" t="str">
        <f>'5k Men'!B91</f>
        <v>Bob</v>
      </c>
      <c r="C91" s="17" t="str">
        <f>'5k Men'!C91</f>
        <v>Metcalfe</v>
      </c>
      <c r="D91" s="8" t="str">
        <f t="shared" si="29"/>
        <v/>
      </c>
      <c r="E91" s="8" t="str">
        <f>IF(OR(D91="",COUNTIF($D$4:$D$176,"="&amp;D91)&lt;=1),"",IF(COUNTIF($D$4:$D91,"="&amp;D91)=1,"",COUNTIF($D$4:$D91,"="&amp;D91)-1))</f>
        <v/>
      </c>
      <c r="F91" s="8" t="str">
        <f>IF(D91="","",SUM(D91:E91))</f>
        <v/>
      </c>
      <c r="G91" s="6">
        <f t="shared" ref="G91" si="33">MIN(H91:W91)</f>
        <v>0</v>
      </c>
      <c r="H91" s="118"/>
      <c r="I91" s="6"/>
      <c r="J91" s="6"/>
      <c r="K91" s="6"/>
      <c r="L91" s="6"/>
      <c r="M91" s="6"/>
      <c r="N91" s="6"/>
      <c r="O91" s="6"/>
      <c r="P91" s="6"/>
      <c r="Q91" s="6"/>
      <c r="R91" s="6"/>
      <c r="S91" s="6"/>
      <c r="T91" s="6"/>
      <c r="U91" s="6"/>
      <c r="V91" s="6"/>
      <c r="W91" s="102"/>
    </row>
    <row r="92" spans="1:23" x14ac:dyDescent="0.5">
      <c r="A92" s="77" t="str">
        <f t="shared" si="31"/>
        <v/>
      </c>
      <c r="B92" s="17" t="str">
        <f>'5k Men'!B92</f>
        <v>Sandy</v>
      </c>
      <c r="C92" s="17" t="str">
        <f>'5k Men'!C92</f>
        <v>Milson</v>
      </c>
      <c r="D92" s="8" t="str">
        <f t="shared" si="29"/>
        <v/>
      </c>
      <c r="E92" s="8" t="str">
        <f>IF(OR(D92="",COUNTIF($D$4:$D$176,"="&amp;D92)&lt;=1),"",IF(COUNTIF($D$4:$D92,"="&amp;D92)=1,"",COUNTIF($D$4:$D92,"="&amp;D92)-1))</f>
        <v/>
      </c>
      <c r="F92" s="8" t="str">
        <f t="shared" si="32"/>
        <v/>
      </c>
      <c r="G92" s="6">
        <f t="shared" si="30"/>
        <v>0</v>
      </c>
      <c r="H92" s="118"/>
      <c r="I92" s="6"/>
      <c r="J92" s="6"/>
      <c r="K92" s="6"/>
      <c r="L92" s="6"/>
      <c r="M92" s="6"/>
      <c r="N92" s="6"/>
      <c r="O92" s="6"/>
      <c r="P92" s="6"/>
      <c r="Q92" s="6"/>
      <c r="R92" s="6"/>
      <c r="S92" s="6"/>
      <c r="T92" s="6"/>
      <c r="U92" s="6"/>
      <c r="V92" s="6"/>
      <c r="W92" s="102"/>
    </row>
    <row r="93" spans="1:23" x14ac:dyDescent="0.5">
      <c r="A93" s="77" t="str">
        <f t="shared" si="31"/>
        <v/>
      </c>
      <c r="B93" s="17" t="str">
        <f>'5k Men'!B93</f>
        <v>Nicholas</v>
      </c>
      <c r="C93" s="17" t="str">
        <f>'5k Men'!C93</f>
        <v>Morrell</v>
      </c>
      <c r="D93" s="8" t="str">
        <f t="shared" si="29"/>
        <v/>
      </c>
      <c r="E93" s="8" t="str">
        <f>IF(OR(D93="",COUNTIF($D$4:$D$176,"="&amp;D93)&lt;=1),"",IF(COUNTIF($D$4:$D93,"="&amp;D93)=1,"",COUNTIF($D$4:$D93,"="&amp;D93)-1))</f>
        <v/>
      </c>
      <c r="F93" s="8" t="str">
        <f t="shared" si="32"/>
        <v/>
      </c>
      <c r="G93" s="6">
        <f t="shared" si="30"/>
        <v>0</v>
      </c>
      <c r="H93" s="118"/>
      <c r="I93" s="6"/>
      <c r="J93" s="6"/>
      <c r="K93" s="6"/>
      <c r="L93" s="6"/>
      <c r="M93" s="6"/>
      <c r="N93" s="6"/>
      <c r="O93" s="6"/>
      <c r="P93" s="6"/>
      <c r="Q93" s="6"/>
      <c r="R93" s="6"/>
      <c r="S93" s="6"/>
      <c r="T93" s="6"/>
      <c r="U93" s="6"/>
      <c r="V93" s="6"/>
      <c r="W93" s="102"/>
    </row>
    <row r="94" spans="1:23" x14ac:dyDescent="0.5">
      <c r="A94" s="77" t="str">
        <f t="shared" si="31"/>
        <v/>
      </c>
      <c r="B94" s="17" t="str">
        <f>'5k Men'!B94</f>
        <v>David</v>
      </c>
      <c r="C94" s="17" t="str">
        <f>'5k Men'!C94</f>
        <v>Morrison</v>
      </c>
      <c r="D94" s="8" t="str">
        <f t="shared" si="29"/>
        <v/>
      </c>
      <c r="E94" s="8" t="str">
        <f>IF(OR(D94="",COUNTIF($D$4:$D$176,"="&amp;D94)&lt;=1),"",IF(COUNTIF($D$4:$D94,"="&amp;D94)=1,"",COUNTIF($D$4:$D94,"="&amp;D94)-1))</f>
        <v/>
      </c>
      <c r="F94" s="8" t="str">
        <f t="shared" si="32"/>
        <v/>
      </c>
      <c r="G94" s="6">
        <f t="shared" si="30"/>
        <v>0</v>
      </c>
      <c r="H94" s="118"/>
      <c r="I94" s="6"/>
      <c r="J94" s="6"/>
      <c r="K94" s="6"/>
      <c r="L94" s="6"/>
      <c r="M94" s="6"/>
      <c r="N94" s="6"/>
      <c r="O94" s="6"/>
      <c r="P94" s="6"/>
      <c r="Q94" s="6"/>
      <c r="R94" s="6"/>
      <c r="S94" s="6"/>
      <c r="T94" s="6"/>
      <c r="U94" s="6"/>
      <c r="V94" s="6"/>
      <c r="W94" s="102"/>
    </row>
    <row r="95" spans="1:23" x14ac:dyDescent="0.5">
      <c r="A95" s="77">
        <f>F95</f>
        <v>8</v>
      </c>
      <c r="B95" s="17" t="str">
        <f>'5k Men'!B95</f>
        <v>Wayne</v>
      </c>
      <c r="C95" s="17" t="str">
        <f>'5k Men'!C95</f>
        <v>Murtagh</v>
      </c>
      <c r="D95" s="8">
        <f t="shared" si="29"/>
        <v>8</v>
      </c>
      <c r="E95" s="8" t="str">
        <f>IF(OR(D95="",COUNTIF($D$4:$D$176,"="&amp;D95)&lt;=1),"",IF(COUNTIF($D$4:$D95,"="&amp;D95)=1,"",COUNTIF($D$4:$D95,"="&amp;D95)-1))</f>
        <v/>
      </c>
      <c r="F95" s="8">
        <f>IF(D95="","",SUM(D95:E95))</f>
        <v>8</v>
      </c>
      <c r="G95" s="6">
        <f t="shared" si="30"/>
        <v>0.1361111111111111</v>
      </c>
      <c r="H95" s="118"/>
      <c r="I95" s="6"/>
      <c r="J95" s="6"/>
      <c r="K95" s="6"/>
      <c r="L95" s="6"/>
      <c r="M95" s="6">
        <v>0.1361111111111111</v>
      </c>
      <c r="N95" s="6"/>
      <c r="O95" s="6"/>
      <c r="P95" s="6"/>
      <c r="Q95" s="6"/>
      <c r="R95" s="6"/>
      <c r="S95" s="6"/>
      <c r="T95" s="6"/>
      <c r="U95" s="6"/>
      <c r="V95" s="6"/>
      <c r="W95" s="102"/>
    </row>
    <row r="96" spans="1:23" x14ac:dyDescent="0.5">
      <c r="A96" s="77" t="str">
        <f t="shared" si="31"/>
        <v/>
      </c>
      <c r="B96" s="17" t="str">
        <f>'5k Men'!B96</f>
        <v>Peter</v>
      </c>
      <c r="C96" s="17" t="str">
        <f>'5k Men'!C96</f>
        <v>Naylor</v>
      </c>
      <c r="D96" s="8" t="str">
        <f t="shared" si="29"/>
        <v/>
      </c>
      <c r="E96" s="8" t="str">
        <f>IF(OR(D96="",COUNTIF($D$4:$D$176,"="&amp;D96)&lt;=1),"",IF(COUNTIF($D$4:$D96,"="&amp;D96)=1,"",COUNTIF($D$4:$D96,"="&amp;D96)-1))</f>
        <v/>
      </c>
      <c r="F96" s="8" t="str">
        <f t="shared" si="32"/>
        <v/>
      </c>
      <c r="G96" s="6">
        <f t="shared" si="30"/>
        <v>0</v>
      </c>
      <c r="H96" s="118"/>
      <c r="I96" s="6"/>
      <c r="J96" s="6"/>
      <c r="K96" s="6"/>
      <c r="L96" s="6"/>
      <c r="M96" s="6"/>
      <c r="N96" s="6"/>
      <c r="O96" s="6"/>
      <c r="P96" s="6"/>
      <c r="Q96" s="6"/>
      <c r="R96" s="6"/>
      <c r="S96" s="6"/>
      <c r="T96" s="6"/>
      <c r="U96" s="6"/>
      <c r="V96" s="6"/>
      <c r="W96" s="102"/>
    </row>
    <row r="97" spans="1:23" x14ac:dyDescent="0.5">
      <c r="A97" s="77" t="str">
        <f t="shared" si="31"/>
        <v/>
      </c>
      <c r="B97" s="17" t="str">
        <f>'5k Men'!B97</f>
        <v>Stephen</v>
      </c>
      <c r="C97" s="17" t="str">
        <f>'5k Men'!C97</f>
        <v>Newton</v>
      </c>
      <c r="D97" s="8" t="str">
        <f t="shared" si="29"/>
        <v/>
      </c>
      <c r="E97" s="8" t="str">
        <f>IF(OR(D97="",COUNTIF($D$4:$D$176,"="&amp;D97)&lt;=1),"",IF(COUNTIF($D$4:$D97,"="&amp;D97)=1,"",COUNTIF($D$4:$D97,"="&amp;D97)-1))</f>
        <v/>
      </c>
      <c r="F97" s="8" t="str">
        <f t="shared" si="32"/>
        <v/>
      </c>
      <c r="G97" s="6">
        <f t="shared" si="30"/>
        <v>0</v>
      </c>
      <c r="H97" s="118"/>
      <c r="I97" s="6"/>
      <c r="J97" s="6"/>
      <c r="K97" s="6"/>
      <c r="L97" s="6"/>
      <c r="M97" s="6"/>
      <c r="N97" s="6"/>
      <c r="O97" s="6"/>
      <c r="P97" s="6"/>
      <c r="Q97" s="6"/>
      <c r="R97" s="6"/>
      <c r="S97" s="6"/>
      <c r="T97" s="6"/>
      <c r="U97" s="6"/>
      <c r="V97" s="6"/>
      <c r="W97" s="102"/>
    </row>
    <row r="98" spans="1:23" x14ac:dyDescent="0.5">
      <c r="A98" s="77">
        <f>F98</f>
        <v>7</v>
      </c>
      <c r="B98" s="17" t="str">
        <f>'5k Men'!B98</f>
        <v>Martin</v>
      </c>
      <c r="C98" s="17" t="str">
        <f>'5k Men'!C98</f>
        <v>Oliver</v>
      </c>
      <c r="D98" s="8">
        <f t="shared" si="29"/>
        <v>7</v>
      </c>
      <c r="E98" s="8" t="str">
        <f>IF(OR(D98="",COUNTIF($D$4:$D$176,"="&amp;D98)&lt;=1),"",IF(COUNTIF($D$4:$D98,"="&amp;D98)=1,"",COUNTIF($D$4:$D98,"="&amp;D98)-1))</f>
        <v/>
      </c>
      <c r="F98" s="8">
        <f>IF(D98="","",SUM(D98:E98))</f>
        <v>7</v>
      </c>
      <c r="G98" s="6">
        <f t="shared" si="30"/>
        <v>0.12922453703703704</v>
      </c>
      <c r="H98" s="118"/>
      <c r="I98" s="6"/>
      <c r="J98" s="6"/>
      <c r="K98" s="6"/>
      <c r="L98" s="6"/>
      <c r="M98" s="6"/>
      <c r="N98" s="6"/>
      <c r="O98" s="6">
        <v>0.12922453703703704</v>
      </c>
      <c r="P98" s="6"/>
      <c r="Q98" s="6"/>
      <c r="R98" s="6"/>
      <c r="S98" s="6"/>
      <c r="T98" s="6"/>
      <c r="U98" s="6"/>
      <c r="V98" s="6"/>
      <c r="W98" s="102"/>
    </row>
    <row r="99" spans="1:23" x14ac:dyDescent="0.5">
      <c r="A99" s="77">
        <f t="shared" si="31"/>
        <v>3</v>
      </c>
      <c r="B99" s="17" t="str">
        <f>'5k Men'!B99</f>
        <v>Steve</v>
      </c>
      <c r="C99" s="17" t="str">
        <f>'5k Men'!C99</f>
        <v>Ostler</v>
      </c>
      <c r="D99" s="8">
        <f t="shared" si="29"/>
        <v>3</v>
      </c>
      <c r="E99" s="8" t="str">
        <f>IF(OR(D99="",COUNTIF($D$4:$D$176,"="&amp;D99)&lt;=1),"",IF(COUNTIF($D$4:$D99,"="&amp;D99)=1,"",COUNTIF($D$4:$D99,"="&amp;D99)-1))</f>
        <v/>
      </c>
      <c r="F99" s="8">
        <f t="shared" si="32"/>
        <v>3</v>
      </c>
      <c r="G99" s="6">
        <f t="shared" ref="G99:G127" si="34">MIN(H99:W99)</f>
        <v>0.11930555555555555</v>
      </c>
      <c r="H99" s="118"/>
      <c r="I99" s="6"/>
      <c r="J99" s="6"/>
      <c r="K99" s="6"/>
      <c r="L99" s="6"/>
      <c r="M99" s="6">
        <v>0.11930555555555555</v>
      </c>
      <c r="N99" s="6"/>
      <c r="O99" s="6"/>
      <c r="P99" s="6"/>
      <c r="Q99" s="6"/>
      <c r="R99" s="6"/>
      <c r="S99" s="6"/>
      <c r="T99" s="6"/>
      <c r="U99" s="6"/>
      <c r="V99" s="6"/>
      <c r="W99" s="102"/>
    </row>
    <row r="100" spans="1:23" x14ac:dyDescent="0.5">
      <c r="A100" s="77" t="str">
        <f t="shared" si="31"/>
        <v/>
      </c>
      <c r="B100" s="17" t="str">
        <f>'5k Men'!B100</f>
        <v>Richard</v>
      </c>
      <c r="C100" s="17" t="str">
        <f>'5k Men'!C100</f>
        <v>Parkin</v>
      </c>
      <c r="D100" s="8" t="str">
        <f t="shared" ref="D100:D131" si="35">IF(RANK(G100,G$4:G$176,1)-COUNTIF(G$4:G$176,"=0")&lt;=0,"",RANK(G100,G$4:G$176,1)-COUNTIF(G$4:G$176,"=0"))</f>
        <v/>
      </c>
      <c r="E100" s="8" t="str">
        <f>IF(OR(D100="",COUNTIF($D$4:$D$176,"="&amp;D100)&lt;=1),"",IF(COUNTIF($D$4:$D100,"="&amp;D100)=1,"",COUNTIF($D$4:$D100,"="&amp;D100)-1))</f>
        <v/>
      </c>
      <c r="F100" s="8" t="str">
        <f t="shared" si="32"/>
        <v/>
      </c>
      <c r="G100" s="6">
        <f t="shared" si="34"/>
        <v>0</v>
      </c>
      <c r="H100" s="118"/>
      <c r="I100" s="6"/>
      <c r="J100" s="6"/>
      <c r="K100" s="6"/>
      <c r="L100" s="6"/>
      <c r="M100" s="6"/>
      <c r="N100" s="6"/>
      <c r="O100" s="6"/>
      <c r="P100" s="6"/>
      <c r="Q100" s="6"/>
      <c r="R100" s="6"/>
      <c r="S100" s="6"/>
      <c r="T100" s="6"/>
      <c r="U100" s="6"/>
      <c r="V100" s="6"/>
      <c r="W100" s="102"/>
    </row>
    <row r="101" spans="1:23" x14ac:dyDescent="0.5">
      <c r="A101" s="77" t="str">
        <f t="shared" si="31"/>
        <v/>
      </c>
      <c r="B101" s="17" t="str">
        <f>'5k Men'!B101</f>
        <v>Steve</v>
      </c>
      <c r="C101" s="17" t="str">
        <f>'5k Men'!C101</f>
        <v>Parkinson</v>
      </c>
      <c r="D101" s="8" t="str">
        <f t="shared" si="35"/>
        <v/>
      </c>
      <c r="E101" s="8" t="str">
        <f>IF(OR(D101="",COUNTIF($D$4:$D$176,"="&amp;D101)&lt;=1),"",IF(COUNTIF($D$4:$D101,"="&amp;D101)=1,"",COUNTIF($D$4:$D101,"="&amp;D101)-1))</f>
        <v/>
      </c>
      <c r="F101" s="8" t="str">
        <f t="shared" si="32"/>
        <v/>
      </c>
      <c r="G101" s="6">
        <f t="shared" si="34"/>
        <v>0</v>
      </c>
      <c r="H101" s="118"/>
      <c r="I101" s="6"/>
      <c r="J101" s="6"/>
      <c r="K101" s="6"/>
      <c r="L101" s="6"/>
      <c r="M101" s="6"/>
      <c r="N101" s="6"/>
      <c r="O101" s="6"/>
      <c r="P101" s="6"/>
      <c r="Q101" s="6"/>
      <c r="R101" s="6"/>
      <c r="S101" s="6"/>
      <c r="T101" s="6"/>
      <c r="U101" s="6"/>
      <c r="V101" s="6"/>
      <c r="W101" s="102"/>
    </row>
    <row r="102" spans="1:23" x14ac:dyDescent="0.5">
      <c r="A102" s="77" t="str">
        <f>F102</f>
        <v/>
      </c>
      <c r="B102" s="17" t="str">
        <f>'5k Men'!B102</f>
        <v>Roy</v>
      </c>
      <c r="C102" s="17" t="str">
        <f>'5k Men'!C102</f>
        <v>Partington</v>
      </c>
      <c r="D102" s="8" t="str">
        <f t="shared" si="35"/>
        <v/>
      </c>
      <c r="E102" s="8" t="str">
        <f>IF(OR(D102="",COUNTIF($D$4:$D$176,"="&amp;D102)&lt;=1),"",IF(COUNTIF($D$4:$D102,"="&amp;D102)=1,"",COUNTIF($D$4:$D102,"="&amp;D102)-1))</f>
        <v/>
      </c>
      <c r="F102" s="8" t="str">
        <f>IF(D102="","",SUM(D102:E102))</f>
        <v/>
      </c>
      <c r="G102" s="6">
        <f t="shared" si="34"/>
        <v>0</v>
      </c>
      <c r="H102" s="118"/>
      <c r="I102" s="6"/>
      <c r="J102" s="6"/>
      <c r="K102" s="6"/>
      <c r="L102" s="6"/>
      <c r="M102" s="6"/>
      <c r="N102" s="6"/>
      <c r="O102" s="6"/>
      <c r="P102" s="6"/>
      <c r="Q102" s="6"/>
      <c r="R102" s="6"/>
      <c r="S102" s="6"/>
      <c r="T102" s="6"/>
      <c r="U102" s="6"/>
      <c r="V102" s="6"/>
      <c r="W102" s="102"/>
    </row>
    <row r="103" spans="1:23" x14ac:dyDescent="0.5">
      <c r="A103" s="77" t="str">
        <f t="shared" si="31"/>
        <v/>
      </c>
      <c r="B103" s="17" t="str">
        <f>'5k Men'!B103</f>
        <v>Chris</v>
      </c>
      <c r="C103" s="17" t="str">
        <f>'5k Men'!C103</f>
        <v>Peach</v>
      </c>
      <c r="D103" s="8" t="str">
        <f t="shared" si="35"/>
        <v/>
      </c>
      <c r="E103" s="8" t="str">
        <f>IF(OR(D103="",COUNTIF($D$4:$D$176,"="&amp;D103)&lt;=1),"",IF(COUNTIF($D$4:$D103,"="&amp;D103)=1,"",COUNTIF($D$4:$D103,"="&amp;D103)-1))</f>
        <v/>
      </c>
      <c r="F103" s="8" t="str">
        <f t="shared" si="32"/>
        <v/>
      </c>
      <c r="G103" s="6">
        <f t="shared" si="34"/>
        <v>0</v>
      </c>
      <c r="H103" s="118"/>
      <c r="I103" s="6"/>
      <c r="J103" s="6"/>
      <c r="K103" s="6"/>
      <c r="L103" s="6"/>
      <c r="M103" s="6"/>
      <c r="N103" s="6"/>
      <c r="O103" s="6"/>
      <c r="P103" s="6"/>
      <c r="Q103" s="6"/>
      <c r="R103" s="6"/>
      <c r="S103" s="6"/>
      <c r="T103" s="6"/>
      <c r="U103" s="6"/>
      <c r="V103" s="6"/>
      <c r="W103" s="102"/>
    </row>
    <row r="104" spans="1:23" x14ac:dyDescent="0.5">
      <c r="A104" s="77" t="str">
        <f t="shared" si="31"/>
        <v/>
      </c>
      <c r="B104" s="17" t="str">
        <f>'5k Men'!B104</f>
        <v>Ken</v>
      </c>
      <c r="C104" s="17" t="str">
        <f>'5k Men'!C104</f>
        <v>Pearson</v>
      </c>
      <c r="D104" s="8" t="str">
        <f t="shared" si="35"/>
        <v/>
      </c>
      <c r="E104" s="8" t="str">
        <f>IF(OR(D104="",COUNTIF($D$4:$D$176,"="&amp;D104)&lt;=1),"",IF(COUNTIF($D$4:$D104,"="&amp;D104)=1,"",COUNTIF($D$4:$D104,"="&amp;D104)-1))</f>
        <v/>
      </c>
      <c r="F104" s="8" t="str">
        <f t="shared" si="32"/>
        <v/>
      </c>
      <c r="G104" s="6">
        <f t="shared" si="34"/>
        <v>0</v>
      </c>
      <c r="H104" s="118"/>
      <c r="I104" s="6"/>
      <c r="J104" s="6"/>
      <c r="K104" s="6"/>
      <c r="L104" s="6"/>
      <c r="M104" s="6"/>
      <c r="N104" s="6"/>
      <c r="O104" s="6"/>
      <c r="P104" s="6"/>
      <c r="Q104" s="6"/>
      <c r="R104" s="6"/>
      <c r="S104" s="6"/>
      <c r="T104" s="6"/>
      <c r="U104" s="6"/>
      <c r="V104" s="6"/>
      <c r="W104" s="102"/>
    </row>
    <row r="105" spans="1:23" x14ac:dyDescent="0.5">
      <c r="A105" s="77">
        <f>F105</f>
        <v>16</v>
      </c>
      <c r="B105" s="17" t="str">
        <f>'5k Men'!B105</f>
        <v>David</v>
      </c>
      <c r="C105" s="17" t="str">
        <f>'5k Men'!C105</f>
        <v>Percival</v>
      </c>
      <c r="D105" s="8">
        <f t="shared" si="35"/>
        <v>16</v>
      </c>
      <c r="E105" s="8" t="str">
        <f>IF(OR(D105="",COUNTIF($D$4:$D$176,"="&amp;D105)&lt;=1),"",IF(COUNTIF($D$4:$D105,"="&amp;D105)=1,"",COUNTIF($D$4:$D105,"="&amp;D105)-1))</f>
        <v/>
      </c>
      <c r="F105" s="8">
        <f>IF(D105="","",SUM(D105:E105))</f>
        <v>16</v>
      </c>
      <c r="G105" s="6">
        <f t="shared" si="34"/>
        <v>0.19753472222222221</v>
      </c>
      <c r="H105" s="118"/>
      <c r="I105" s="6"/>
      <c r="J105" s="6"/>
      <c r="K105" s="6"/>
      <c r="L105" s="6"/>
      <c r="M105" s="6"/>
      <c r="N105" s="6">
        <v>0.19753472222222221</v>
      </c>
      <c r="O105" s="6"/>
      <c r="P105" s="6"/>
      <c r="Q105" s="6"/>
      <c r="R105" s="6">
        <v>0.22049768518518517</v>
      </c>
      <c r="S105" s="6"/>
      <c r="T105" s="6"/>
      <c r="U105" s="6"/>
      <c r="V105" s="6"/>
      <c r="W105" s="102"/>
    </row>
    <row r="106" spans="1:23" x14ac:dyDescent="0.5">
      <c r="A106" s="77" t="str">
        <f t="shared" si="31"/>
        <v/>
      </c>
      <c r="B106" s="17" t="str">
        <f>'5k Men'!B106</f>
        <v>Simon</v>
      </c>
      <c r="C106" s="17" t="str">
        <f>'5k Men'!C106</f>
        <v>Pick</v>
      </c>
      <c r="D106" s="8" t="str">
        <f t="shared" si="35"/>
        <v/>
      </c>
      <c r="E106" s="8" t="str">
        <f>IF(OR(D106="",COUNTIF($D$4:$D$176,"="&amp;D106)&lt;=1),"",IF(COUNTIF($D$4:$D106,"="&amp;D106)=1,"",COUNTIF($D$4:$D106,"="&amp;D106)-1))</f>
        <v/>
      </c>
      <c r="F106" s="8" t="str">
        <f t="shared" si="32"/>
        <v/>
      </c>
      <c r="G106" s="6">
        <f t="shared" si="34"/>
        <v>0</v>
      </c>
      <c r="H106" s="118"/>
      <c r="I106" s="6"/>
      <c r="J106" s="6"/>
      <c r="K106" s="6"/>
      <c r="L106" s="6"/>
      <c r="M106" s="6"/>
      <c r="N106" s="6"/>
      <c r="O106" s="6"/>
      <c r="P106" s="6"/>
      <c r="Q106" s="6"/>
      <c r="R106" s="6"/>
      <c r="S106" s="6"/>
      <c r="T106" s="6"/>
      <c r="U106" s="6"/>
      <c r="V106" s="6"/>
      <c r="W106" s="102"/>
    </row>
    <row r="107" spans="1:23" x14ac:dyDescent="0.5">
      <c r="A107" s="77" t="str">
        <f t="shared" si="31"/>
        <v/>
      </c>
      <c r="B107" s="17" t="str">
        <f>'5k Men'!B107</f>
        <v>William</v>
      </c>
      <c r="C107" s="17" t="str">
        <f>'5k Men'!C107</f>
        <v>Pike</v>
      </c>
      <c r="D107" s="8" t="str">
        <f t="shared" si="35"/>
        <v/>
      </c>
      <c r="E107" s="8" t="str">
        <f>IF(OR(D107="",COUNTIF($D$4:$D$176,"="&amp;D107)&lt;=1),"",IF(COUNTIF($D$4:$D107,"="&amp;D107)=1,"",COUNTIF($D$4:$D107,"="&amp;D107)-1))</f>
        <v/>
      </c>
      <c r="F107" s="8" t="str">
        <f t="shared" si="32"/>
        <v/>
      </c>
      <c r="G107" s="6">
        <f t="shared" si="34"/>
        <v>0</v>
      </c>
      <c r="H107" s="118"/>
      <c r="I107" s="6"/>
      <c r="J107" s="6"/>
      <c r="K107" s="6"/>
      <c r="L107" s="6"/>
      <c r="M107" s="6"/>
      <c r="N107" s="6"/>
      <c r="O107" s="6"/>
      <c r="P107" s="6"/>
      <c r="Q107" s="6"/>
      <c r="R107" s="6"/>
      <c r="S107" s="6"/>
      <c r="T107" s="6"/>
      <c r="U107" s="6"/>
      <c r="V107" s="6"/>
      <c r="W107" s="102"/>
    </row>
    <row r="108" spans="1:23" x14ac:dyDescent="0.5">
      <c r="A108" s="77" t="str">
        <f t="shared" si="31"/>
        <v/>
      </c>
      <c r="B108" s="17" t="str">
        <f>'5k Men'!B108</f>
        <v>Graeme</v>
      </c>
      <c r="C108" s="17" t="str">
        <f>'5k Men'!C108</f>
        <v>Pittaway</v>
      </c>
      <c r="D108" s="8" t="str">
        <f t="shared" si="35"/>
        <v/>
      </c>
      <c r="E108" s="8" t="str">
        <f>IF(OR(D108="",COUNTIF($D$4:$D$176,"="&amp;D108)&lt;=1),"",IF(COUNTIF($D$4:$D108,"="&amp;D108)=1,"",COUNTIF($D$4:$D108,"="&amp;D108)-1))</f>
        <v/>
      </c>
      <c r="F108" s="8" t="str">
        <f t="shared" si="32"/>
        <v/>
      </c>
      <c r="G108" s="6">
        <f t="shared" si="34"/>
        <v>0</v>
      </c>
      <c r="H108" s="118"/>
      <c r="I108" s="6"/>
      <c r="J108" s="6"/>
      <c r="K108" s="6"/>
      <c r="L108" s="6"/>
      <c r="M108" s="6"/>
      <c r="N108" s="6"/>
      <c r="O108" s="6"/>
      <c r="P108" s="6"/>
      <c r="Q108" s="6"/>
      <c r="R108" s="6"/>
      <c r="S108" s="6"/>
      <c r="T108" s="6"/>
      <c r="U108" s="6"/>
      <c r="V108" s="6"/>
      <c r="W108" s="102"/>
    </row>
    <row r="109" spans="1:23" x14ac:dyDescent="0.5">
      <c r="A109" s="77" t="str">
        <f t="shared" si="31"/>
        <v/>
      </c>
      <c r="B109" s="17" t="str">
        <f>'5k Men'!B109</f>
        <v>Stephen</v>
      </c>
      <c r="C109" s="17" t="str">
        <f>'5k Men'!C109</f>
        <v>Pointon</v>
      </c>
      <c r="D109" s="8" t="str">
        <f t="shared" si="35"/>
        <v/>
      </c>
      <c r="E109" s="8" t="str">
        <f>IF(OR(D109="",COUNTIF($D$4:$D$176,"="&amp;D109)&lt;=1),"",IF(COUNTIF($D$4:$D109,"="&amp;D109)=1,"",COUNTIF($D$4:$D109,"="&amp;D109)-1))</f>
        <v/>
      </c>
      <c r="F109" s="8" t="str">
        <f t="shared" si="32"/>
        <v/>
      </c>
      <c r="G109" s="6">
        <f t="shared" si="34"/>
        <v>0</v>
      </c>
      <c r="H109" s="118"/>
      <c r="I109" s="6"/>
      <c r="J109" s="6"/>
      <c r="K109" s="6"/>
      <c r="L109" s="6"/>
      <c r="M109" s="6"/>
      <c r="N109" s="6"/>
      <c r="O109" s="6"/>
      <c r="P109" s="6"/>
      <c r="Q109" s="6"/>
      <c r="R109" s="6"/>
      <c r="S109" s="6"/>
      <c r="T109" s="6"/>
      <c r="U109" s="6"/>
      <c r="V109" s="6"/>
      <c r="W109" s="102"/>
    </row>
    <row r="110" spans="1:23" x14ac:dyDescent="0.5">
      <c r="A110" s="77" t="str">
        <f t="shared" si="31"/>
        <v/>
      </c>
      <c r="B110" s="17" t="str">
        <f>'5k Men'!B110</f>
        <v>Phillip</v>
      </c>
      <c r="C110" s="17" t="str">
        <f>'5k Men'!C110</f>
        <v>Powditch</v>
      </c>
      <c r="D110" s="8" t="str">
        <f t="shared" si="35"/>
        <v/>
      </c>
      <c r="E110" s="8" t="str">
        <f>IF(OR(D110="",COUNTIF($D$4:$D$176,"="&amp;D110)&lt;=1),"",IF(COUNTIF($D$4:$D110,"="&amp;D110)=1,"",COUNTIF($D$4:$D110,"="&amp;D110)-1))</f>
        <v/>
      </c>
      <c r="F110" s="8" t="str">
        <f t="shared" si="32"/>
        <v/>
      </c>
      <c r="G110" s="6">
        <f t="shared" si="34"/>
        <v>0</v>
      </c>
      <c r="H110" s="118"/>
      <c r="I110" s="6"/>
      <c r="J110" s="6"/>
      <c r="K110" s="6"/>
      <c r="L110" s="6"/>
      <c r="M110" s="6"/>
      <c r="N110" s="6"/>
      <c r="O110" s="6"/>
      <c r="P110" s="6"/>
      <c r="Q110" s="6"/>
      <c r="R110" s="6"/>
      <c r="S110" s="6"/>
      <c r="T110" s="6"/>
      <c r="U110" s="6"/>
      <c r="V110" s="6"/>
      <c r="W110" s="102"/>
    </row>
    <row r="111" spans="1:23" x14ac:dyDescent="0.5">
      <c r="A111" s="77" t="str">
        <f t="shared" si="31"/>
        <v/>
      </c>
      <c r="B111" s="17" t="str">
        <f>'5k Men'!B111</f>
        <v>Michael</v>
      </c>
      <c r="C111" s="17" t="str">
        <f>'5k Men'!C111</f>
        <v>Proudlove</v>
      </c>
      <c r="D111" s="8" t="str">
        <f t="shared" si="35"/>
        <v/>
      </c>
      <c r="E111" s="8" t="str">
        <f>IF(OR(D111="",COUNTIF($D$4:$D$176,"="&amp;D111)&lt;=1),"",IF(COUNTIF($D$4:$D111,"="&amp;D111)=1,"",COUNTIF($D$4:$D111,"="&amp;D111)-1))</f>
        <v/>
      </c>
      <c r="F111" s="8" t="str">
        <f t="shared" si="32"/>
        <v/>
      </c>
      <c r="G111" s="6">
        <f t="shared" si="34"/>
        <v>0</v>
      </c>
      <c r="H111" s="118"/>
      <c r="I111" s="6"/>
      <c r="J111" s="6"/>
      <c r="K111" s="6"/>
      <c r="L111" s="6"/>
      <c r="M111" s="6"/>
      <c r="N111" s="6"/>
      <c r="O111" s="6"/>
      <c r="P111" s="6"/>
      <c r="Q111" s="6"/>
      <c r="R111" s="6"/>
      <c r="S111" s="6"/>
      <c r="T111" s="6"/>
      <c r="U111" s="6"/>
      <c r="V111" s="6"/>
      <c r="W111" s="102"/>
    </row>
    <row r="112" spans="1:23" x14ac:dyDescent="0.5">
      <c r="A112" s="77" t="str">
        <f>F112</f>
        <v/>
      </c>
      <c r="B112" s="17" t="str">
        <f>'5k Men'!B112</f>
        <v>Dominic</v>
      </c>
      <c r="C112" s="17" t="str">
        <f>'5k Men'!C112</f>
        <v>Rawnsley</v>
      </c>
      <c r="D112" s="8" t="str">
        <f t="shared" si="35"/>
        <v/>
      </c>
      <c r="E112" s="8" t="str">
        <f>IF(OR(D112="",COUNTIF($D$4:$D$176,"="&amp;D112)&lt;=1),"",IF(COUNTIF($D$4:$D112,"="&amp;D112)=1,"",COUNTIF($D$4:$D112,"="&amp;D112)-1))</f>
        <v/>
      </c>
      <c r="F112" s="8" t="str">
        <f>IF(D112="","",SUM(D112:E112))</f>
        <v/>
      </c>
      <c r="G112" s="6">
        <f t="shared" si="34"/>
        <v>0</v>
      </c>
      <c r="H112" s="118"/>
      <c r="I112" s="6"/>
      <c r="J112" s="6"/>
      <c r="K112" s="6"/>
      <c r="L112" s="6"/>
      <c r="M112" s="6"/>
      <c r="N112" s="6"/>
      <c r="O112" s="6"/>
      <c r="P112" s="6"/>
      <c r="Q112" s="6"/>
      <c r="R112" s="6"/>
      <c r="S112" s="6"/>
      <c r="T112" s="6"/>
      <c r="U112" s="6"/>
      <c r="V112" s="6"/>
      <c r="W112" s="102"/>
    </row>
    <row r="113" spans="1:23" x14ac:dyDescent="0.5">
      <c r="A113" s="77" t="str">
        <f t="shared" si="31"/>
        <v/>
      </c>
      <c r="B113" s="17" t="str">
        <f>'5k Men'!B113</f>
        <v>Paul</v>
      </c>
      <c r="C113" s="17" t="str">
        <f>'5k Men'!C113</f>
        <v>Readshaw</v>
      </c>
      <c r="D113" s="8" t="str">
        <f t="shared" si="35"/>
        <v/>
      </c>
      <c r="E113" s="8" t="str">
        <f>IF(OR(D113="",COUNTIF($D$4:$D$176,"="&amp;D113)&lt;=1),"",IF(COUNTIF($D$4:$D113,"="&amp;D113)=1,"",COUNTIF($D$4:$D113,"="&amp;D113)-1))</f>
        <v/>
      </c>
      <c r="F113" s="8" t="str">
        <f t="shared" si="32"/>
        <v/>
      </c>
      <c r="G113" s="6">
        <f t="shared" si="34"/>
        <v>0</v>
      </c>
      <c r="H113" s="118"/>
      <c r="I113" s="6"/>
      <c r="J113" s="6"/>
      <c r="K113" s="6"/>
      <c r="L113" s="6"/>
      <c r="M113" s="6"/>
      <c r="N113" s="6"/>
      <c r="O113" s="6"/>
      <c r="P113" s="6"/>
      <c r="Q113" s="6"/>
      <c r="R113" s="6"/>
      <c r="S113" s="6"/>
      <c r="T113" s="6"/>
      <c r="U113" s="6"/>
      <c r="V113" s="6"/>
      <c r="W113" s="102"/>
    </row>
    <row r="114" spans="1:23" x14ac:dyDescent="0.5">
      <c r="A114" s="77" t="str">
        <f t="shared" si="31"/>
        <v/>
      </c>
      <c r="B114" s="17" t="str">
        <f>'5k Men'!B114</f>
        <v>Rob</v>
      </c>
      <c r="C114" s="17" t="str">
        <f>'5k Men'!C114</f>
        <v>Reid</v>
      </c>
      <c r="D114" s="8" t="str">
        <f t="shared" si="35"/>
        <v/>
      </c>
      <c r="E114" s="8" t="str">
        <f>IF(OR(D114="",COUNTIF($D$4:$D$176,"="&amp;D114)&lt;=1),"",IF(COUNTIF($D$4:$D114,"="&amp;D114)=1,"",COUNTIF($D$4:$D114,"="&amp;D114)-1))</f>
        <v/>
      </c>
      <c r="F114" s="8" t="str">
        <f t="shared" si="32"/>
        <v/>
      </c>
      <c r="G114" s="6">
        <f t="shared" si="34"/>
        <v>0</v>
      </c>
      <c r="H114" s="118"/>
      <c r="I114" s="6"/>
      <c r="J114" s="6"/>
      <c r="K114" s="6"/>
      <c r="L114" s="6"/>
      <c r="M114" s="6"/>
      <c r="N114" s="6"/>
      <c r="O114" s="6"/>
      <c r="P114" s="6"/>
      <c r="Q114" s="6"/>
      <c r="R114" s="6"/>
      <c r="S114" s="6"/>
      <c r="T114" s="6"/>
      <c r="U114" s="6"/>
      <c r="V114" s="6"/>
      <c r="W114" s="102"/>
    </row>
    <row r="115" spans="1:23" x14ac:dyDescent="0.5">
      <c r="A115" s="77" t="str">
        <f t="shared" ref="A115" si="36">F115</f>
        <v/>
      </c>
      <c r="B115" s="17" t="str">
        <f>'5k Men'!B115</f>
        <v>Neil</v>
      </c>
      <c r="C115" s="17" t="str">
        <f>'5k Men'!C115</f>
        <v>Ribey</v>
      </c>
      <c r="D115" s="8" t="str">
        <f t="shared" si="35"/>
        <v/>
      </c>
      <c r="E115" s="8" t="str">
        <f>IF(OR(D115="",COUNTIF($D$4:$D$176,"="&amp;D115)&lt;=1),"",IF(COUNTIF($D$4:$D115,"="&amp;D115)=1,"",COUNTIF($D$4:$D115,"="&amp;D115)-1))</f>
        <v/>
      </c>
      <c r="F115" s="8" t="str">
        <f t="shared" ref="F115" si="37">IF(D115="","",SUM(D115:E115))</f>
        <v/>
      </c>
      <c r="G115" s="6">
        <f t="shared" ref="G115" si="38">MIN(H115:W115)</f>
        <v>0</v>
      </c>
      <c r="H115" s="118"/>
      <c r="I115" s="6"/>
      <c r="J115" s="6"/>
      <c r="K115" s="6"/>
      <c r="L115" s="6"/>
      <c r="M115" s="6"/>
      <c r="N115" s="6"/>
      <c r="O115" s="6"/>
      <c r="P115" s="6"/>
      <c r="Q115" s="6"/>
      <c r="R115" s="6"/>
      <c r="S115" s="6"/>
      <c r="T115" s="6"/>
      <c r="U115" s="6"/>
      <c r="V115" s="6"/>
      <c r="W115" s="102"/>
    </row>
    <row r="116" spans="1:23" x14ac:dyDescent="0.5">
      <c r="A116" s="77" t="str">
        <f t="shared" si="31"/>
        <v/>
      </c>
      <c r="B116" s="17" t="str">
        <f>'5k Men'!B116</f>
        <v>Ivor</v>
      </c>
      <c r="C116" s="17" t="str">
        <f>'5k Men'!C116</f>
        <v>Roberts</v>
      </c>
      <c r="D116" s="8" t="str">
        <f t="shared" si="35"/>
        <v/>
      </c>
      <c r="E116" s="8" t="str">
        <f>IF(OR(D116="",COUNTIF($D$4:$D$176,"="&amp;D116)&lt;=1),"",IF(COUNTIF($D$4:$D116,"="&amp;D116)=1,"",COUNTIF($D$4:$D116,"="&amp;D116)-1))</f>
        <v/>
      </c>
      <c r="F116" s="8" t="str">
        <f t="shared" si="32"/>
        <v/>
      </c>
      <c r="G116" s="6">
        <f t="shared" si="34"/>
        <v>0</v>
      </c>
      <c r="H116" s="118"/>
      <c r="I116" s="6"/>
      <c r="J116" s="6"/>
      <c r="K116" s="6"/>
      <c r="L116" s="6"/>
      <c r="M116" s="6"/>
      <c r="N116" s="6"/>
      <c r="O116" s="6"/>
      <c r="P116" s="6"/>
      <c r="Q116" s="6"/>
      <c r="R116" s="6"/>
      <c r="S116" s="6"/>
      <c r="T116" s="6"/>
      <c r="U116" s="6"/>
      <c r="V116" s="6"/>
      <c r="W116" s="102"/>
    </row>
    <row r="117" spans="1:23" x14ac:dyDescent="0.5">
      <c r="A117" s="77" t="str">
        <f>F117</f>
        <v/>
      </c>
      <c r="B117" s="17" t="str">
        <f>'5k Men'!B117</f>
        <v>Ben</v>
      </c>
      <c r="C117" s="17" t="str">
        <f>'5k Men'!C117</f>
        <v>Rumford</v>
      </c>
      <c r="D117" s="8" t="str">
        <f t="shared" si="35"/>
        <v/>
      </c>
      <c r="E117" s="8" t="str">
        <f>IF(OR(D117="",COUNTIF($D$4:$D$176,"="&amp;D117)&lt;=1),"",IF(COUNTIF($D$4:$D117,"="&amp;D117)=1,"",COUNTIF($D$4:$D117,"="&amp;D117)-1))</f>
        <v/>
      </c>
      <c r="F117" s="8" t="str">
        <f>IF(D117="","",SUM(D117:E117))</f>
        <v/>
      </c>
      <c r="G117" s="6">
        <f t="shared" si="34"/>
        <v>0</v>
      </c>
      <c r="H117" s="118"/>
      <c r="I117" s="6"/>
      <c r="J117" s="6"/>
      <c r="K117" s="6"/>
      <c r="L117" s="6"/>
      <c r="M117" s="6"/>
      <c r="N117" s="6"/>
      <c r="O117" s="6"/>
      <c r="P117" s="6"/>
      <c r="Q117" s="6"/>
      <c r="R117" s="6"/>
      <c r="S117" s="6"/>
      <c r="T117" s="6"/>
      <c r="U117" s="6"/>
      <c r="V117" s="6"/>
      <c r="W117" s="102"/>
    </row>
    <row r="118" spans="1:23" x14ac:dyDescent="0.5">
      <c r="A118" s="77" t="str">
        <f>F118</f>
        <v/>
      </c>
      <c r="B118" s="17" t="str">
        <f>'5k Men'!B118</f>
        <v>Philip</v>
      </c>
      <c r="C118" s="17" t="str">
        <f>'5k Men'!C118</f>
        <v>Savage</v>
      </c>
      <c r="D118" s="8" t="str">
        <f t="shared" si="35"/>
        <v/>
      </c>
      <c r="E118" s="8" t="str">
        <f>IF(OR(D118="",COUNTIF($D$4:$D$176,"="&amp;D118)&lt;=1),"",IF(COUNTIF($D$4:$D118,"="&amp;D118)=1,"",COUNTIF($D$4:$D118,"="&amp;D118)-1))</f>
        <v/>
      </c>
      <c r="F118" s="8" t="str">
        <f>IF(D118="","",SUM(D118:E118))</f>
        <v/>
      </c>
      <c r="G118" s="6">
        <f t="shared" si="34"/>
        <v>0</v>
      </c>
      <c r="H118" s="118"/>
      <c r="I118" s="6"/>
      <c r="J118" s="6"/>
      <c r="K118" s="6"/>
      <c r="L118" s="6"/>
      <c r="M118" s="6"/>
      <c r="N118" s="6"/>
      <c r="O118" s="6"/>
      <c r="P118" s="6"/>
      <c r="Q118" s="6"/>
      <c r="R118" s="6"/>
      <c r="S118" s="6"/>
      <c r="T118" s="6"/>
      <c r="U118" s="6"/>
      <c r="V118" s="6"/>
      <c r="W118" s="102"/>
    </row>
    <row r="119" spans="1:23" x14ac:dyDescent="0.5">
      <c r="A119" s="77" t="str">
        <f t="shared" si="31"/>
        <v/>
      </c>
      <c r="B119" s="17" t="str">
        <f>'5k Men'!B119</f>
        <v>Richard</v>
      </c>
      <c r="C119" s="17" t="str">
        <f>'5k Men'!C119</f>
        <v>Scaife</v>
      </c>
      <c r="D119" s="8" t="str">
        <f t="shared" si="35"/>
        <v/>
      </c>
      <c r="E119" s="8" t="str">
        <f>IF(OR(D119="",COUNTIF($D$4:$D$176,"="&amp;D119)&lt;=1),"",IF(COUNTIF($D$4:$D119,"="&amp;D119)=1,"",COUNTIF($D$4:$D119,"="&amp;D119)-1))</f>
        <v/>
      </c>
      <c r="F119" s="8" t="str">
        <f t="shared" si="32"/>
        <v/>
      </c>
      <c r="G119" s="6">
        <f t="shared" si="34"/>
        <v>0</v>
      </c>
      <c r="H119" s="118"/>
      <c r="I119" s="6"/>
      <c r="J119" s="6"/>
      <c r="K119" s="6"/>
      <c r="L119" s="6"/>
      <c r="M119" s="6"/>
      <c r="N119" s="6"/>
      <c r="O119" s="6"/>
      <c r="P119" s="6"/>
      <c r="Q119" s="6"/>
      <c r="R119" s="6"/>
      <c r="S119" s="6"/>
      <c r="T119" s="6"/>
      <c r="U119" s="6"/>
      <c r="V119" s="6"/>
      <c r="W119" s="102"/>
    </row>
    <row r="120" spans="1:23" x14ac:dyDescent="0.5">
      <c r="A120" s="77">
        <f>F120</f>
        <v>4</v>
      </c>
      <c r="B120" s="17" t="str">
        <f>'5k Men'!B120</f>
        <v>Harry</v>
      </c>
      <c r="C120" s="17" t="str">
        <f>'5k Men'!C120</f>
        <v>Schofield</v>
      </c>
      <c r="D120" s="8">
        <f t="shared" si="35"/>
        <v>4</v>
      </c>
      <c r="E120" s="8" t="str">
        <f>IF(OR(D120="",COUNTIF($D$4:$D$176,"="&amp;D120)&lt;=1),"",IF(COUNTIF($D$4:$D120,"="&amp;D120)=1,"",COUNTIF($D$4:$D120,"="&amp;D120)-1))</f>
        <v/>
      </c>
      <c r="F120" s="8">
        <f>IF(D120="","",SUM(D120:E120))</f>
        <v>4</v>
      </c>
      <c r="G120" s="6">
        <f t="shared" ref="G120" si="39">MIN(H120:W120)</f>
        <v>0.12178240740740741</v>
      </c>
      <c r="H120" s="118"/>
      <c r="I120" s="6"/>
      <c r="J120" s="6">
        <v>0.12178240740740741</v>
      </c>
      <c r="K120" s="6"/>
      <c r="L120" s="6"/>
      <c r="M120" s="6"/>
      <c r="N120" s="6"/>
      <c r="O120" s="6"/>
      <c r="P120" s="6"/>
      <c r="Q120" s="6">
        <v>0.12297453703703703</v>
      </c>
      <c r="R120" s="6"/>
      <c r="S120" s="6"/>
      <c r="T120" s="6"/>
      <c r="U120" s="6"/>
      <c r="V120" s="6"/>
      <c r="W120" s="102"/>
    </row>
    <row r="121" spans="1:23" x14ac:dyDescent="0.5">
      <c r="A121" s="77" t="str">
        <f t="shared" ref="A121:A141" si="40">F121</f>
        <v/>
      </c>
      <c r="B121" s="17" t="str">
        <f>'5k Men'!B121</f>
        <v>Doug</v>
      </c>
      <c r="C121" s="17" t="str">
        <f>'5k Men'!C121</f>
        <v>Sharp</v>
      </c>
      <c r="D121" s="8" t="str">
        <f t="shared" si="35"/>
        <v/>
      </c>
      <c r="E121" s="8" t="str">
        <f>IF(OR(D121="",COUNTIF($D$4:$D$176,"="&amp;D121)&lt;=1),"",IF(COUNTIF($D$4:$D121,"="&amp;D121)=1,"",COUNTIF($D$4:$D121,"="&amp;D121)-1))</f>
        <v/>
      </c>
      <c r="F121" s="8" t="str">
        <f t="shared" ref="F121:F141" si="41">IF(D121="","",SUM(D121:E121))</f>
        <v/>
      </c>
      <c r="G121" s="6">
        <f t="shared" si="34"/>
        <v>0</v>
      </c>
      <c r="H121" s="118"/>
      <c r="I121" s="6"/>
      <c r="J121" s="6"/>
      <c r="K121" s="6"/>
      <c r="L121" s="6"/>
      <c r="M121" s="6"/>
      <c r="N121" s="6"/>
      <c r="O121" s="6"/>
      <c r="P121" s="6"/>
      <c r="Q121" s="6"/>
      <c r="R121" s="6"/>
      <c r="S121" s="6"/>
      <c r="T121" s="6"/>
      <c r="U121" s="6"/>
      <c r="V121" s="6"/>
      <c r="W121" s="102"/>
    </row>
    <row r="122" spans="1:23" x14ac:dyDescent="0.5">
      <c r="A122" s="77" t="str">
        <f t="shared" si="40"/>
        <v/>
      </c>
      <c r="B122" s="17" t="str">
        <f>'5k Men'!B122</f>
        <v>Simon</v>
      </c>
      <c r="C122" s="17" t="str">
        <f>'5k Men'!C122</f>
        <v>Shiels</v>
      </c>
      <c r="D122" s="8" t="str">
        <f t="shared" si="35"/>
        <v/>
      </c>
      <c r="E122" s="8" t="str">
        <f>IF(OR(D122="",COUNTIF($D$4:$D$176,"="&amp;D122)&lt;=1),"",IF(COUNTIF($D$4:$D122,"="&amp;D122)=1,"",COUNTIF($D$4:$D122,"="&amp;D122)-1))</f>
        <v/>
      </c>
      <c r="F122" s="8" t="str">
        <f t="shared" si="41"/>
        <v/>
      </c>
      <c r="G122" s="6">
        <f t="shared" si="34"/>
        <v>0</v>
      </c>
      <c r="H122" s="118"/>
      <c r="I122" s="6"/>
      <c r="J122" s="6"/>
      <c r="K122" s="6"/>
      <c r="L122" s="6"/>
      <c r="M122" s="6"/>
      <c r="N122" s="6"/>
      <c r="O122" s="6"/>
      <c r="P122" s="6"/>
      <c r="Q122" s="6"/>
      <c r="R122" s="6"/>
      <c r="S122" s="6"/>
      <c r="T122" s="6"/>
      <c r="U122" s="6"/>
      <c r="V122" s="6"/>
      <c r="W122" s="102"/>
    </row>
    <row r="123" spans="1:23" x14ac:dyDescent="0.5">
      <c r="A123" s="77" t="str">
        <f t="shared" si="40"/>
        <v/>
      </c>
      <c r="B123" s="17" t="str">
        <f>'5k Men'!B123</f>
        <v>Tom</v>
      </c>
      <c r="C123" s="17" t="str">
        <f>'5k Men'!C123</f>
        <v>Skinner</v>
      </c>
      <c r="D123" s="8" t="str">
        <f t="shared" si="35"/>
        <v/>
      </c>
      <c r="E123" s="8" t="str">
        <f>IF(OR(D123="",COUNTIF($D$4:$D$176,"="&amp;D123)&lt;=1),"",IF(COUNTIF($D$4:$D123,"="&amp;D123)=1,"",COUNTIF($D$4:$D123,"="&amp;D123)-1))</f>
        <v/>
      </c>
      <c r="F123" s="8" t="str">
        <f t="shared" si="41"/>
        <v/>
      </c>
      <c r="G123" s="6">
        <f t="shared" si="34"/>
        <v>0</v>
      </c>
      <c r="H123" s="118"/>
      <c r="I123" s="6"/>
      <c r="J123" s="6"/>
      <c r="K123" s="6"/>
      <c r="L123" s="6"/>
      <c r="M123" s="6"/>
      <c r="N123" s="6"/>
      <c r="O123" s="6"/>
      <c r="P123" s="6"/>
      <c r="Q123" s="6"/>
      <c r="R123" s="6"/>
      <c r="S123" s="6"/>
      <c r="T123" s="6"/>
      <c r="U123" s="6"/>
      <c r="V123" s="6"/>
      <c r="W123" s="102"/>
    </row>
    <row r="124" spans="1:23" x14ac:dyDescent="0.5">
      <c r="A124" s="77" t="str">
        <f t="shared" si="40"/>
        <v/>
      </c>
      <c r="B124" s="17" t="str">
        <f>'5k Men'!B124</f>
        <v>Matthew</v>
      </c>
      <c r="C124" s="17" t="str">
        <f>'5k Men'!C124</f>
        <v>Skinns</v>
      </c>
      <c r="D124" s="8" t="str">
        <f t="shared" si="35"/>
        <v/>
      </c>
      <c r="E124" s="8" t="str">
        <f>IF(OR(D124="",COUNTIF($D$4:$D$176,"="&amp;D124)&lt;=1),"",IF(COUNTIF($D$4:$D124,"="&amp;D124)=1,"",COUNTIF($D$4:$D124,"="&amp;D124)-1))</f>
        <v/>
      </c>
      <c r="F124" s="8" t="str">
        <f t="shared" si="41"/>
        <v/>
      </c>
      <c r="G124" s="6">
        <f t="shared" si="34"/>
        <v>0</v>
      </c>
      <c r="H124" s="118"/>
      <c r="I124" s="6"/>
      <c r="J124" s="6"/>
      <c r="K124" s="6"/>
      <c r="L124" s="6"/>
      <c r="M124" s="6"/>
      <c r="N124" s="6"/>
      <c r="O124" s="6"/>
      <c r="P124" s="6"/>
      <c r="Q124" s="6"/>
      <c r="R124" s="6"/>
      <c r="S124" s="6"/>
      <c r="T124" s="6"/>
      <c r="U124" s="6"/>
      <c r="V124" s="6"/>
      <c r="W124" s="102"/>
    </row>
    <row r="125" spans="1:23" x14ac:dyDescent="0.5">
      <c r="A125" s="77" t="str">
        <f t="shared" si="40"/>
        <v/>
      </c>
      <c r="B125" s="17" t="str">
        <f>'5k Men'!B125</f>
        <v>Martin</v>
      </c>
      <c r="C125" s="17" t="str">
        <f>'5k Men'!C125</f>
        <v>Smalley</v>
      </c>
      <c r="D125" s="8" t="str">
        <f t="shared" si="35"/>
        <v/>
      </c>
      <c r="E125" s="8" t="str">
        <f>IF(OR(D125="",COUNTIF($D$4:$D$176,"="&amp;D125)&lt;=1),"",IF(COUNTIF($D$4:$D125,"="&amp;D125)=1,"",COUNTIF($D$4:$D125,"="&amp;D125)-1))</f>
        <v/>
      </c>
      <c r="F125" s="8" t="str">
        <f t="shared" si="41"/>
        <v/>
      </c>
      <c r="G125" s="6">
        <f t="shared" si="34"/>
        <v>0</v>
      </c>
      <c r="H125" s="118"/>
      <c r="I125" s="6"/>
      <c r="J125" s="6"/>
      <c r="K125" s="6"/>
      <c r="L125" s="6"/>
      <c r="M125" s="6"/>
      <c r="N125" s="6"/>
      <c r="O125" s="6"/>
      <c r="P125" s="6"/>
      <c r="Q125" s="6"/>
      <c r="R125" s="6"/>
      <c r="S125" s="6"/>
      <c r="T125" s="6"/>
      <c r="U125" s="6"/>
      <c r="V125" s="6"/>
      <c r="W125" s="102"/>
    </row>
    <row r="126" spans="1:23" x14ac:dyDescent="0.5">
      <c r="A126" s="77" t="str">
        <f t="shared" si="40"/>
        <v/>
      </c>
      <c r="B126" s="17" t="str">
        <f>'5k Men'!B126</f>
        <v>Robert</v>
      </c>
      <c r="C126" s="17" t="str">
        <f>'5k Men'!C126</f>
        <v>Sparkes</v>
      </c>
      <c r="D126" s="8" t="str">
        <f t="shared" si="35"/>
        <v/>
      </c>
      <c r="E126" s="8" t="str">
        <f>IF(OR(D126="",COUNTIF($D$4:$D$176,"="&amp;D126)&lt;=1),"",IF(COUNTIF($D$4:$D126,"="&amp;D126)=1,"",COUNTIF($D$4:$D126,"="&amp;D126)-1))</f>
        <v/>
      </c>
      <c r="F126" s="8" t="str">
        <f t="shared" si="41"/>
        <v/>
      </c>
      <c r="G126" s="6">
        <f t="shared" si="34"/>
        <v>0</v>
      </c>
      <c r="H126" s="118"/>
      <c r="I126" s="6"/>
      <c r="J126" s="6"/>
      <c r="K126" s="6"/>
      <c r="L126" s="6"/>
      <c r="M126" s="6"/>
      <c r="N126" s="6"/>
      <c r="O126" s="6"/>
      <c r="P126" s="6"/>
      <c r="Q126" s="6"/>
      <c r="R126" s="6"/>
      <c r="S126" s="6"/>
      <c r="T126" s="6"/>
      <c r="U126" s="6"/>
      <c r="V126" s="6"/>
      <c r="W126" s="102"/>
    </row>
    <row r="127" spans="1:23" x14ac:dyDescent="0.5">
      <c r="A127" s="77" t="str">
        <f>F127</f>
        <v/>
      </c>
      <c r="B127" s="17" t="str">
        <f>'5k Men'!B127</f>
        <v>Niall</v>
      </c>
      <c r="C127" s="17" t="str">
        <f>'5k Men'!C127</f>
        <v>Stafford</v>
      </c>
      <c r="D127" s="8" t="str">
        <f t="shared" si="35"/>
        <v/>
      </c>
      <c r="E127" s="8" t="str">
        <f>IF(OR(D127="",COUNTIF($D$4:$D$176,"="&amp;D127)&lt;=1),"",IF(COUNTIF($D$4:$D127,"="&amp;D127)=1,"",COUNTIF($D$4:$D127,"="&amp;D127)-1))</f>
        <v/>
      </c>
      <c r="F127" s="8" t="str">
        <f>IF(D127="","",SUM(D127:E127))</f>
        <v/>
      </c>
      <c r="G127" s="6">
        <f t="shared" si="34"/>
        <v>0</v>
      </c>
      <c r="H127" s="118"/>
      <c r="I127" s="6"/>
      <c r="J127" s="6"/>
      <c r="K127" s="6"/>
      <c r="L127" s="6"/>
      <c r="M127" s="6"/>
      <c r="N127" s="6"/>
      <c r="O127" s="6"/>
      <c r="P127" s="6"/>
      <c r="Q127" s="6"/>
      <c r="R127" s="6"/>
      <c r="S127" s="6"/>
      <c r="T127" s="6"/>
      <c r="U127" s="6"/>
      <c r="V127" s="6"/>
      <c r="W127" s="102"/>
    </row>
    <row r="128" spans="1:23" x14ac:dyDescent="0.5">
      <c r="A128" s="77" t="str">
        <f>F128</f>
        <v/>
      </c>
      <c r="B128" s="17" t="str">
        <f>'5k Men'!B128</f>
        <v>Ben</v>
      </c>
      <c r="C128" s="17" t="str">
        <f>'5k Men'!C128</f>
        <v>Stephenson</v>
      </c>
      <c r="D128" s="8" t="str">
        <f t="shared" si="35"/>
        <v/>
      </c>
      <c r="E128" s="8" t="str">
        <f>IF(OR(D128="",COUNTIF($D$4:$D$176,"="&amp;D128)&lt;=1),"",IF(COUNTIF($D$4:$D128,"="&amp;D128)=1,"",COUNTIF($D$4:$D128,"="&amp;D128)-1))</f>
        <v/>
      </c>
      <c r="F128" s="8" t="str">
        <f>IF(D128="","",SUM(D128:E128))</f>
        <v/>
      </c>
      <c r="G128" s="6">
        <f t="shared" ref="G128:G143" si="42">MIN(H128:W128)</f>
        <v>0</v>
      </c>
      <c r="H128" s="118"/>
      <c r="I128" s="6"/>
      <c r="J128" s="6"/>
      <c r="K128" s="6"/>
      <c r="L128" s="6"/>
      <c r="M128" s="6"/>
      <c r="N128" s="6"/>
      <c r="O128" s="6"/>
      <c r="P128" s="6"/>
      <c r="Q128" s="6"/>
      <c r="R128" s="6"/>
      <c r="S128" s="6"/>
      <c r="T128" s="6"/>
      <c r="U128" s="6"/>
      <c r="V128" s="6"/>
      <c r="W128" s="102"/>
    </row>
    <row r="129" spans="1:23" x14ac:dyDescent="0.5">
      <c r="A129" s="77" t="str">
        <f t="shared" si="40"/>
        <v/>
      </c>
      <c r="B129" s="17" t="str">
        <f>'5k Men'!B129</f>
        <v>Andrew</v>
      </c>
      <c r="C129" s="17" t="str">
        <f>'5k Men'!C129</f>
        <v>Tate</v>
      </c>
      <c r="D129" s="8" t="str">
        <f t="shared" si="35"/>
        <v/>
      </c>
      <c r="E129" s="8" t="str">
        <f>IF(OR(D129="",COUNTIF($D$4:$D$176,"="&amp;D129)&lt;=1),"",IF(COUNTIF($D$4:$D129,"="&amp;D129)=1,"",COUNTIF($D$4:$D129,"="&amp;D129)-1))</f>
        <v/>
      </c>
      <c r="F129" s="8" t="str">
        <f t="shared" si="41"/>
        <v/>
      </c>
      <c r="G129" s="6">
        <f t="shared" si="42"/>
        <v>0</v>
      </c>
      <c r="H129" s="118"/>
      <c r="I129" s="6"/>
      <c r="J129" s="6"/>
      <c r="K129" s="6"/>
      <c r="L129" s="6"/>
      <c r="M129" s="6"/>
      <c r="N129" s="6"/>
      <c r="O129" s="6"/>
      <c r="P129" s="6"/>
      <c r="Q129" s="6"/>
      <c r="R129" s="6"/>
      <c r="S129" s="6"/>
      <c r="T129" s="6"/>
      <c r="U129" s="6"/>
      <c r="V129" s="6"/>
      <c r="W129" s="102"/>
    </row>
    <row r="130" spans="1:23" x14ac:dyDescent="0.5">
      <c r="A130" s="77" t="str">
        <f t="shared" si="40"/>
        <v/>
      </c>
      <c r="B130" s="17" t="str">
        <f>'5k Men'!B130</f>
        <v>Gary</v>
      </c>
      <c r="C130" s="17" t="str">
        <f>'5k Men'!C130</f>
        <v>Thomas</v>
      </c>
      <c r="D130" s="8" t="str">
        <f t="shared" si="35"/>
        <v/>
      </c>
      <c r="E130" s="8" t="str">
        <f>IF(OR(D130="",COUNTIF($D$4:$D$176,"="&amp;D130)&lt;=1),"",IF(COUNTIF($D$4:$D130,"="&amp;D130)=1,"",COUNTIF($D$4:$D130,"="&amp;D130)-1))</f>
        <v/>
      </c>
      <c r="F130" s="8" t="str">
        <f t="shared" si="41"/>
        <v/>
      </c>
      <c r="G130" s="6">
        <f t="shared" si="42"/>
        <v>0</v>
      </c>
      <c r="H130" s="118"/>
      <c r="I130" s="6"/>
      <c r="J130" s="6"/>
      <c r="K130" s="6"/>
      <c r="L130" s="6"/>
      <c r="M130" s="6"/>
      <c r="N130" s="6"/>
      <c r="O130" s="6"/>
      <c r="P130" s="6"/>
      <c r="Q130" s="6"/>
      <c r="R130" s="6"/>
      <c r="S130" s="6"/>
      <c r="T130" s="6"/>
      <c r="U130" s="6"/>
      <c r="V130" s="6"/>
      <c r="W130" s="102"/>
    </row>
    <row r="131" spans="1:23" x14ac:dyDescent="0.5">
      <c r="A131" s="77" t="str">
        <f>F131</f>
        <v/>
      </c>
      <c r="B131" s="17" t="str">
        <f>'5k Men'!B131</f>
        <v>Phillippe</v>
      </c>
      <c r="C131" s="17" t="str">
        <f>'5k Men'!C131</f>
        <v>Thompson</v>
      </c>
      <c r="D131" s="8" t="str">
        <f t="shared" si="35"/>
        <v/>
      </c>
      <c r="E131" s="8" t="str">
        <f>IF(OR(D131="",COUNTIF($D$4:$D$176,"="&amp;D131)&lt;=1),"",IF(COUNTIF($D$4:$D131,"="&amp;D131)=1,"",COUNTIF($D$4:$D131,"="&amp;D131)-1))</f>
        <v/>
      </c>
      <c r="F131" s="8" t="str">
        <f>IF(D131="","",SUM(D131:E131))</f>
        <v/>
      </c>
      <c r="G131" s="6">
        <f t="shared" si="42"/>
        <v>0</v>
      </c>
      <c r="H131" s="118"/>
      <c r="I131" s="6"/>
      <c r="J131" s="6"/>
      <c r="K131" s="6"/>
      <c r="L131" s="6"/>
      <c r="M131" s="6"/>
      <c r="N131" s="6"/>
      <c r="O131" s="6"/>
      <c r="P131" s="6"/>
      <c r="Q131" s="6"/>
      <c r="R131" s="6"/>
      <c r="S131" s="6"/>
      <c r="T131" s="6"/>
      <c r="U131" s="6"/>
      <c r="V131" s="6"/>
      <c r="W131" s="102"/>
    </row>
    <row r="132" spans="1:23" x14ac:dyDescent="0.5">
      <c r="A132" s="77" t="str">
        <f t="shared" si="40"/>
        <v/>
      </c>
      <c r="B132" s="17" t="str">
        <f>'5k Men'!B132</f>
        <v>Roger</v>
      </c>
      <c r="C132" s="17" t="str">
        <f>'5k Men'!C132</f>
        <v>Tomlin</v>
      </c>
      <c r="D132" s="8" t="str">
        <f t="shared" ref="D132:D143" si="43">IF(RANK(G132,G$4:G$176,1)-COUNTIF(G$4:G$176,"=0")&lt;=0,"",RANK(G132,G$4:G$176,1)-COUNTIF(G$4:G$176,"=0"))</f>
        <v/>
      </c>
      <c r="E132" s="8" t="str">
        <f>IF(OR(D132="",COUNTIF($D$4:$D$176,"="&amp;D132)&lt;=1),"",IF(COUNTIF($D$4:$D132,"="&amp;D132)=1,"",COUNTIF($D$4:$D132,"="&amp;D132)-1))</f>
        <v/>
      </c>
      <c r="F132" s="8" t="str">
        <f t="shared" si="41"/>
        <v/>
      </c>
      <c r="G132" s="6">
        <f t="shared" si="42"/>
        <v>0</v>
      </c>
      <c r="H132" s="118"/>
      <c r="I132" s="6"/>
      <c r="J132" s="6"/>
      <c r="K132" s="6"/>
      <c r="L132" s="6"/>
      <c r="M132" s="6"/>
      <c r="N132" s="6"/>
      <c r="O132" s="6"/>
      <c r="P132" s="6"/>
      <c r="Q132" s="6"/>
      <c r="R132" s="6"/>
      <c r="S132" s="6"/>
      <c r="T132" s="6"/>
      <c r="U132" s="6"/>
      <c r="V132" s="6"/>
      <c r="W132" s="102"/>
    </row>
    <row r="133" spans="1:23" x14ac:dyDescent="0.5">
      <c r="A133" s="77" t="str">
        <f t="shared" si="40"/>
        <v/>
      </c>
      <c r="B133" s="17" t="str">
        <f>'5k Men'!B133</f>
        <v>Rod</v>
      </c>
      <c r="C133" s="17" t="str">
        <f>'5k Men'!C133</f>
        <v>Turner</v>
      </c>
      <c r="D133" s="8" t="str">
        <f t="shared" si="43"/>
        <v/>
      </c>
      <c r="E133" s="8" t="str">
        <f>IF(OR(D133="",COUNTIF($D$4:$D$176,"="&amp;D133)&lt;=1),"",IF(COUNTIF($D$4:$D133,"="&amp;D133)=1,"",COUNTIF($D$4:$D133,"="&amp;D133)-1))</f>
        <v/>
      </c>
      <c r="F133" s="8" t="str">
        <f t="shared" si="41"/>
        <v/>
      </c>
      <c r="G133" s="6">
        <f t="shared" si="42"/>
        <v>0</v>
      </c>
      <c r="H133" s="118"/>
      <c r="I133" s="6"/>
      <c r="J133" s="6"/>
      <c r="K133" s="6"/>
      <c r="L133" s="6"/>
      <c r="M133" s="6"/>
      <c r="N133" s="6"/>
      <c r="O133" s="6"/>
      <c r="P133" s="6"/>
      <c r="Q133" s="6"/>
      <c r="R133" s="6"/>
      <c r="S133" s="6"/>
      <c r="T133" s="6"/>
      <c r="U133" s="6"/>
      <c r="V133" s="6"/>
      <c r="W133" s="102"/>
    </row>
    <row r="134" spans="1:23" x14ac:dyDescent="0.5">
      <c r="A134" s="77" t="str">
        <f t="shared" si="40"/>
        <v/>
      </c>
      <c r="B134" s="17" t="str">
        <f>'5k Men'!B134</f>
        <v>Richard</v>
      </c>
      <c r="C134" s="17" t="str">
        <f>'5k Men'!C134</f>
        <v>Uttley</v>
      </c>
      <c r="D134" s="8" t="str">
        <f t="shared" si="43"/>
        <v/>
      </c>
      <c r="E134" s="8" t="str">
        <f>IF(OR(D134="",COUNTIF($D$4:$D$176,"="&amp;D134)&lt;=1),"",IF(COUNTIF($D$4:$D134,"="&amp;D134)=1,"",COUNTIF($D$4:$D134,"="&amp;D134)-1))</f>
        <v/>
      </c>
      <c r="F134" s="8" t="str">
        <f t="shared" si="41"/>
        <v/>
      </c>
      <c r="G134" s="6">
        <f t="shared" si="42"/>
        <v>0</v>
      </c>
      <c r="H134" s="118"/>
      <c r="I134" s="6"/>
      <c r="J134" s="6"/>
      <c r="K134" s="6"/>
      <c r="L134" s="6"/>
      <c r="M134" s="6"/>
      <c r="N134" s="6"/>
      <c r="O134" s="6"/>
      <c r="P134" s="6"/>
      <c r="Q134" s="6"/>
      <c r="R134" s="6"/>
      <c r="S134" s="6"/>
      <c r="T134" s="6"/>
      <c r="U134" s="6"/>
      <c r="V134" s="6"/>
      <c r="W134" s="102"/>
    </row>
    <row r="135" spans="1:23" x14ac:dyDescent="0.5">
      <c r="A135" s="77" t="str">
        <f t="shared" si="40"/>
        <v/>
      </c>
      <c r="B135" s="17" t="str">
        <f>'5k Men'!B135</f>
        <v>Gary</v>
      </c>
      <c r="C135" s="17" t="str">
        <f>'5k Men'!C135</f>
        <v>Walford</v>
      </c>
      <c r="D135" s="8" t="str">
        <f t="shared" si="43"/>
        <v/>
      </c>
      <c r="E135" s="8" t="str">
        <f>IF(OR(D135="",COUNTIF($D$4:$D$176,"="&amp;D135)&lt;=1),"",IF(COUNTIF($D$4:$D135,"="&amp;D135)=1,"",COUNTIF($D$4:$D135,"="&amp;D135)-1))</f>
        <v/>
      </c>
      <c r="F135" s="8" t="str">
        <f t="shared" si="41"/>
        <v/>
      </c>
      <c r="G135" s="6">
        <f t="shared" si="42"/>
        <v>0</v>
      </c>
      <c r="H135" s="118"/>
      <c r="I135" s="6"/>
      <c r="J135" s="6"/>
      <c r="K135" s="6"/>
      <c r="L135" s="6"/>
      <c r="M135" s="6"/>
      <c r="N135" s="6"/>
      <c r="O135" s="6"/>
      <c r="P135" s="6"/>
      <c r="Q135" s="6"/>
      <c r="R135" s="6"/>
      <c r="S135" s="6"/>
      <c r="T135" s="6"/>
      <c r="U135" s="6"/>
      <c r="V135" s="6"/>
      <c r="W135" s="102"/>
    </row>
    <row r="136" spans="1:23" x14ac:dyDescent="0.5">
      <c r="A136" s="77">
        <f t="shared" si="40"/>
        <v>19</v>
      </c>
      <c r="B136" s="17" t="str">
        <f>'5k Men'!B136</f>
        <v>Peter</v>
      </c>
      <c r="C136" s="17" t="str">
        <f>'5k Men'!C136</f>
        <v>Watkinson</v>
      </c>
      <c r="D136" s="8">
        <f t="shared" si="43"/>
        <v>19</v>
      </c>
      <c r="E136" s="8" t="str">
        <f>IF(OR(D136="",COUNTIF($D$4:$D$176,"="&amp;D136)&lt;=1),"",IF(COUNTIF($D$4:$D136,"="&amp;D136)=1,"",COUNTIF($D$4:$D136,"="&amp;D136)-1))</f>
        <v/>
      </c>
      <c r="F136" s="8">
        <f t="shared" si="41"/>
        <v>19</v>
      </c>
      <c r="G136" s="6">
        <f t="shared" si="42"/>
        <v>0.20337962962962963</v>
      </c>
      <c r="H136" s="118"/>
      <c r="I136" s="6"/>
      <c r="J136" s="6"/>
      <c r="K136" s="6"/>
      <c r="L136" s="6"/>
      <c r="M136" s="6"/>
      <c r="N136" s="6">
        <v>0.20337962962962963</v>
      </c>
      <c r="O136" s="6"/>
      <c r="P136" s="6"/>
      <c r="Q136" s="6"/>
      <c r="R136" s="6"/>
      <c r="S136" s="6"/>
      <c r="T136" s="6"/>
      <c r="U136" s="6"/>
      <c r="V136" s="6"/>
      <c r="W136" s="102"/>
    </row>
    <row r="137" spans="1:23" x14ac:dyDescent="0.5">
      <c r="A137" s="77">
        <f>F137</f>
        <v>13</v>
      </c>
      <c r="B137" s="17" t="str">
        <f>'5k Men'!B137</f>
        <v>Adam</v>
      </c>
      <c r="C137" s="17" t="str">
        <f>'5k Men'!C137</f>
        <v>White</v>
      </c>
      <c r="D137" s="8">
        <f t="shared" si="43"/>
        <v>13</v>
      </c>
      <c r="E137" s="8" t="str">
        <f>IF(OR(D137="",COUNTIF($D$4:$D$176,"="&amp;D137)&lt;=1),"",IF(COUNTIF($D$4:$D137,"="&amp;D137)=1,"",COUNTIF($D$4:$D137,"="&amp;D137)-1))</f>
        <v/>
      </c>
      <c r="F137" s="8">
        <f>IF(D137="","",SUM(D137:E137))</f>
        <v>13</v>
      </c>
      <c r="G137" s="6">
        <f t="shared" si="42"/>
        <v>0.16361111111111112</v>
      </c>
      <c r="H137" s="118"/>
      <c r="I137" s="6"/>
      <c r="J137" s="6"/>
      <c r="K137" s="6"/>
      <c r="L137" s="6"/>
      <c r="M137" s="6">
        <v>0.16361111111111112</v>
      </c>
      <c r="N137" s="6"/>
      <c r="O137" s="6"/>
      <c r="P137" s="6"/>
      <c r="Q137" s="6"/>
      <c r="R137" s="6"/>
      <c r="S137" s="6"/>
      <c r="T137" s="6"/>
      <c r="U137" s="6"/>
      <c r="V137" s="6"/>
      <c r="W137" s="102"/>
    </row>
    <row r="138" spans="1:23" x14ac:dyDescent="0.5">
      <c r="A138" s="77">
        <f>F138</f>
        <v>1</v>
      </c>
      <c r="B138" s="17" t="str">
        <f>'5k Men'!B138</f>
        <v>David</v>
      </c>
      <c r="C138" s="17" t="str">
        <f>'5k Men'!C138</f>
        <v>Whiting</v>
      </c>
      <c r="D138" s="8">
        <f t="shared" si="43"/>
        <v>1</v>
      </c>
      <c r="E138" s="8" t="str">
        <f>IF(OR(D138="",COUNTIF($D$4:$D$176,"="&amp;D138)&lt;=1),"",IF(COUNTIF($D$4:$D138,"="&amp;D138)=1,"",COUNTIF($D$4:$D138,"="&amp;D138)-1))</f>
        <v/>
      </c>
      <c r="F138" s="8">
        <f>IF(D138="","",SUM(D138:E138))</f>
        <v>1</v>
      </c>
      <c r="G138" s="6">
        <f t="shared" si="42"/>
        <v>0.11496527777777778</v>
      </c>
      <c r="H138" s="118"/>
      <c r="I138" s="6"/>
      <c r="J138" s="6"/>
      <c r="K138" s="6"/>
      <c r="L138" s="6"/>
      <c r="M138" s="6">
        <v>0.11496527777777778</v>
      </c>
      <c r="N138" s="6"/>
      <c r="O138" s="6"/>
      <c r="P138" s="6"/>
      <c r="Q138" s="6"/>
      <c r="R138" s="6"/>
      <c r="S138" s="6"/>
      <c r="T138" s="6"/>
      <c r="U138" s="6"/>
      <c r="V138" s="6"/>
      <c r="W138" s="102"/>
    </row>
    <row r="139" spans="1:23" x14ac:dyDescent="0.5">
      <c r="A139" s="77" t="str">
        <f>F139</f>
        <v/>
      </c>
      <c r="B139" s="17" t="str">
        <f>'5k Men'!B139</f>
        <v>Lee</v>
      </c>
      <c r="C139" s="17" t="str">
        <f>'5k Men'!C139</f>
        <v>Wiles</v>
      </c>
      <c r="D139" s="8" t="str">
        <f t="shared" si="43"/>
        <v/>
      </c>
      <c r="E139" s="8" t="str">
        <f>IF(OR(D139="",COUNTIF($D$4:$D$176,"="&amp;D139)&lt;=1),"",IF(COUNTIF($D$4:$D139,"="&amp;D139)=1,"",COUNTIF($D$4:$D139,"="&amp;D139)-1))</f>
        <v/>
      </c>
      <c r="F139" s="8" t="str">
        <f>IF(D139="","",SUM(D139:E139))</f>
        <v/>
      </c>
      <c r="G139" s="6">
        <f t="shared" si="42"/>
        <v>0</v>
      </c>
      <c r="H139" s="118"/>
      <c r="I139" s="6"/>
      <c r="J139" s="6"/>
      <c r="K139" s="6"/>
      <c r="L139" s="6"/>
      <c r="M139" s="6"/>
      <c r="N139" s="6"/>
      <c r="O139" s="6"/>
      <c r="P139" s="6"/>
      <c r="Q139" s="6"/>
      <c r="R139" s="6"/>
      <c r="S139" s="6"/>
      <c r="T139" s="6"/>
      <c r="U139" s="6"/>
      <c r="V139" s="6"/>
      <c r="W139" s="102"/>
    </row>
    <row r="140" spans="1:23" x14ac:dyDescent="0.5">
      <c r="A140" s="77" t="str">
        <f t="shared" si="40"/>
        <v/>
      </c>
      <c r="B140" s="17" t="str">
        <f>'5k Men'!B140</f>
        <v>Stephen</v>
      </c>
      <c r="C140" s="17" t="str">
        <f>'5k Men'!C140</f>
        <v>Williets</v>
      </c>
      <c r="D140" s="8" t="str">
        <f t="shared" si="43"/>
        <v/>
      </c>
      <c r="E140" s="8" t="str">
        <f>IF(OR(D140="",COUNTIF($D$4:$D$176,"="&amp;D140)&lt;=1),"",IF(COUNTIF($D$4:$D140,"="&amp;D140)=1,"",COUNTIF($D$4:$D140,"="&amp;D140)-1))</f>
        <v/>
      </c>
      <c r="F140" s="8" t="str">
        <f t="shared" si="41"/>
        <v/>
      </c>
      <c r="G140" s="6">
        <f t="shared" si="42"/>
        <v>0</v>
      </c>
      <c r="H140" s="118"/>
      <c r="I140" s="6"/>
      <c r="J140" s="6"/>
      <c r="K140" s="6"/>
      <c r="L140" s="6"/>
      <c r="M140" s="6"/>
      <c r="N140" s="6"/>
      <c r="O140" s="6"/>
      <c r="P140" s="6"/>
      <c r="Q140" s="6"/>
      <c r="R140" s="6"/>
      <c r="S140" s="6"/>
      <c r="T140" s="6"/>
      <c r="U140" s="6"/>
      <c r="V140" s="6"/>
      <c r="W140" s="102"/>
    </row>
    <row r="141" spans="1:23" x14ac:dyDescent="0.5">
      <c r="A141" s="77" t="str">
        <f t="shared" si="40"/>
        <v/>
      </c>
      <c r="B141" s="17" t="str">
        <f>'5k Men'!B141</f>
        <v>Nigel</v>
      </c>
      <c r="C141" s="17" t="str">
        <f>'5k Men'!C141</f>
        <v>Wilson</v>
      </c>
      <c r="D141" s="8" t="str">
        <f t="shared" si="43"/>
        <v/>
      </c>
      <c r="E141" s="8" t="str">
        <f>IF(OR(D141="",COUNTIF($D$4:$D$176,"="&amp;D141)&lt;=1),"",IF(COUNTIF($D$4:$D141,"="&amp;D141)=1,"",COUNTIF($D$4:$D141,"="&amp;D141)-1))</f>
        <v/>
      </c>
      <c r="F141" s="8" t="str">
        <f t="shared" si="41"/>
        <v/>
      </c>
      <c r="G141" s="6">
        <f t="shared" si="42"/>
        <v>0</v>
      </c>
      <c r="H141" s="118"/>
      <c r="I141" s="6"/>
      <c r="J141" s="6"/>
      <c r="K141" s="6"/>
      <c r="L141" s="6"/>
      <c r="M141" s="6"/>
      <c r="N141" s="6"/>
      <c r="O141" s="6"/>
      <c r="P141" s="6"/>
      <c r="Q141" s="6"/>
      <c r="R141" s="6"/>
      <c r="S141" s="6"/>
      <c r="T141" s="6"/>
      <c r="U141" s="6"/>
      <c r="V141" s="6"/>
      <c r="W141" s="102"/>
    </row>
    <row r="142" spans="1:23" x14ac:dyDescent="0.5">
      <c r="A142" s="77">
        <f>F142</f>
        <v>11</v>
      </c>
      <c r="B142" s="17" t="str">
        <f>'5k Men'!B142</f>
        <v>Bruce</v>
      </c>
      <c r="C142" s="17" t="str">
        <f>'5k Men'!C142</f>
        <v>Woodford</v>
      </c>
      <c r="D142" s="8">
        <f t="shared" si="43"/>
        <v>11</v>
      </c>
      <c r="E142" s="8" t="str">
        <f>IF(OR(D142="",COUNTIF($D$4:$D$176,"="&amp;D142)&lt;=1),"",IF(COUNTIF($D$4:$D142,"="&amp;D142)=1,"",COUNTIF($D$4:$D142,"="&amp;D142)-1))</f>
        <v/>
      </c>
      <c r="F142" s="8">
        <f>IF(D142="","",SUM(D142:E142))</f>
        <v>11</v>
      </c>
      <c r="G142" s="6">
        <f t="shared" si="42"/>
        <v>0.14743055555555556</v>
      </c>
      <c r="H142" s="118"/>
      <c r="I142" s="6"/>
      <c r="J142" s="6"/>
      <c r="K142" s="6"/>
      <c r="L142" s="6"/>
      <c r="M142" s="6">
        <v>0.14743055555555556</v>
      </c>
      <c r="N142" s="6"/>
      <c r="O142" s="6"/>
      <c r="P142" s="6"/>
      <c r="Q142" s="6"/>
      <c r="R142" s="6"/>
      <c r="S142" s="6"/>
      <c r="T142" s="6"/>
      <c r="U142" s="6"/>
      <c r="V142" s="6"/>
      <c r="W142" s="102"/>
    </row>
    <row r="143" spans="1:23" x14ac:dyDescent="0.5">
      <c r="A143" s="77" t="str">
        <f>F143</f>
        <v/>
      </c>
      <c r="B143" s="17" t="str">
        <f>'5k Men'!B143</f>
        <v>Neil</v>
      </c>
      <c r="C143" s="17" t="str">
        <f>'5k Men'!C143</f>
        <v>Wright</v>
      </c>
      <c r="D143" s="8" t="str">
        <f t="shared" si="43"/>
        <v/>
      </c>
      <c r="E143" s="8" t="str">
        <f>IF(OR(D143="",COUNTIF($D$4:$D$176,"="&amp;D143)&lt;=1),"",IF(COUNTIF($D$4:$D143,"="&amp;D143)=1,"",COUNTIF($D$4:$D143,"="&amp;D143)-1))</f>
        <v/>
      </c>
      <c r="F143" s="8" t="str">
        <f>IF(D143="","",SUM(D143:E143))</f>
        <v/>
      </c>
      <c r="G143" s="6">
        <f t="shared" si="42"/>
        <v>0</v>
      </c>
      <c r="H143" s="118"/>
      <c r="I143" s="6"/>
      <c r="J143" s="6"/>
      <c r="K143" s="6"/>
      <c r="L143" s="6"/>
      <c r="M143" s="6"/>
      <c r="N143" s="6"/>
      <c r="O143" s="6"/>
      <c r="P143" s="6"/>
      <c r="Q143" s="6"/>
      <c r="R143" s="6"/>
      <c r="S143" s="6"/>
      <c r="T143" s="6"/>
      <c r="U143" s="6"/>
      <c r="V143" s="6"/>
      <c r="W143" s="102"/>
    </row>
  </sheetData>
  <phoneticPr fontId="0" type="noConversion"/>
  <pageMargins left="0.75" right="0.75" top="1" bottom="1" header="0.5" footer="0.5"/>
  <pageSetup paperSize="9" scale="52" orientation="landscape" verticalDpi="300" r:id="rId1"/>
  <headerFooter alignWithMargins="0">
    <oddHeader>&amp;A</oddHeader>
    <oddFooter>&amp;L&amp;F&amp;C&amp;A&amp;R&amp;D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 codeName="Sheet16">
    <tabColor rgb="FFFFFF00"/>
    <pageSetUpPr fitToPage="1"/>
  </sheetPr>
  <dimension ref="A1:AR125"/>
  <sheetViews>
    <sheetView zoomScale="90" zoomScaleNormal="90" workbookViewId="0">
      <pane xSplit="3" ySplit="4" topLeftCell="AH5" activePane="bottomRight" state="frozen"/>
      <selection pane="topRight"/>
      <selection pane="bottomLeft"/>
      <selection pane="bottomRight"/>
    </sheetView>
  </sheetViews>
  <sheetFormatPr defaultColWidth="9.109375" defaultRowHeight="15" x14ac:dyDescent="0.5"/>
  <cols>
    <col min="1" max="1" width="11.5546875" style="1" customWidth="1"/>
    <col min="2" max="2" width="15.71875" style="1" customWidth="1"/>
    <col min="3" max="3" width="11.71875" style="5" bestFit="1" customWidth="1"/>
    <col min="4" max="43" width="12.44140625" style="13" customWidth="1"/>
    <col min="44" max="44" width="12.44140625" style="3" customWidth="1"/>
    <col min="45" max="16384" width="9.109375" style="1"/>
  </cols>
  <sheetData>
    <row r="1" spans="1:44" s="2" customFormat="1" x14ac:dyDescent="0.5">
      <c r="A1" s="81" t="s">
        <v>252</v>
      </c>
      <c r="B1" s="63" t="s">
        <v>253</v>
      </c>
      <c r="C1" s="67" t="s">
        <v>263</v>
      </c>
      <c r="D1" s="64">
        <v>1</v>
      </c>
      <c r="E1" s="64">
        <v>2</v>
      </c>
      <c r="F1" s="64">
        <v>3</v>
      </c>
      <c r="G1" s="64">
        <v>4</v>
      </c>
      <c r="H1" s="64">
        <v>5</v>
      </c>
      <c r="I1" s="64">
        <v>6</v>
      </c>
      <c r="J1" s="64">
        <v>7</v>
      </c>
      <c r="K1" s="64">
        <v>8</v>
      </c>
      <c r="L1" s="64">
        <v>9</v>
      </c>
      <c r="M1" s="64">
        <v>10</v>
      </c>
      <c r="N1" s="64">
        <v>11</v>
      </c>
      <c r="O1" s="64">
        <v>12</v>
      </c>
      <c r="P1" s="64">
        <v>13</v>
      </c>
      <c r="Q1" s="64">
        <v>14</v>
      </c>
      <c r="R1" s="64">
        <v>15</v>
      </c>
      <c r="S1" s="64">
        <v>16</v>
      </c>
      <c r="T1" s="64">
        <v>17</v>
      </c>
      <c r="U1" s="64">
        <v>18</v>
      </c>
      <c r="V1" s="64">
        <v>19</v>
      </c>
      <c r="W1" s="64">
        <v>20</v>
      </c>
      <c r="X1" s="64">
        <v>21</v>
      </c>
      <c r="Y1" s="64">
        <v>22</v>
      </c>
      <c r="Z1" s="64">
        <v>23</v>
      </c>
      <c r="AA1" s="64">
        <v>24</v>
      </c>
      <c r="AB1" s="64">
        <v>25</v>
      </c>
      <c r="AC1" s="64">
        <v>26</v>
      </c>
      <c r="AD1" s="64">
        <v>27</v>
      </c>
      <c r="AE1" s="64">
        <v>28</v>
      </c>
      <c r="AF1" s="64">
        <v>29</v>
      </c>
      <c r="AG1" s="64">
        <v>30</v>
      </c>
      <c r="AH1" s="64">
        <v>31</v>
      </c>
      <c r="AI1" s="64">
        <v>32</v>
      </c>
      <c r="AJ1" s="64">
        <v>33</v>
      </c>
      <c r="AK1" s="64">
        <v>34</v>
      </c>
      <c r="AL1" s="64">
        <v>35</v>
      </c>
      <c r="AM1" s="64">
        <v>36</v>
      </c>
      <c r="AN1" s="64">
        <v>37</v>
      </c>
      <c r="AO1" s="64">
        <v>38</v>
      </c>
      <c r="AP1" s="64">
        <v>39</v>
      </c>
      <c r="AQ1" s="64">
        <v>40</v>
      </c>
      <c r="AR1" s="68">
        <v>41</v>
      </c>
    </row>
    <row r="2" spans="1:44" s="2" customFormat="1" x14ac:dyDescent="0.5">
      <c r="A2" s="69"/>
      <c r="B2" s="70"/>
      <c r="C2" s="73" t="s">
        <v>262</v>
      </c>
      <c r="D2" s="58" cm="1">
        <f t="array" ref="D2">IF(ROWS(RacesMisc)&lt;D$1,"",IF(INDEX(RacesMisc,D$1,2)="","",INDEX(RacesMisc,D$1,2)))</f>
        <v>46029</v>
      </c>
      <c r="E2" s="58" cm="1">
        <f t="array" ref="E2">IF(ROWS(RacesMisc)&lt;E$1,"",IF(INDEX(RacesMisc,E$1,2)="","",INDEX(RacesMisc,E$1,2)))</f>
        <v>46032</v>
      </c>
      <c r="F2" s="58" cm="1">
        <f t="array" ref="F2">IF(ROWS(RacesMisc)&lt;F$1,"",IF(INDEX(RacesMisc,F$1,2)="","",INDEX(RacesMisc,F$1,2)))</f>
        <v>46032</v>
      </c>
      <c r="G2" s="58" cm="1">
        <f t="array" ref="G2">IF(ROWS(RacesMisc)&lt;G$1,"",IF(INDEX(RacesMisc,G$1,2)="","",INDEX(RacesMisc,G$1,2)))</f>
        <v>46032</v>
      </c>
      <c r="H2" s="58" cm="1">
        <f t="array" ref="H2">IF(ROWS(RacesMisc)&lt;H$1,"",IF(INDEX(RacesMisc,H$1,2)="","",INDEX(RacesMisc,H$1,2)))</f>
        <v>46061</v>
      </c>
      <c r="I2" s="58" cm="1">
        <f t="array" ref="I2">IF(ROWS(RacesMisc)&lt;I$1,"",IF(INDEX(RacesMisc,I$1,2)="","",INDEX(RacesMisc,I$1,2)))</f>
        <v>46068</v>
      </c>
      <c r="J2" s="58" cm="1">
        <f t="array" ref="J2">IF(ROWS(RacesMisc)&lt;J$1,"",IF(INDEX(RacesMisc,J$1,2)="","",INDEX(RacesMisc,J$1,2)))</f>
        <v>46089</v>
      </c>
      <c r="K2" s="58" cm="1">
        <f t="array" ref="K2">IF(ROWS(RacesMisc)&lt;K$1,"",IF(INDEX(RacesMisc,K$1,2)="","",INDEX(RacesMisc,K$1,2)))</f>
        <v>46088</v>
      </c>
      <c r="L2" s="58" cm="1">
        <f t="array" ref="L2">IF(ROWS(RacesMisc)&lt;L$1,"",IF(INDEX(RacesMisc,L$1,2)="","",INDEX(RacesMisc,L$1,2)))</f>
        <v>46088</v>
      </c>
      <c r="M2" s="58" cm="1">
        <f t="array" ref="M2">IF(ROWS(RacesMisc)&lt;M$1,"",IF(INDEX(RacesMisc,M$1,2)="","",INDEX(RacesMisc,M$1,2)))</f>
        <v>46096</v>
      </c>
      <c r="N2" s="58" cm="1">
        <f t="array" ref="N2">IF(ROWS(RacesMisc)&lt;N$1,"",IF(INDEX(RacesMisc,N$1,2)="","",INDEX(RacesMisc,N$1,2)))</f>
        <v>46110</v>
      </c>
      <c r="O2" s="58" cm="1">
        <f t="array" ref="O2">IF(ROWS(RacesMisc)&lt;O$1,"",IF(INDEX(RacesMisc,O$1,2)="","",INDEX(RacesMisc,O$1,2)))</f>
        <v>46103</v>
      </c>
      <c r="P2" s="58" cm="1">
        <f t="array" ref="P2">IF(ROWS(RacesMisc)&lt;P$1,"",IF(INDEX(RacesMisc,P$1,2)="","",INDEX(RacesMisc,P$1,2)))</f>
        <v>46112</v>
      </c>
      <c r="Q2" s="58" cm="1">
        <f t="array" ref="Q2">IF(ROWS(RacesMisc)&lt;Q$1,"",IF(INDEX(RacesMisc,Q$1,2)="","",INDEX(RacesMisc,Q$1,2)))</f>
        <v>46115</v>
      </c>
      <c r="R2" s="58" cm="1">
        <f t="array" ref="R2">IF(ROWS(RacesMisc)&lt;R$1,"",IF(INDEX(RacesMisc,R$1,2)="","",INDEX(RacesMisc,R$1,2)))</f>
        <v>46119</v>
      </c>
      <c r="S2" s="58" cm="1">
        <f t="array" ref="S2">IF(ROWS(RacesMisc)&lt;S$1,"",IF(INDEX(RacesMisc,S$1,2)="","",INDEX(RacesMisc,S$1,2)))</f>
        <v>46124</v>
      </c>
      <c r="T2" s="58" cm="1">
        <f t="array" ref="T2">IF(ROWS(RacesMisc)&lt;T$1,"",IF(INDEX(RacesMisc,T$1,2)="","",INDEX(RacesMisc,T$1,2)))</f>
        <v>46126</v>
      </c>
      <c r="U2" s="58" cm="1">
        <f t="array" ref="U2">IF(ROWS(RacesMisc)&lt;U$1,"",IF(INDEX(RacesMisc,U$1,2)="","",INDEX(RacesMisc,U$1,2)))</f>
        <v>46131</v>
      </c>
      <c r="V2" s="58" cm="1">
        <f t="array" ref="V2">IF(ROWS(RacesMisc)&lt;V$1,"",IF(INDEX(RacesMisc,V$1,2)="","",INDEX(RacesMisc,V$1,2)))</f>
        <v>46138</v>
      </c>
      <c r="W2" s="58" cm="1">
        <f t="array" ref="W2">IF(ROWS(RacesMisc)&lt;W$1,"",IF(INDEX(RacesMisc,W$1,2)="","",INDEX(RacesMisc,W$1,2)))</f>
        <v>46133</v>
      </c>
      <c r="X2" s="58" cm="1">
        <f t="array" ref="X2">IF(ROWS(RacesMisc)&lt;X$1,"",IF(INDEX(RacesMisc,X$1,2)="","",INDEX(RacesMisc,X$1,2)))</f>
        <v>46140</v>
      </c>
      <c r="Y2" s="58" cm="1">
        <f t="array" ref="Y2">IF(ROWS(RacesMisc)&lt;Y$1,"",IF(INDEX(RacesMisc,Y$1,2)="","",INDEX(RacesMisc,Y$1,2)))</f>
        <v>46147</v>
      </c>
      <c r="Z2" s="58" cm="1">
        <f t="array" ref="Z2">IF(ROWS(RacesMisc)&lt;Z$1,"",IF(INDEX(RacesMisc,Z$1,2)="","",INDEX(RacesMisc,Z$1,2)))</f>
        <v>46154</v>
      </c>
      <c r="AA2" s="58" cm="1">
        <f t="array" ref="AA2">IF(ROWS(RacesMisc)&lt;AA$1,"",IF(INDEX(RacesMisc,AA$1,2)="","",INDEX(RacesMisc,AA$1,2)))</f>
        <v>46155</v>
      </c>
      <c r="AB2" s="58" cm="1">
        <f t="array" ref="AB2">IF(ROWS(RacesMisc)&lt;AB$1,"",IF(INDEX(RacesMisc,AB$1,2)="","",INDEX(RacesMisc,AB$1,2)))</f>
        <v>46161</v>
      </c>
      <c r="AC2" s="58" cm="1">
        <f t="array" ref="AC2">IF(ROWS(RacesMisc)&lt;AC$1,"",IF(INDEX(RacesMisc,AC$1,2)="","",INDEX(RacesMisc,AC$1,2)))</f>
        <v>46175</v>
      </c>
      <c r="AD2" s="58" cm="1">
        <f t="array" ref="AD2">IF(ROWS(RacesMisc)&lt;AD$1,"",IF(INDEX(RacesMisc,AD$1,2)="","",INDEX(RacesMisc,AD$1,2)))</f>
        <v>46182</v>
      </c>
      <c r="AE2" s="58" cm="1">
        <f t="array" ref="AE2">IF(ROWS(RacesMisc)&lt;AE$1,"",IF(INDEX(RacesMisc,AE$1,2)="","",INDEX(RacesMisc,AE$1,2)))</f>
        <v>46189</v>
      </c>
      <c r="AF2" s="58" cm="1">
        <f t="array" ref="AF2">IF(ROWS(RacesMisc)&lt;AF$1,"",IF(INDEX(RacesMisc,AF$1,2)="","",INDEX(RacesMisc,AF$1,2)))</f>
        <v>46203</v>
      </c>
      <c r="AG2" s="58" cm="1">
        <f t="array" ref="AG2">IF(ROWS(RacesMisc)&lt;AG$1,"",IF(INDEX(RacesMisc,AG$1,2)="","",INDEX(RacesMisc,AG$1,2)))</f>
        <v>46201</v>
      </c>
      <c r="AH2" s="58" cm="1">
        <f t="array" ref="AH2">IF(ROWS(RacesMisc)&lt;AH$1,"",IF(INDEX(RacesMisc,AH$1,2)="","",INDEX(RacesMisc,AH$1,2)))</f>
        <v>46217</v>
      </c>
      <c r="AI2" s="58" cm="1">
        <f t="array" ref="AI2">IF(ROWS(RacesMisc)&lt;AI$1,"",IF(INDEX(RacesMisc,AI$1,2)="","",INDEX(RacesMisc,AI$1,2)))</f>
        <v>46224</v>
      </c>
      <c r="AJ2" s="58" cm="1">
        <f t="array" ref="AJ2">IF(ROWS(RacesMisc)&lt;AJ$1,"",IF(INDEX(RacesMisc,AJ$1,2)="","",INDEX(RacesMisc,AJ$1,2)))</f>
        <v>46231</v>
      </c>
      <c r="AK2" s="58" t="str" cm="1">
        <f t="array" ref="AK2">IF(ROWS(RacesMisc)&lt;AK$1,"",IF(INDEX(RacesMisc,AK$1,2)="","",INDEX(RacesMisc,AK$1,2)))</f>
        <v/>
      </c>
      <c r="AL2" s="58" t="str" cm="1">
        <f t="array" ref="AL2">IF(ROWS(RacesMisc)&lt;AL$1,"",IF(INDEX(RacesMisc,AL$1,2)="","",INDEX(RacesMisc,AL$1,2)))</f>
        <v/>
      </c>
      <c r="AM2" s="58" t="str" cm="1">
        <f t="array" ref="AM2">IF(ROWS(RacesMisc)&lt;AM$1,"",IF(INDEX(RacesMisc,AM$1,2)="","",INDEX(RacesMisc,AM$1,2)))</f>
        <v/>
      </c>
      <c r="AN2" s="58" t="str" cm="1">
        <f t="array" ref="AN2">IF(ROWS(RacesMisc)&lt;AN$1,"",IF(INDEX(RacesMisc,AN$1,2)="","",INDEX(RacesMisc,AN$1,2)))</f>
        <v/>
      </c>
      <c r="AO2" s="58" t="str" cm="1">
        <f t="array" ref="AO2">IF(ROWS(RacesMisc)&lt;AO$1,"",IF(INDEX(RacesMisc,AO$1,2)="","",INDEX(RacesMisc,AO$1,2)))</f>
        <v/>
      </c>
      <c r="AP2" s="58" t="str" cm="1">
        <f t="array" ref="AP2">IF(ROWS(RacesMisc)&lt;AP$1,"",IF(INDEX(RacesMisc,AP$1,2)="","",INDEX(RacesMisc,AP$1,2)))</f>
        <v/>
      </c>
      <c r="AQ2" s="58" t="str" cm="1">
        <f t="array" ref="AQ2">IF(ROWS(RacesMisc)&lt;AQ$1,"",IF(INDEX(RacesMisc,AQ$1,2)="","",INDEX(RacesMisc,AQ$1,2)))</f>
        <v/>
      </c>
      <c r="AR2" s="74" t="str" cm="1">
        <f t="array" ref="AR2">IF(ROWS(RacesMisc)&lt;AR$1,"",IF(INDEX(RacesMisc,AR$1,2)="","",INDEX(RacesMisc,AR$1,2)))</f>
        <v/>
      </c>
    </row>
    <row r="3" spans="1:44" s="2" customFormat="1" x14ac:dyDescent="0.5">
      <c r="A3" s="69"/>
      <c r="B3" s="70"/>
      <c r="C3" s="73" t="s">
        <v>268</v>
      </c>
      <c r="D3" s="58" t="str" cm="1">
        <f t="array" ref="D3">IF(ROWS(RacesMisc)&lt;D$1,"",IF(INDEX(RacesMisc,D$1,4)="","",INDEX(RacesMisc,D$1,4)))</f>
        <v>7M</v>
      </c>
      <c r="E3" s="58" t="str" cm="1">
        <f t="array" ref="E3">IF(ROWS(RacesMisc)&lt;E$1,"",IF(INDEX(RacesMisc,E$1,4)="","",INDEX(RacesMisc,E$1,4)))</f>
        <v>15.2M</v>
      </c>
      <c r="F3" s="58" t="str" cm="1">
        <f t="array" ref="F3">IF(ROWS(RacesMisc)&lt;F$1,"",IF(INDEX(RacesMisc,F$1,4)="","",INDEX(RacesMisc,F$1,4)))</f>
        <v>17M</v>
      </c>
      <c r="G3" s="58" t="str" cm="1">
        <f t="array" ref="G3">IF(ROWS(RacesMisc)&lt;G$1,"",IF(INDEX(RacesMisc,G$1,4)="","",INDEX(RacesMisc,G$1,4)))</f>
        <v>27M</v>
      </c>
      <c r="H3" s="58" t="str" cm="1">
        <f t="array" ref="H3">IF(ROWS(RacesMisc)&lt;H$1,"",IF(INDEX(RacesMisc,H$1,4)="","",INDEX(RacesMisc,H$1,4)))</f>
        <v>7M</v>
      </c>
      <c r="I3" s="58" t="str" cm="1">
        <f t="array" ref="I3">IF(ROWS(RacesMisc)&lt;I$1,"",IF(INDEX(RacesMisc,I$1,4)="","",INDEX(RacesMisc,I$1,4)))</f>
        <v>6M</v>
      </c>
      <c r="J3" s="58" t="str" cm="1">
        <f t="array" ref="J3">IF(ROWS(RacesMisc)&lt;J$1,"",IF(INDEX(RacesMisc,J$1,4)="","",INDEX(RacesMisc,J$1,4)))</f>
        <v>5.5M</v>
      </c>
      <c r="K3" s="58" t="str" cm="1">
        <f t="array" ref="K3">IF(ROWS(RacesMisc)&lt;K$1,"",IF(INDEX(RacesMisc,K$1,4)="","",INDEX(RacesMisc,K$1,4)))</f>
        <v>27.5M</v>
      </c>
      <c r="L3" s="58" t="str" cm="1">
        <f t="array" ref="L3">IF(ROWS(RacesMisc)&lt;L$1,"",IF(INDEX(RacesMisc,L$1,4)="","",INDEX(RacesMisc,L$1,4)))</f>
        <v>15M</v>
      </c>
      <c r="M3" s="58" t="str" cm="1">
        <f t="array" ref="M3">IF(ROWS(RacesMisc)&lt;M$1,"",IF(INDEX(RacesMisc,M$1,4)="","",INDEX(RacesMisc,M$1,4)))</f>
        <v>20M</v>
      </c>
      <c r="N3" s="58" t="str" cm="1">
        <f t="array" ref="N3">IF(ROWS(RacesMisc)&lt;N$1,"",IF(INDEX(RacesMisc,N$1,4)="","",INDEX(RacesMisc,N$1,4)))</f>
        <v>6.21M</v>
      </c>
      <c r="O3" s="58" t="str" cm="1">
        <f t="array" ref="O3">IF(ROWS(RacesMisc)&lt;O$1,"",IF(INDEX(RacesMisc,O$1,4)="","",INDEX(RacesMisc,O$1,4)))</f>
        <v>20M</v>
      </c>
      <c r="P3" s="58" t="str" cm="1">
        <f t="array" ref="P3">IF(ROWS(RacesMisc)&lt;P$1,"",IF(INDEX(RacesMisc,P$1,4)="","",INDEX(RacesMisc,P$1,4)))</f>
        <v>4M</v>
      </c>
      <c r="Q3" s="58" t="str" cm="1">
        <f t="array" ref="Q3">IF(ROWS(RacesMisc)&lt;Q$1,"",IF(INDEX(RacesMisc,Q$1,4)="","",INDEX(RacesMisc,Q$1,4)))</f>
        <v>7M</v>
      </c>
      <c r="R3" s="58" t="str" cm="1">
        <f t="array" ref="R3">IF(ROWS(RacesMisc)&lt;R$1,"",IF(INDEX(RacesMisc,R$1,4)="","",INDEX(RacesMisc,R$1,4)))</f>
        <v>3.4M</v>
      </c>
      <c r="S3" s="58" t="str" cm="1">
        <f t="array" ref="S3">IF(ROWS(RacesMisc)&lt;S$1,"",IF(INDEX(RacesMisc,S$1,4)="","",INDEX(RacesMisc,S$1,4)))</f>
        <v>6.7M</v>
      </c>
      <c r="T3" s="58" t="str" cm="1">
        <f t="array" ref="T3">IF(ROWS(RacesMisc)&lt;T$1,"",IF(INDEX(RacesMisc,T$1,4)="","",INDEX(RacesMisc,T$1,4)))</f>
        <v>4M</v>
      </c>
      <c r="U3" s="58" t="str" cm="1">
        <f t="array" ref="U3">IF(ROWS(RacesMisc)&lt;U$1,"",IF(INDEX(RacesMisc,U$1,4)="","",INDEX(RacesMisc,U$1,4)))</f>
        <v>5M</v>
      </c>
      <c r="V3" s="58" t="str" cm="1">
        <f t="array" ref="V3">IF(ROWS(RacesMisc)&lt;V$1,"",IF(INDEX(RacesMisc,V$1,4)="","",INDEX(RacesMisc,V$1,4)))</f>
        <v>7M</v>
      </c>
      <c r="W3" s="58" t="str" cm="1">
        <f t="array" ref="W3">IF(ROWS(RacesMisc)&lt;W$1,"",IF(INDEX(RacesMisc,W$1,4)="","",INDEX(RacesMisc,W$1,4)))</f>
        <v>4.7M</v>
      </c>
      <c r="X3" s="58" t="str" cm="1">
        <f t="array" ref="X3">IF(ROWS(RacesMisc)&lt;X$1,"",IF(INDEX(RacesMisc,X$1,4)="","",INDEX(RacesMisc,X$1,4)))</f>
        <v>6M</v>
      </c>
      <c r="Y3" s="58" t="str" cm="1">
        <f t="array" ref="Y3">IF(ROWS(RacesMisc)&lt;Y$1,"",IF(INDEX(RacesMisc,Y$1,4)="","",INDEX(RacesMisc,Y$1,4)))</f>
        <v>3.6M</v>
      </c>
      <c r="Z3" s="58" t="str" cm="1">
        <f t="array" ref="Z3">IF(ROWS(RacesMisc)&lt;Z$1,"",IF(INDEX(RacesMisc,Z$1,4)="","",INDEX(RacesMisc,Z$1,4)))</f>
        <v>4M</v>
      </c>
      <c r="AA3" s="58" t="str" cm="1">
        <f t="array" ref="AA3">IF(ROWS(RacesMisc)&lt;AA$1,"",IF(INDEX(RacesMisc,AA$1,4)="","",INDEX(RacesMisc,AA$1,4)))</f>
        <v>5M</v>
      </c>
      <c r="AB3" s="58" t="str" cm="1">
        <f t="array" ref="AB3">IF(ROWS(RacesMisc)&lt;AB$1,"",IF(INDEX(RacesMisc,AB$1,4)="","",INDEX(RacesMisc,AB$1,4)))</f>
        <v>3.6M</v>
      </c>
      <c r="AC3" s="58" t="str" cm="1">
        <f t="array" ref="AC3">IF(ROWS(RacesMisc)&lt;AC$1,"",IF(INDEX(RacesMisc,AC$1,4)="","",INDEX(RacesMisc,AC$1,4)))</f>
        <v>4M</v>
      </c>
      <c r="AD3" s="58" t="str" cm="1">
        <f t="array" ref="AD3">IF(ROWS(RacesMisc)&lt;AD$1,"",IF(INDEX(RacesMisc,AD$1,4)="","",INDEX(RacesMisc,AD$1,4)))</f>
        <v>7M</v>
      </c>
      <c r="AE3" s="58" t="str" cm="1">
        <f t="array" ref="AE3">IF(ROWS(RacesMisc)&lt;AE$1,"",IF(INDEX(RacesMisc,AE$1,4)="","",INDEX(RacesMisc,AE$1,4)))</f>
        <v>5.1M</v>
      </c>
      <c r="AF3" s="58" t="str" cm="1">
        <f t="array" ref="AF3">IF(ROWS(RacesMisc)&lt;AF$1,"",IF(INDEX(RacesMisc,AF$1,4)="","",INDEX(RacesMisc,AF$1,4)))</f>
        <v>8.4M</v>
      </c>
      <c r="AG3" s="58" t="str" cm="1">
        <f t="array" ref="AG3">IF(ROWS(RacesMisc)&lt;AG$1,"",IF(INDEX(RacesMisc,AG$1,4)="","",INDEX(RacesMisc,AG$1,4)))</f>
        <v>12.4M</v>
      </c>
      <c r="AH3" s="58" t="str" cm="1">
        <f t="array" ref="AH3">IF(ROWS(RacesMisc)&lt;AH$1,"",IF(INDEX(RacesMisc,AH$1,4)="","",INDEX(RacesMisc,AH$1,4)))</f>
        <v>5.2M</v>
      </c>
      <c r="AI3" s="58" t="str" cm="1">
        <f t="array" ref="AI3">IF(ROWS(RacesMisc)&lt;AI$1,"",IF(INDEX(RacesMisc,AI$1,4)="","",INDEX(RacesMisc,AI$1,4)))</f>
        <v>5M</v>
      </c>
      <c r="AJ3" s="58" t="str" cm="1">
        <f t="array" ref="AJ3">IF(ROWS(RacesMisc)&lt;AJ$1,"",IF(INDEX(RacesMisc,AJ$1,4)="","",INDEX(RacesMisc,AJ$1,4)))</f>
        <v>4M</v>
      </c>
      <c r="AK3" s="58" t="str" cm="1">
        <f t="array" ref="AK3">IF(ROWS(RacesMisc)&lt;AK$1,"",IF(INDEX(RacesMisc,AK$1,4)="","",INDEX(RacesMisc,AK$1,4)))</f>
        <v/>
      </c>
      <c r="AL3" s="58" t="str" cm="1">
        <f t="array" ref="AL3">IF(ROWS(RacesMisc)&lt;AL$1,"",IF(INDEX(RacesMisc,AL$1,4)="","",INDEX(RacesMisc,AL$1,4)))</f>
        <v/>
      </c>
      <c r="AM3" s="58" t="str" cm="1">
        <f t="array" ref="AM3">IF(ROWS(RacesMisc)&lt;AM$1,"",IF(INDEX(RacesMisc,AM$1,4)="","",INDEX(RacesMisc,AM$1,4)))</f>
        <v/>
      </c>
      <c r="AN3" s="58" t="str" cm="1">
        <f t="array" ref="AN3">IF(ROWS(RacesMisc)&lt;AN$1,"",IF(INDEX(RacesMisc,AN$1,4)="","",INDEX(RacesMisc,AN$1,4)))</f>
        <v/>
      </c>
      <c r="AO3" s="58" t="str" cm="1">
        <f t="array" ref="AO3">IF(ROWS(RacesMisc)&lt;AO$1,"",IF(INDEX(RacesMisc,AO$1,4)="","",INDEX(RacesMisc,AO$1,4)))</f>
        <v/>
      </c>
      <c r="AP3" s="58" t="str" cm="1">
        <f t="array" ref="AP3">IF(ROWS(RacesMisc)&lt;AP$1,"",IF(INDEX(RacesMisc,AP$1,4)="","",INDEX(RacesMisc,AP$1,4)))</f>
        <v/>
      </c>
      <c r="AQ3" s="58" t="str" cm="1">
        <f t="array" ref="AQ3">IF(ROWS(RacesMisc)&lt;AQ$1,"",IF(INDEX(RacesMisc,AQ$1,4)="","",INDEX(RacesMisc,AQ$1,4)))</f>
        <v/>
      </c>
      <c r="AR3" s="74" t="str" cm="1">
        <f t="array" ref="AR3">IF(ROWS(RacesMisc)&lt;AR$1,"",IF(INDEX(RacesMisc,AR$1,4)="","",INDEX(RacesMisc,AR$1,4)))</f>
        <v/>
      </c>
    </row>
    <row r="4" spans="1:44" s="79" customFormat="1" ht="53.1" customHeight="1" thickBot="1" x14ac:dyDescent="0.45">
      <c r="A4" s="75"/>
      <c r="B4" s="59"/>
      <c r="C4" s="84" t="s">
        <v>269</v>
      </c>
      <c r="D4" s="60" t="str" cm="1">
        <f t="array" ref="D4">IF(ROWS(RacesMisc)&lt;D$1,"",IF(INDEX(RacesMisc,D$1,3)="","",INDEX(RacesMisc,D$1,3)))</f>
        <v>EYXC Race 3 - Sledmere</v>
      </c>
      <c r="E4" s="60" t="str" cm="1">
        <f t="array" ref="E4">IF(ROWS(RacesMisc)&lt;E$1,"",IF(INDEX(RacesMisc,E$1,3)="","",INDEX(RacesMisc,E$1,3)))</f>
        <v>Round Sheffield Run</v>
      </c>
      <c r="F4" s="60" t="str" cm="1">
        <f t="array" ref="F4">IF(ROWS(RacesMisc)&lt;F$1,"",IF(INDEX(RacesMisc,F$1,3)="","",INDEX(RacesMisc,F$1,3)))</f>
        <v>Scarborough Rock</v>
      </c>
      <c r="G4" s="60" t="str" cm="1">
        <f t="array" ref="G4">IF(ROWS(RacesMisc)&lt;G$1,"",IF(INDEX(RacesMisc,G$1,3)="","",INDEX(RacesMisc,G$1,3)))</f>
        <v>Scarborough Rock</v>
      </c>
      <c r="H4" s="60" t="str" cm="1">
        <f t="array" ref="H4">IF(ROWS(RacesMisc)&lt;H$1,"",IF(INDEX(RacesMisc,H$1,3)="","",INDEX(RacesMisc,H$1,3)))</f>
        <v>EYXC Race 4 - Drewton</v>
      </c>
      <c r="I4" s="60" t="str" cm="1">
        <f t="array" ref="I4">IF(ROWS(RacesMisc)&lt;I$1,"",IF(INDEX(RacesMisc,I$1,3)="","",INDEX(RacesMisc,I$1,3)))</f>
        <v>EYXC Race 5 - Dalby Forest</v>
      </c>
      <c r="J4" s="60" t="str" cm="1">
        <f t="array" ref="J4">IF(ROWS(RacesMisc)&lt;J$1,"",IF(INDEX(RacesMisc,J$1,3)="","",INDEX(RacesMisc,J$1,3)))</f>
        <v>EYXC Race 6 - Sewerby</v>
      </c>
      <c r="K4" s="60" t="str" cm="1">
        <f t="array" ref="K4">IF(ROWS(RacesMisc)&lt;K$1,"",IF(INDEX(RacesMisc,K$1,3)="","",INDEX(RacesMisc,K$1,3)))</f>
        <v>Golden Fleece Long Route</v>
      </c>
      <c r="L4" s="60" t="str" cm="1">
        <f t="array" ref="L4">IF(ROWS(RacesMisc)&lt;L$1,"",IF(INDEX(RacesMisc,L$1,3)="","",INDEX(RacesMisc,L$1,3)))</f>
        <v>Golden Fleece Short Route</v>
      </c>
      <c r="M4" s="60" t="str" cm="1">
        <f t="array" ref="M4">IF(ROWS(RacesMisc)&lt;M$1,"",IF(INDEX(RacesMisc,M$1,3)="","",INDEX(RacesMisc,M$1,3)))</f>
        <v>Sherwood Pines</v>
      </c>
      <c r="N4" s="60" t="str" cm="1">
        <f t="array" ref="N4">IF(ROWS(RacesMisc)&lt;N$1,"",IF(INDEX(RacesMisc,N$1,3)="","",INDEX(RacesMisc,N$1,3)))</f>
        <v>Normanby Hall Adventure Race</v>
      </c>
      <c r="O4" s="60" t="str" cm="1">
        <f t="array" ref="O4">IF(ROWS(RacesMisc)&lt;O$1,"",IF(INDEX(RacesMisc,O$1,3)="","",INDEX(RacesMisc,O$1,3)))</f>
        <v>Wymondham 20M Race</v>
      </c>
      <c r="P4" s="60" t="str" cm="1">
        <f t="array" ref="P4">IF(ROWS(RacesMisc)&lt;P$1,"",IF(INDEX(RacesMisc,P$1,3)="","",INDEX(RacesMisc,P$1,3)))</f>
        <v>Champagne League Race 1 - North Cave</v>
      </c>
      <c r="Q4" s="60" t="str" cm="1">
        <f t="array" ref="Q4">IF(ROWS(RacesMisc)&lt;Q$1,"",IF(INDEX(RacesMisc,Q$1,3)="","",INDEX(RacesMisc,Q$1,3)))</f>
        <v>East Hull Harriers Good Friday Hill Race</v>
      </c>
      <c r="R4" s="60" t="str" cm="1">
        <f t="array" ref="R4">IF(ROWS(RacesMisc)&lt;R$1,"",IF(INDEX(RacesMisc,R$1,3)="","",INDEX(RacesMisc,R$1,3)))</f>
        <v>Champagne League Race 2 - Beverley Westwood</v>
      </c>
      <c r="S4" s="60" t="str" cm="1">
        <f t="array" ref="S4">IF(ROWS(RacesMisc)&lt;S$1,"",IF(INDEX(RacesMisc,S$1,3)="","",INDEX(RacesMisc,S$1,3)))</f>
        <v>Hooded Horse 10k Trail</v>
      </c>
      <c r="T4" s="60" t="str" cm="1">
        <f t="array" ref="T4">IF(ROWS(RacesMisc)&lt;T$1,"",IF(INDEX(RacesMisc,T$1,3)="","",INDEX(RacesMisc,T$1,3)))</f>
        <v>EHH SL Race 1 - Hedon</v>
      </c>
      <c r="U4" s="60" t="str" cm="1">
        <f t="array" ref="U4">IF(ROWS(RacesMisc)&lt;U$1,"",IF(INDEX(RacesMisc,U$1,3)="","",INDEX(RacesMisc,U$1,3)))</f>
        <v>Sledmere GET CAKED Charity Run</v>
      </c>
      <c r="V4" s="60" t="str" cm="1">
        <f t="array" ref="V4">IF(ROWS(RacesMisc)&lt;V$1,"",IF(INDEX(RacesMisc,V$1,3)="","",INDEX(RacesMisc,V$1,3)))</f>
        <v>Spurn 7</v>
      </c>
      <c r="W4" s="60" t="str" cm="1">
        <f t="array" ref="W4">IF(ROWS(RacesMisc)&lt;W$1,"",IF(INDEX(RacesMisc,W$1,3)="","",INDEX(RacesMisc,W$1,3)))</f>
        <v>Champagne League Race 3 - Elloughton Dale</v>
      </c>
      <c r="X4" s="60" t="str" cm="1">
        <f t="array" ref="X4">IF(ROWS(RacesMisc)&lt;X$1,"",IF(INDEX(RacesMisc,X$1,3)="","",INDEX(RacesMisc,X$1,3)))</f>
        <v>EHH SL Race 2 - Sproatley</v>
      </c>
      <c r="Y4" s="60" t="str" cm="1">
        <f t="array" ref="Y4">IF(ROWS(RacesMisc)&lt;Y$1,"",IF(INDEX(RacesMisc,Y$1,3)="","",INDEX(RacesMisc,Y$1,3)))</f>
        <v>Champagne League Race 4 - Brantingham</v>
      </c>
      <c r="Z4" s="60" t="str" cm="1">
        <f t="array" ref="Z4">IF(ROWS(RacesMisc)&lt;Z$1,"",IF(INDEX(RacesMisc,Z$1,3)="","",INDEX(RacesMisc,Z$1,3)))</f>
        <v>EHH SL Race 3 - East Park</v>
      </c>
      <c r="AA4" s="60" t="str" cm="1">
        <f t="array" ref="AA4">IF(ROWS(RacesMisc)&lt;AA$1,"",IF(INDEX(RacesMisc,AA$1,3)="","",INDEX(RacesMisc,AA$1,3)))</f>
        <v>Walkington Reverse Handicap</v>
      </c>
      <c r="AB4" s="60" t="str" cm="1">
        <f t="array" ref="AB4">IF(ROWS(RacesMisc)&lt;AB$1,"",IF(INDEX(RacesMisc,AB$1,3)="","",INDEX(RacesMisc,AB$1,3)))</f>
        <v>Champagne League Race 5 Waulby Farm</v>
      </c>
      <c r="AC4" s="60" t="str" cm="1">
        <f t="array" ref="AC4">IF(ROWS(RacesMisc)&lt;AC$1,"",IF(INDEX(RacesMisc,AC$1,3)="","",INDEX(RacesMisc,AC$1,3)))</f>
        <v>Champagne League Race 6 - Brough</v>
      </c>
      <c r="AD4" s="60" t="str" cm="1">
        <f t="array" ref="AD4">IF(ROWS(RacesMisc)&lt;AD$1,"",IF(INDEX(RacesMisc,AD$1,3)="","",INDEX(RacesMisc,AD$1,3)))</f>
        <v>EHH SL Race 5 - Sproatley</v>
      </c>
      <c r="AE4" s="60" t="str" cm="1">
        <f t="array" ref="AE4">IF(ROWS(RacesMisc)&lt;AE$1,"",IF(INDEX(RacesMisc,AE$1,3)="","",INDEX(RacesMisc,AE$1,3)))</f>
        <v>Champagne League Race 7 - Kiplingcoates</v>
      </c>
      <c r="AF4" s="60" t="str" cm="1">
        <f t="array" ref="AF4">IF(ROWS(RacesMisc)&lt;AF$1,"",IF(INDEX(RacesMisc,AF$1,3)="","",INDEX(RacesMisc,AF$1,3)))</f>
        <v>Champagne League Race 8 - Wauldby Green</v>
      </c>
      <c r="AG4" s="60" t="str" cm="1">
        <f t="array" ref="AG4">IF(ROWS(RacesMisc)&lt;AG$1,"",IF(INDEX(RacesMisc,AG$1,3)="","",INDEX(RacesMisc,AG$1,3)))</f>
        <v>Run Sheffield Round</v>
      </c>
      <c r="AH4" s="60" t="str" cm="1">
        <f t="array" ref="AH4">IF(ROWS(RacesMisc)&lt;AH$1,"",IF(INDEX(RacesMisc,AH$1,3)="","",INDEX(RacesMisc,AH$1,3)))</f>
        <v>Champagne League Race 9 - South Dalton</v>
      </c>
      <c r="AI4" s="60" t="str" cm="1">
        <f t="array" ref="AI4">IF(ROWS(RacesMisc)&lt;AI$1,"",IF(INDEX(RacesMisc,AI$1,3)="","",INDEX(RacesMisc,AI$1,3)))</f>
        <v>EHH Summer League Race 8 - New Ellerby</v>
      </c>
      <c r="AJ4" s="60" t="str" cm="1">
        <f t="array" ref="AJ4">IF(ROWS(RacesMisc)&lt;AJ$1,"",IF(INDEX(RacesMisc,AJ$1,3)="","",INDEX(RacesMisc,AJ$1,3)))</f>
        <v>Champagne League Race 10 - Hessle</v>
      </c>
      <c r="AK4" s="60" t="str" cm="1">
        <f t="array" ref="AK4">IF(ROWS(RacesMisc)&lt;AK$1,"",IF(INDEX(RacesMisc,AK$1,3)="","",INDEX(RacesMisc,AK$1,3)))</f>
        <v/>
      </c>
      <c r="AL4" s="60" t="str" cm="1">
        <f t="array" ref="AL4">IF(ROWS(RacesMisc)&lt;AL$1,"",IF(INDEX(RacesMisc,AL$1,3)="","",INDEX(RacesMisc,AL$1,3)))</f>
        <v/>
      </c>
      <c r="AM4" s="60" t="str" cm="1">
        <f t="array" ref="AM4">IF(ROWS(RacesMisc)&lt;AM$1,"",IF(INDEX(RacesMisc,AM$1,3)="","",INDEX(RacesMisc,AM$1,3)))</f>
        <v/>
      </c>
      <c r="AN4" s="60" t="str" cm="1">
        <f t="array" ref="AN4">IF(ROWS(RacesMisc)&lt;AN$1,"",IF(INDEX(RacesMisc,AN$1,3)="","",INDEX(RacesMisc,AN$1,3)))</f>
        <v/>
      </c>
      <c r="AO4" s="60" t="str" cm="1">
        <f t="array" ref="AO4">IF(ROWS(RacesMisc)&lt;AO$1,"",IF(INDEX(RacesMisc,AO$1,3)="","",INDEX(RacesMisc,AO$1,3)))</f>
        <v/>
      </c>
      <c r="AP4" s="60" t="str" cm="1">
        <f t="array" ref="AP4">IF(ROWS(RacesMisc)&lt;AP$1,"",IF(INDEX(RacesMisc,AP$1,3)="","",INDEX(RacesMisc,AP$1,3)))</f>
        <v/>
      </c>
      <c r="AQ4" s="60" t="str" cm="1">
        <f t="array" ref="AQ4">IF(ROWS(RacesMisc)&lt;AQ$1,"",IF(INDEX(RacesMisc,AQ$1,3)="","",INDEX(RacesMisc,AQ$1,3)))</f>
        <v/>
      </c>
      <c r="AR4" s="76" t="str" cm="1">
        <f t="array" ref="AR4">IF(ROWS(RacesMisc)&lt;AR$1,"",IF(INDEX(RacesMisc,AR$1,3)="","",INDEX(RacesMisc,AR$1,3)))</f>
        <v/>
      </c>
    </row>
    <row r="5" spans="1:44" ht="15.3" thickTop="1" x14ac:dyDescent="0.5">
      <c r="A5" s="82" t="str">
        <f>'5k Women'!B4</f>
        <v>Samantha</v>
      </c>
      <c r="B5" s="17" t="str">
        <f>'5k Women'!C4</f>
        <v>Allen</v>
      </c>
      <c r="C5" s="6"/>
      <c r="D5" s="115">
        <v>4.0092592592592589E-2</v>
      </c>
      <c r="E5" s="115"/>
      <c r="F5" s="115"/>
      <c r="G5" s="115"/>
      <c r="H5" s="115"/>
      <c r="I5" s="115">
        <v>4.099537037037037E-2</v>
      </c>
      <c r="J5" s="115">
        <v>3.3136574074074075E-2</v>
      </c>
      <c r="K5" s="115"/>
      <c r="L5" s="115"/>
      <c r="M5" s="115">
        <v>0.12442129629629629</v>
      </c>
      <c r="N5" s="115"/>
      <c r="O5" s="115"/>
      <c r="P5" s="115">
        <v>2.1087962962962965E-2</v>
      </c>
      <c r="Q5" s="115"/>
      <c r="R5" s="115"/>
      <c r="S5" s="115"/>
      <c r="T5" s="115"/>
      <c r="U5" s="115"/>
      <c r="V5" s="115"/>
      <c r="W5" s="115">
        <v>2.6504629629629628E-2</v>
      </c>
      <c r="X5" s="115"/>
      <c r="Y5" s="115">
        <v>2.0868055555555556E-2</v>
      </c>
      <c r="Z5" s="115"/>
      <c r="AA5" s="115">
        <v>2.8946759259259259E-2</v>
      </c>
      <c r="AB5" s="115">
        <v>2.1817129629629631E-2</v>
      </c>
      <c r="AC5" s="115">
        <v>2.3738425925925927E-2</v>
      </c>
      <c r="AD5" s="115"/>
      <c r="AE5" s="115">
        <v>2.8298611111111111E-2</v>
      </c>
      <c r="AF5" s="115">
        <v>5.153935185185185E-2</v>
      </c>
      <c r="AG5" s="115"/>
      <c r="AH5" s="115">
        <v>2.7858796296296295E-2</v>
      </c>
      <c r="AI5" s="115"/>
      <c r="AJ5" s="115">
        <v>2.1157407407407406E-2</v>
      </c>
      <c r="AK5" s="115"/>
      <c r="AL5" s="115"/>
      <c r="AM5" s="115"/>
      <c r="AN5" s="115"/>
      <c r="AO5" s="115"/>
      <c r="AP5" s="115"/>
      <c r="AQ5" s="115"/>
      <c r="AR5" s="117"/>
    </row>
    <row r="6" spans="1:44" x14ac:dyDescent="0.5">
      <c r="A6" s="82" t="str">
        <f>'5k Women'!B5</f>
        <v>Alys</v>
      </c>
      <c r="B6" s="17" t="str">
        <f>'5k Women'!C5</f>
        <v>Ayre</v>
      </c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>
        <v>3.5578703703703703E-2</v>
      </c>
      <c r="AB6" s="6"/>
      <c r="AC6" s="6"/>
      <c r="AD6" s="6"/>
      <c r="AE6" s="6"/>
      <c r="AF6" s="6"/>
      <c r="AG6" s="6"/>
      <c r="AH6" s="6"/>
      <c r="AI6" s="6"/>
      <c r="AJ6" s="6"/>
      <c r="AK6" s="6"/>
      <c r="AL6" s="6"/>
      <c r="AM6" s="6"/>
      <c r="AN6" s="6"/>
      <c r="AO6" s="6"/>
      <c r="AP6" s="6"/>
      <c r="AQ6" s="6"/>
      <c r="AR6" s="102"/>
    </row>
    <row r="7" spans="1:44" x14ac:dyDescent="0.5">
      <c r="A7" s="82" t="str">
        <f>'5k Women'!B6</f>
        <v>Laura</v>
      </c>
      <c r="B7" s="17" t="str">
        <f>'5k Women'!C6</f>
        <v>Baker</v>
      </c>
      <c r="C7" s="6"/>
      <c r="D7" s="6"/>
      <c r="E7" s="6"/>
      <c r="F7" s="6"/>
      <c r="G7" s="6"/>
      <c r="H7" s="6"/>
      <c r="I7" s="6"/>
      <c r="J7" s="6"/>
      <c r="K7" s="6"/>
      <c r="L7" s="6"/>
      <c r="M7" s="6"/>
      <c r="N7" s="6"/>
      <c r="O7" s="6"/>
      <c r="P7" s="6"/>
      <c r="Q7" s="6"/>
      <c r="R7" s="6"/>
      <c r="S7" s="6"/>
      <c r="T7" s="6"/>
      <c r="U7" s="6"/>
      <c r="V7" s="6"/>
      <c r="W7" s="6"/>
      <c r="X7" s="6"/>
      <c r="Y7" s="6"/>
      <c r="Z7" s="6"/>
      <c r="AA7" s="6"/>
      <c r="AB7" s="6"/>
      <c r="AC7" s="6"/>
      <c r="AD7" s="6"/>
      <c r="AE7" s="6"/>
      <c r="AF7" s="6"/>
      <c r="AG7" s="6"/>
      <c r="AH7" s="6"/>
      <c r="AI7" s="6"/>
      <c r="AJ7" s="6"/>
      <c r="AK7" s="6"/>
      <c r="AL7" s="6"/>
      <c r="AM7" s="6"/>
      <c r="AN7" s="6"/>
      <c r="AO7" s="6"/>
      <c r="AP7" s="6"/>
      <c r="AQ7" s="6"/>
      <c r="AR7" s="102"/>
    </row>
    <row r="8" spans="1:44" x14ac:dyDescent="0.5">
      <c r="A8" s="82" t="str">
        <f>'5k Women'!B7</f>
        <v>Nicola</v>
      </c>
      <c r="B8" s="17" t="str">
        <f>'5k Women'!C7</f>
        <v>Barnard</v>
      </c>
      <c r="C8" s="6"/>
      <c r="D8" s="6">
        <v>4.9108796296296296E-2</v>
      </c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6"/>
      <c r="U8" s="6"/>
      <c r="V8" s="6"/>
      <c r="W8" s="6"/>
      <c r="X8" s="6"/>
      <c r="Y8" s="6"/>
      <c r="Z8" s="6"/>
      <c r="AA8" s="6"/>
      <c r="AB8" s="6"/>
      <c r="AC8" s="6"/>
      <c r="AD8" s="6"/>
      <c r="AE8" s="6"/>
      <c r="AF8" s="6"/>
      <c r="AG8" s="6"/>
      <c r="AH8" s="6"/>
      <c r="AI8" s="6"/>
      <c r="AJ8" s="6"/>
      <c r="AK8" s="6"/>
      <c r="AL8" s="6"/>
      <c r="AM8" s="6"/>
      <c r="AN8" s="6"/>
      <c r="AO8" s="6"/>
      <c r="AP8" s="6"/>
      <c r="AQ8" s="6"/>
      <c r="AR8" s="102"/>
    </row>
    <row r="9" spans="1:44" x14ac:dyDescent="0.5">
      <c r="A9" s="82" t="str">
        <f>'5k Women'!B8</f>
        <v>Alison</v>
      </c>
      <c r="B9" s="17" t="str">
        <f>'5k Women'!C8</f>
        <v>Baugh</v>
      </c>
      <c r="C9" s="6"/>
      <c r="D9" s="6"/>
      <c r="E9" s="6"/>
      <c r="F9" s="6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  <c r="X9" s="6"/>
      <c r="Y9" s="6"/>
      <c r="Z9" s="6"/>
      <c r="AA9" s="6"/>
      <c r="AB9" s="6"/>
      <c r="AC9" s="6"/>
      <c r="AD9" s="6"/>
      <c r="AE9" s="6"/>
      <c r="AF9" s="6"/>
      <c r="AG9" s="6"/>
      <c r="AH9" s="6"/>
      <c r="AI9" s="6"/>
      <c r="AJ9" s="6"/>
      <c r="AK9" s="6"/>
      <c r="AL9" s="6"/>
      <c r="AM9" s="6"/>
      <c r="AN9" s="6"/>
      <c r="AO9" s="6"/>
      <c r="AP9" s="6"/>
      <c r="AQ9" s="6"/>
      <c r="AR9" s="102"/>
    </row>
    <row r="10" spans="1:44" x14ac:dyDescent="0.5">
      <c r="A10" s="82" t="str">
        <f>'5k Women'!B9</f>
        <v>Lynne</v>
      </c>
      <c r="B10" s="17" t="str">
        <f>'5k Women'!C9</f>
        <v>Beer</v>
      </c>
      <c r="C10" s="6"/>
      <c r="D10" s="6"/>
      <c r="E10" s="6"/>
      <c r="F10" s="6"/>
      <c r="G10" s="6"/>
      <c r="H10" s="6">
        <v>5.4444444444444441E-2</v>
      </c>
      <c r="I10" s="6"/>
      <c r="J10" s="6"/>
      <c r="K10" s="6"/>
      <c r="L10" s="6">
        <v>0.15333333333333332</v>
      </c>
      <c r="M10" s="6"/>
      <c r="N10" s="6"/>
      <c r="O10" s="6"/>
      <c r="P10" s="6">
        <v>2.6666666666666668E-2</v>
      </c>
      <c r="Q10" s="6"/>
      <c r="R10" s="6">
        <v>2.3692129629629629E-2</v>
      </c>
      <c r="S10" s="6"/>
      <c r="T10" s="6"/>
      <c r="U10" s="6"/>
      <c r="V10" s="6"/>
      <c r="W10" s="6">
        <v>3.3738425925925929E-2</v>
      </c>
      <c r="X10" s="6"/>
      <c r="Y10" s="6">
        <v>2.5694444444444443E-2</v>
      </c>
      <c r="Z10" s="6"/>
      <c r="AA10" s="6"/>
      <c r="AB10" s="6">
        <v>2.6539351851851852E-2</v>
      </c>
      <c r="AC10" s="6">
        <v>2.9710648148148149E-2</v>
      </c>
      <c r="AD10" s="6"/>
      <c r="AE10" s="6">
        <v>3.4699074074074077E-2</v>
      </c>
      <c r="AF10" s="6">
        <v>6.4826388888888892E-2</v>
      </c>
      <c r="AG10" s="6"/>
      <c r="AH10" s="6">
        <v>3.6145833333333335E-2</v>
      </c>
      <c r="AI10" s="6"/>
      <c r="AJ10" s="6">
        <v>2.6666666666666668E-2</v>
      </c>
      <c r="AK10" s="6"/>
      <c r="AL10" s="6"/>
      <c r="AM10" s="6"/>
      <c r="AN10" s="6"/>
      <c r="AO10" s="6"/>
      <c r="AP10" s="6"/>
      <c r="AQ10" s="6"/>
      <c r="AR10" s="102"/>
    </row>
    <row r="11" spans="1:44" x14ac:dyDescent="0.5">
      <c r="A11" s="82" t="str">
        <f>'5k Women'!B10</f>
        <v>Alison</v>
      </c>
      <c r="B11" s="17" t="str">
        <f>'5k Women'!C10</f>
        <v>Benson</v>
      </c>
      <c r="C11" s="6"/>
      <c r="D11" s="6">
        <v>5.6041666666666663E-2</v>
      </c>
      <c r="E11" s="6"/>
      <c r="F11" s="6"/>
      <c r="G11" s="6"/>
      <c r="H11" s="6"/>
      <c r="I11" s="6">
        <v>6.4074074074074075E-2</v>
      </c>
      <c r="J11" s="6">
        <v>4.7800925925925927E-2</v>
      </c>
      <c r="K11" s="6"/>
      <c r="L11" s="6">
        <v>0.15366898148148148</v>
      </c>
      <c r="M11" s="6"/>
      <c r="N11" s="6"/>
      <c r="O11" s="6"/>
      <c r="P11" s="6"/>
      <c r="Q11" s="6"/>
      <c r="R11" s="6"/>
      <c r="S11" s="6"/>
      <c r="T11" s="6">
        <v>2.8113425925925927E-2</v>
      </c>
      <c r="U11" s="6"/>
      <c r="V11" s="6"/>
      <c r="W11" s="6"/>
      <c r="X11" s="6">
        <v>4.2754629629629629E-2</v>
      </c>
      <c r="Y11" s="6"/>
      <c r="Z11" s="6">
        <v>2.7731481481481482E-2</v>
      </c>
      <c r="AA11" s="6"/>
      <c r="AB11" s="6"/>
      <c r="AC11" s="6"/>
      <c r="AD11" s="6">
        <v>5.1805555555555556E-2</v>
      </c>
      <c r="AE11" s="6"/>
      <c r="AF11" s="6"/>
      <c r="AG11" s="6"/>
      <c r="AH11" s="6"/>
      <c r="AI11" s="6">
        <v>3.7326388888888888E-2</v>
      </c>
      <c r="AJ11" s="6"/>
      <c r="AK11" s="6"/>
      <c r="AL11" s="6"/>
      <c r="AM11" s="6"/>
      <c r="AN11" s="6"/>
      <c r="AO11" s="6"/>
      <c r="AP11" s="6"/>
      <c r="AQ11" s="6"/>
      <c r="AR11" s="102"/>
    </row>
    <row r="12" spans="1:44" x14ac:dyDescent="0.5">
      <c r="A12" s="82" t="str">
        <f>'5k Women'!B11</f>
        <v>Lucy</v>
      </c>
      <c r="B12" s="17" t="str">
        <f>'5k Women'!C11</f>
        <v>Berriman</v>
      </c>
      <c r="C12" s="6"/>
      <c r="D12" s="6"/>
      <c r="E12" s="6"/>
      <c r="F12" s="6"/>
      <c r="G12" s="6"/>
      <c r="H12" s="6">
        <v>4.2881944444444445E-2</v>
      </c>
      <c r="I12" s="6">
        <v>4.1886574074074076E-2</v>
      </c>
      <c r="J12" s="6"/>
      <c r="K12" s="6"/>
      <c r="L12" s="6">
        <v>0.12914351851851852</v>
      </c>
      <c r="M12" s="6"/>
      <c r="N12" s="6"/>
      <c r="O12" s="6"/>
      <c r="P12" s="6"/>
      <c r="Q12" s="6"/>
      <c r="R12" s="6"/>
      <c r="S12" s="6"/>
      <c r="T12" s="6"/>
      <c r="U12" s="6"/>
      <c r="V12" s="6"/>
      <c r="W12" s="6"/>
      <c r="X12" s="6"/>
      <c r="Y12" s="6"/>
      <c r="Z12" s="6"/>
      <c r="AA12" s="6"/>
      <c r="AB12" s="6"/>
      <c r="AC12" s="6"/>
      <c r="AD12" s="6"/>
      <c r="AE12" s="6"/>
      <c r="AF12" s="6"/>
      <c r="AG12" s="6"/>
      <c r="AH12" s="6"/>
      <c r="AI12" s="6"/>
      <c r="AJ12" s="6"/>
      <c r="AK12" s="6"/>
      <c r="AL12" s="6"/>
      <c r="AM12" s="6"/>
      <c r="AN12" s="6"/>
      <c r="AO12" s="6"/>
      <c r="AP12" s="6"/>
      <c r="AQ12" s="6"/>
      <c r="AR12" s="102"/>
    </row>
    <row r="13" spans="1:44" x14ac:dyDescent="0.5">
      <c r="A13" s="82" t="str">
        <f>'5k Women'!B12</f>
        <v>Lucy</v>
      </c>
      <c r="B13" s="17" t="str">
        <f>'5k Women'!C12</f>
        <v>Bishop</v>
      </c>
      <c r="C13" s="6"/>
      <c r="D13" s="6"/>
      <c r="E13" s="6"/>
      <c r="F13" s="6"/>
      <c r="G13" s="6"/>
      <c r="H13" s="6"/>
      <c r="I13" s="6"/>
      <c r="J13" s="6"/>
      <c r="K13" s="6"/>
      <c r="L13" s="6"/>
      <c r="M13" s="6"/>
      <c r="N13" s="6"/>
      <c r="O13" s="6"/>
      <c r="P13" s="6"/>
      <c r="Q13" s="6"/>
      <c r="R13" s="6"/>
      <c r="S13" s="6"/>
      <c r="T13" s="6"/>
      <c r="U13" s="6"/>
      <c r="V13" s="6"/>
      <c r="W13" s="6"/>
      <c r="X13" s="6"/>
      <c r="Y13" s="6"/>
      <c r="Z13" s="6"/>
      <c r="AA13" s="6"/>
      <c r="AB13" s="6"/>
      <c r="AC13" s="6"/>
      <c r="AD13" s="6"/>
      <c r="AE13" s="6"/>
      <c r="AF13" s="6"/>
      <c r="AG13" s="6"/>
      <c r="AH13" s="6"/>
      <c r="AI13" s="6"/>
      <c r="AJ13" s="6"/>
      <c r="AK13" s="6"/>
      <c r="AL13" s="6"/>
      <c r="AM13" s="6"/>
      <c r="AN13" s="6"/>
      <c r="AO13" s="6"/>
      <c r="AP13" s="6"/>
      <c r="AQ13" s="6"/>
      <c r="AR13" s="102"/>
    </row>
    <row r="14" spans="1:44" x14ac:dyDescent="0.5">
      <c r="A14" s="82" t="str">
        <f>'5k Women'!B13</f>
        <v>Katie</v>
      </c>
      <c r="B14" s="17" t="str">
        <f>'5k Women'!C13</f>
        <v>Blakey</v>
      </c>
      <c r="C14" s="6"/>
      <c r="D14" s="6"/>
      <c r="E14" s="6"/>
      <c r="F14" s="6"/>
      <c r="G14" s="6"/>
      <c r="H14" s="6"/>
      <c r="I14" s="6"/>
      <c r="J14" s="6"/>
      <c r="K14" s="6"/>
      <c r="L14" s="6"/>
      <c r="M14" s="6"/>
      <c r="N14" s="6"/>
      <c r="O14" s="6"/>
      <c r="P14" s="6"/>
      <c r="Q14" s="6"/>
      <c r="R14" s="6"/>
      <c r="S14" s="6"/>
      <c r="T14" s="6"/>
      <c r="U14" s="6"/>
      <c r="V14" s="6"/>
      <c r="W14" s="6"/>
      <c r="X14" s="6"/>
      <c r="Y14" s="6"/>
      <c r="Z14" s="6"/>
      <c r="AA14" s="6"/>
      <c r="AB14" s="6"/>
      <c r="AC14" s="6"/>
      <c r="AD14" s="6"/>
      <c r="AE14" s="6"/>
      <c r="AF14" s="6"/>
      <c r="AG14" s="6"/>
      <c r="AH14" s="6"/>
      <c r="AI14" s="6"/>
      <c r="AJ14" s="6"/>
      <c r="AK14" s="6"/>
      <c r="AL14" s="6"/>
      <c r="AM14" s="6"/>
      <c r="AN14" s="6"/>
      <c r="AO14" s="6"/>
      <c r="AP14" s="6"/>
      <c r="AQ14" s="6"/>
      <c r="AR14" s="102"/>
    </row>
    <row r="15" spans="1:44" x14ac:dyDescent="0.5">
      <c r="A15" s="82" t="str">
        <f>'5k Women'!B14</f>
        <v>Penelope</v>
      </c>
      <c r="B15" s="17" t="str">
        <f>'5k Women'!C14</f>
        <v>Booth</v>
      </c>
      <c r="C15" s="6"/>
      <c r="D15" s="6"/>
      <c r="E15" s="6"/>
      <c r="F15" s="6"/>
      <c r="G15" s="6"/>
      <c r="H15" s="6"/>
      <c r="I15" s="6"/>
      <c r="J15" s="6"/>
      <c r="K15" s="6"/>
      <c r="L15" s="6"/>
      <c r="M15" s="6"/>
      <c r="N15" s="6"/>
      <c r="O15" s="6"/>
      <c r="P15" s="6"/>
      <c r="Q15" s="6"/>
      <c r="R15" s="6"/>
      <c r="S15" s="6"/>
      <c r="T15" s="6"/>
      <c r="U15" s="6"/>
      <c r="V15" s="6"/>
      <c r="W15" s="6"/>
      <c r="X15" s="6"/>
      <c r="Y15" s="6"/>
      <c r="Z15" s="6"/>
      <c r="AA15" s="6"/>
      <c r="AB15" s="6"/>
      <c r="AC15" s="6"/>
      <c r="AD15" s="6"/>
      <c r="AE15" s="6"/>
      <c r="AF15" s="6"/>
      <c r="AG15" s="6"/>
      <c r="AH15" s="6"/>
      <c r="AI15" s="6"/>
      <c r="AJ15" s="6"/>
      <c r="AK15" s="6"/>
      <c r="AL15" s="6"/>
      <c r="AM15" s="6"/>
      <c r="AN15" s="6"/>
      <c r="AO15" s="6"/>
      <c r="AP15" s="6"/>
      <c r="AQ15" s="6"/>
      <c r="AR15" s="102"/>
    </row>
    <row r="16" spans="1:44" x14ac:dyDescent="0.5">
      <c r="A16" s="82" t="str">
        <f>'5k Women'!B15</f>
        <v>Carol</v>
      </c>
      <c r="B16" s="17" t="str">
        <f>'5k Women'!C15</f>
        <v>Botterill</v>
      </c>
      <c r="C16" s="6"/>
      <c r="D16" s="6"/>
      <c r="E16" s="6"/>
      <c r="F16" s="6"/>
      <c r="G16" s="6"/>
      <c r="H16" s="6"/>
      <c r="I16" s="6"/>
      <c r="J16" s="6"/>
      <c r="K16" s="6"/>
      <c r="L16" s="6">
        <v>0.12190972222222222</v>
      </c>
      <c r="M16" s="6"/>
      <c r="N16" s="6"/>
      <c r="O16" s="6"/>
      <c r="P16" s="6">
        <v>2.2430555555555554E-2</v>
      </c>
      <c r="Q16" s="6"/>
      <c r="R16" s="6">
        <v>2.3043981481481481E-2</v>
      </c>
      <c r="S16" s="6"/>
      <c r="T16" s="6"/>
      <c r="U16" s="6"/>
      <c r="V16" s="6"/>
      <c r="W16" s="6">
        <v>2.8807870370370369E-2</v>
      </c>
      <c r="X16" s="6"/>
      <c r="Y16" s="6"/>
      <c r="Z16" s="6"/>
      <c r="AA16" s="6"/>
      <c r="AB16" s="6"/>
      <c r="AC16" s="6"/>
      <c r="AD16" s="6"/>
      <c r="AE16" s="6"/>
      <c r="AF16" s="6"/>
      <c r="AG16" s="6"/>
      <c r="AH16" s="6"/>
      <c r="AI16" s="6"/>
      <c r="AJ16" s="6">
        <v>2.3819444444444445E-2</v>
      </c>
      <c r="AK16" s="6"/>
      <c r="AL16" s="6"/>
      <c r="AM16" s="6"/>
      <c r="AN16" s="6"/>
      <c r="AO16" s="6"/>
      <c r="AP16" s="6"/>
      <c r="AQ16" s="6"/>
      <c r="AR16" s="102"/>
    </row>
    <row r="17" spans="1:44" x14ac:dyDescent="0.5">
      <c r="A17" s="82" t="str">
        <f>'5k Women'!B16</f>
        <v>Genevieve</v>
      </c>
      <c r="B17" s="17" t="str">
        <f>'5k Women'!C16</f>
        <v>Bourne</v>
      </c>
      <c r="C17" s="6"/>
      <c r="D17" s="6"/>
      <c r="E17" s="6"/>
      <c r="F17" s="6"/>
      <c r="G17" s="6"/>
      <c r="H17" s="6"/>
      <c r="I17" s="6"/>
      <c r="J17" s="6"/>
      <c r="K17" s="6"/>
      <c r="L17" s="6"/>
      <c r="M17" s="6"/>
      <c r="N17" s="6"/>
      <c r="O17" s="6"/>
      <c r="P17" s="6"/>
      <c r="Q17" s="6"/>
      <c r="R17" s="6"/>
      <c r="S17" s="6"/>
      <c r="T17" s="6"/>
      <c r="U17" s="6"/>
      <c r="V17" s="6"/>
      <c r="W17" s="6"/>
      <c r="X17" s="6"/>
      <c r="Y17" s="6"/>
      <c r="Z17" s="6"/>
      <c r="AA17" s="6">
        <v>3.0868055555555555E-2</v>
      </c>
      <c r="AB17" s="6"/>
      <c r="AC17" s="6"/>
      <c r="AD17" s="6"/>
      <c r="AE17" s="6"/>
      <c r="AF17" s="6"/>
      <c r="AG17" s="6"/>
      <c r="AH17" s="6"/>
      <c r="AI17" s="6"/>
      <c r="AJ17" s="6"/>
      <c r="AK17" s="6"/>
      <c r="AL17" s="6"/>
      <c r="AM17" s="6"/>
      <c r="AN17" s="6"/>
      <c r="AO17" s="6"/>
      <c r="AP17" s="6"/>
      <c r="AQ17" s="6"/>
      <c r="AR17" s="102"/>
    </row>
    <row r="18" spans="1:44" x14ac:dyDescent="0.5">
      <c r="A18" s="82" t="str">
        <f>'5k Women'!B17</f>
        <v>Amanda</v>
      </c>
      <c r="B18" s="17" t="str">
        <f>'5k Women'!C17</f>
        <v>Brierley</v>
      </c>
      <c r="C18" s="6"/>
      <c r="D18" s="6"/>
      <c r="E18" s="6"/>
      <c r="F18" s="6"/>
      <c r="G18" s="6"/>
      <c r="H18" s="6"/>
      <c r="I18" s="6"/>
      <c r="J18" s="6"/>
      <c r="K18" s="6"/>
      <c r="L18" s="6"/>
      <c r="M18" s="6"/>
      <c r="N18" s="6"/>
      <c r="O18" s="6"/>
      <c r="P18" s="6"/>
      <c r="Q18" s="6"/>
      <c r="R18" s="6"/>
      <c r="S18" s="6"/>
      <c r="T18" s="6"/>
      <c r="U18" s="6"/>
      <c r="V18" s="6"/>
      <c r="W18" s="6"/>
      <c r="X18" s="6"/>
      <c r="Y18" s="6"/>
      <c r="Z18" s="6"/>
      <c r="AA18" s="6"/>
      <c r="AB18" s="6"/>
      <c r="AC18" s="6"/>
      <c r="AD18" s="6"/>
      <c r="AE18" s="6"/>
      <c r="AF18" s="6"/>
      <c r="AG18" s="6"/>
      <c r="AH18" s="6"/>
      <c r="AI18" s="6"/>
      <c r="AJ18" s="6"/>
      <c r="AK18" s="6"/>
      <c r="AL18" s="6"/>
      <c r="AM18" s="6"/>
      <c r="AN18" s="6"/>
      <c r="AO18" s="6"/>
      <c r="AP18" s="6"/>
      <c r="AQ18" s="6"/>
      <c r="AR18" s="102"/>
    </row>
    <row r="19" spans="1:44" x14ac:dyDescent="0.5">
      <c r="A19" s="82" t="str">
        <f>'5k Women'!B18</f>
        <v>Julia</v>
      </c>
      <c r="B19" s="17" t="str">
        <f>'5k Women'!C18</f>
        <v>Brook</v>
      </c>
      <c r="C19" s="6"/>
      <c r="D19" s="6"/>
      <c r="E19" s="6"/>
      <c r="F19" s="6"/>
      <c r="G19" s="6"/>
      <c r="H19" s="6"/>
      <c r="I19" s="6"/>
      <c r="J19" s="6"/>
      <c r="K19" s="6"/>
      <c r="L19" s="6"/>
      <c r="M19" s="6"/>
      <c r="N19" s="6"/>
      <c r="O19" s="6"/>
      <c r="P19" s="6"/>
      <c r="Q19" s="6"/>
      <c r="R19" s="6"/>
      <c r="S19" s="6"/>
      <c r="T19" s="6"/>
      <c r="U19" s="6"/>
      <c r="V19" s="6"/>
      <c r="W19" s="6"/>
      <c r="X19" s="6"/>
      <c r="Y19" s="6"/>
      <c r="Z19" s="6"/>
      <c r="AA19" s="6"/>
      <c r="AB19" s="6"/>
      <c r="AC19" s="6"/>
      <c r="AD19" s="6"/>
      <c r="AE19" s="6"/>
      <c r="AF19" s="6"/>
      <c r="AG19" s="6"/>
      <c r="AH19" s="6"/>
      <c r="AI19" s="6"/>
      <c r="AJ19" s="6"/>
      <c r="AK19" s="6"/>
      <c r="AL19" s="6"/>
      <c r="AM19" s="6"/>
      <c r="AN19" s="6"/>
      <c r="AO19" s="6"/>
      <c r="AP19" s="6"/>
      <c r="AQ19" s="6"/>
      <c r="AR19" s="102"/>
    </row>
    <row r="20" spans="1:44" x14ac:dyDescent="0.5">
      <c r="A20" s="82" t="str">
        <f>'5k Women'!B19</f>
        <v>Joanne</v>
      </c>
      <c r="B20" s="17" t="str">
        <f>'5k Women'!C19</f>
        <v>Brown</v>
      </c>
      <c r="C20" s="6"/>
      <c r="D20" s="6"/>
      <c r="E20" s="6"/>
      <c r="F20" s="6"/>
      <c r="G20" s="6"/>
      <c r="H20" s="6"/>
      <c r="I20" s="6"/>
      <c r="J20" s="6"/>
      <c r="K20" s="6"/>
      <c r="L20" s="6"/>
      <c r="M20" s="6"/>
      <c r="N20" s="6"/>
      <c r="O20" s="6"/>
      <c r="P20" s="6"/>
      <c r="Q20" s="6"/>
      <c r="R20" s="6"/>
      <c r="S20" s="6"/>
      <c r="T20" s="6"/>
      <c r="U20" s="6"/>
      <c r="V20" s="6"/>
      <c r="W20" s="6"/>
      <c r="X20" s="6"/>
      <c r="Y20" s="6"/>
      <c r="Z20" s="6"/>
      <c r="AA20" s="6"/>
      <c r="AB20" s="6"/>
      <c r="AC20" s="6"/>
      <c r="AD20" s="6"/>
      <c r="AE20" s="6"/>
      <c r="AF20" s="6"/>
      <c r="AG20" s="6"/>
      <c r="AH20" s="6"/>
      <c r="AI20" s="6"/>
      <c r="AJ20" s="6"/>
      <c r="AK20" s="6"/>
      <c r="AL20" s="6"/>
      <c r="AM20" s="6"/>
      <c r="AN20" s="6"/>
      <c r="AO20" s="6"/>
      <c r="AP20" s="6"/>
      <c r="AQ20" s="6"/>
      <c r="AR20" s="102"/>
    </row>
    <row r="21" spans="1:44" x14ac:dyDescent="0.5">
      <c r="A21" s="82" t="str">
        <f>'5k Women'!B20</f>
        <v>Fiona</v>
      </c>
      <c r="B21" s="17" t="str">
        <f>'5k Women'!C20</f>
        <v>Buchanan</v>
      </c>
      <c r="C21" s="6"/>
      <c r="D21" s="6">
        <v>5.6724537037037039E-2</v>
      </c>
      <c r="E21" s="6"/>
      <c r="F21" s="6"/>
      <c r="G21" s="6"/>
      <c r="H21" s="6"/>
      <c r="I21" s="6">
        <v>6.4386574074074068E-2</v>
      </c>
      <c r="J21" s="6">
        <v>4.5312499999999999E-2</v>
      </c>
      <c r="K21" s="6"/>
      <c r="L21" s="6">
        <v>0.15634259259259259</v>
      </c>
      <c r="M21" s="6"/>
      <c r="N21" s="6"/>
      <c r="O21" s="6"/>
      <c r="P21" s="6"/>
      <c r="Q21" s="6"/>
      <c r="R21" s="6"/>
      <c r="S21" s="6"/>
      <c r="T21" s="6"/>
      <c r="U21" s="6"/>
      <c r="V21" s="6"/>
      <c r="W21" s="6"/>
      <c r="X21" s="6"/>
      <c r="Y21" s="6"/>
      <c r="Z21" s="6"/>
      <c r="AA21" s="6">
        <v>3.7118055555555557E-2</v>
      </c>
      <c r="AB21" s="6"/>
      <c r="AC21" s="6"/>
      <c r="AD21" s="6"/>
      <c r="AE21" s="6"/>
      <c r="AF21" s="6"/>
      <c r="AG21" s="6"/>
      <c r="AH21" s="6"/>
      <c r="AI21" s="6"/>
      <c r="AJ21" s="6"/>
      <c r="AK21" s="6"/>
      <c r="AL21" s="6"/>
      <c r="AM21" s="6"/>
      <c r="AN21" s="6"/>
      <c r="AO21" s="6"/>
      <c r="AP21" s="6"/>
      <c r="AQ21" s="6"/>
      <c r="AR21" s="102"/>
    </row>
    <row r="22" spans="1:44" x14ac:dyDescent="0.5">
      <c r="A22" s="82" t="str">
        <f>'5k Women'!B21</f>
        <v>Deborah</v>
      </c>
      <c r="B22" s="17" t="str">
        <f>'5k Women'!C21</f>
        <v>Callison</v>
      </c>
      <c r="C22" s="6"/>
      <c r="D22" s="6"/>
      <c r="E22" s="6"/>
      <c r="F22" s="6"/>
      <c r="G22" s="6"/>
      <c r="H22" s="6"/>
      <c r="I22" s="6"/>
      <c r="J22" s="6"/>
      <c r="K22" s="6"/>
      <c r="L22" s="6"/>
      <c r="M22" s="6"/>
      <c r="N22" s="6"/>
      <c r="O22" s="6"/>
      <c r="P22" s="6"/>
      <c r="Q22" s="6"/>
      <c r="R22" s="6"/>
      <c r="S22" s="6"/>
      <c r="T22" s="6"/>
      <c r="U22" s="6"/>
      <c r="V22" s="6"/>
      <c r="W22" s="6"/>
      <c r="X22" s="6"/>
      <c r="Y22" s="6"/>
      <c r="Z22" s="6"/>
      <c r="AA22" s="6"/>
      <c r="AB22" s="6"/>
      <c r="AC22" s="6"/>
      <c r="AD22" s="6"/>
      <c r="AE22" s="6"/>
      <c r="AF22" s="6"/>
      <c r="AG22" s="6"/>
      <c r="AH22" s="6"/>
      <c r="AI22" s="6"/>
      <c r="AJ22" s="6"/>
      <c r="AK22" s="6"/>
      <c r="AL22" s="6"/>
      <c r="AM22" s="6"/>
      <c r="AN22" s="6"/>
      <c r="AO22" s="6"/>
      <c r="AP22" s="6"/>
      <c r="AQ22" s="6"/>
      <c r="AR22" s="102"/>
    </row>
    <row r="23" spans="1:44" x14ac:dyDescent="0.5">
      <c r="A23" s="82" t="str">
        <f>'5k Women'!B22</f>
        <v>Anthea</v>
      </c>
      <c r="B23" s="17" t="str">
        <f>'5k Women'!C22</f>
        <v>Carter</v>
      </c>
      <c r="C23" s="6"/>
      <c r="D23" s="6">
        <v>4.5254629629629631E-2</v>
      </c>
      <c r="E23" s="6"/>
      <c r="F23" s="6"/>
      <c r="G23" s="6"/>
      <c r="H23" s="6"/>
      <c r="I23" s="6"/>
      <c r="J23" s="6">
        <v>3.7326388888888888E-2</v>
      </c>
      <c r="K23" s="6"/>
      <c r="L23" s="6"/>
      <c r="M23" s="6"/>
      <c r="N23" s="6"/>
      <c r="O23" s="6"/>
      <c r="P23" s="6"/>
      <c r="Q23" s="6"/>
      <c r="R23" s="6"/>
      <c r="S23" s="6"/>
      <c r="T23" s="6"/>
      <c r="U23" s="6"/>
      <c r="V23" s="6"/>
      <c r="W23" s="6"/>
      <c r="X23" s="6"/>
      <c r="Y23" s="6"/>
      <c r="Z23" s="6"/>
      <c r="AA23" s="6">
        <v>2.929398148148148E-2</v>
      </c>
      <c r="AB23" s="6"/>
      <c r="AC23" s="6"/>
      <c r="AD23" s="6"/>
      <c r="AE23" s="6"/>
      <c r="AF23" s="6"/>
      <c r="AG23" s="6"/>
      <c r="AH23" s="6"/>
      <c r="AI23" s="6"/>
      <c r="AJ23" s="6"/>
      <c r="AK23" s="6"/>
      <c r="AL23" s="6"/>
      <c r="AM23" s="6"/>
      <c r="AN23" s="6"/>
      <c r="AO23" s="6"/>
      <c r="AP23" s="6"/>
      <c r="AQ23" s="6"/>
      <c r="AR23" s="102"/>
    </row>
    <row r="24" spans="1:44" x14ac:dyDescent="0.5">
      <c r="A24" s="82" t="str">
        <f>'5k Women'!B23</f>
        <v>Vicky</v>
      </c>
      <c r="B24" s="17" t="str">
        <f>'5k Women'!C23</f>
        <v>Cartwright</v>
      </c>
      <c r="C24" s="6"/>
      <c r="D24" s="6"/>
      <c r="E24" s="6"/>
      <c r="F24" s="6"/>
      <c r="G24" s="6"/>
      <c r="H24" s="6"/>
      <c r="I24" s="6"/>
      <c r="J24" s="6"/>
      <c r="K24" s="6"/>
      <c r="L24" s="6"/>
      <c r="M24" s="6"/>
      <c r="N24" s="6"/>
      <c r="O24" s="6"/>
      <c r="P24" s="6"/>
      <c r="Q24" s="6"/>
      <c r="R24" s="6"/>
      <c r="S24" s="6"/>
      <c r="T24" s="6"/>
      <c r="U24" s="6"/>
      <c r="V24" s="6"/>
      <c r="W24" s="6"/>
      <c r="X24" s="6"/>
      <c r="Y24" s="6"/>
      <c r="Z24" s="6">
        <v>4.2002314814814812E-2</v>
      </c>
      <c r="AA24" s="6"/>
      <c r="AB24" s="6"/>
      <c r="AC24" s="6"/>
      <c r="AD24" s="6"/>
      <c r="AE24" s="6"/>
      <c r="AF24" s="6"/>
      <c r="AG24" s="6"/>
      <c r="AH24" s="6"/>
      <c r="AI24" s="6"/>
      <c r="AJ24" s="6"/>
      <c r="AK24" s="6"/>
      <c r="AL24" s="6"/>
      <c r="AM24" s="6"/>
      <c r="AN24" s="6"/>
      <c r="AO24" s="6"/>
      <c r="AP24" s="6"/>
      <c r="AQ24" s="6"/>
      <c r="AR24" s="102"/>
    </row>
    <row r="25" spans="1:44" x14ac:dyDescent="0.5">
      <c r="A25" s="82" t="str">
        <f>'5k Women'!B24</f>
        <v>Usha</v>
      </c>
      <c r="B25" s="17" t="str">
        <f>'5k Women'!C24</f>
        <v>Chapman</v>
      </c>
      <c r="C25" s="6"/>
      <c r="D25" s="6"/>
      <c r="E25" s="6"/>
      <c r="F25" s="6"/>
      <c r="G25" s="6"/>
      <c r="H25" s="6"/>
      <c r="I25" s="6"/>
      <c r="J25" s="6"/>
      <c r="K25" s="6"/>
      <c r="L25" s="6"/>
      <c r="M25" s="6"/>
      <c r="N25" s="6"/>
      <c r="O25" s="6"/>
      <c r="P25" s="6"/>
      <c r="Q25" s="6"/>
      <c r="R25" s="6"/>
      <c r="S25" s="6"/>
      <c r="T25" s="6"/>
      <c r="U25" s="6"/>
      <c r="V25" s="6"/>
      <c r="W25" s="6"/>
      <c r="X25" s="6"/>
      <c r="Y25" s="6"/>
      <c r="Z25" s="6"/>
      <c r="AA25" s="6"/>
      <c r="AB25" s="6"/>
      <c r="AC25" s="6"/>
      <c r="AD25" s="6"/>
      <c r="AE25" s="6"/>
      <c r="AF25" s="6"/>
      <c r="AG25" s="6"/>
      <c r="AH25" s="6"/>
      <c r="AI25" s="6"/>
      <c r="AJ25" s="6"/>
      <c r="AK25" s="6"/>
      <c r="AL25" s="6"/>
      <c r="AM25" s="6"/>
      <c r="AN25" s="6"/>
      <c r="AO25" s="6"/>
      <c r="AP25" s="6"/>
      <c r="AQ25" s="6"/>
      <c r="AR25" s="102"/>
    </row>
    <row r="26" spans="1:44" x14ac:dyDescent="0.5">
      <c r="A26" s="82" t="str">
        <f>'5k Women'!B25</f>
        <v>Maxine</v>
      </c>
      <c r="B26" s="17" t="str">
        <f>'5k Women'!C25</f>
        <v>Charlton</v>
      </c>
      <c r="C26" s="6"/>
      <c r="D26" s="6"/>
      <c r="E26" s="6"/>
      <c r="F26" s="6"/>
      <c r="G26" s="6"/>
      <c r="H26" s="6"/>
      <c r="I26" s="6"/>
      <c r="J26" s="6"/>
      <c r="K26" s="6"/>
      <c r="L26" s="6"/>
      <c r="M26" s="6"/>
      <c r="N26" s="6"/>
      <c r="O26" s="6"/>
      <c r="P26" s="6"/>
      <c r="Q26" s="6"/>
      <c r="R26" s="6"/>
      <c r="S26" s="6"/>
      <c r="T26" s="6"/>
      <c r="U26" s="6"/>
      <c r="V26" s="6"/>
      <c r="W26" s="6"/>
      <c r="X26" s="6"/>
      <c r="Y26" s="6"/>
      <c r="Z26" s="6"/>
      <c r="AA26" s="6">
        <v>3.1608796296296295E-2</v>
      </c>
      <c r="AB26" s="6"/>
      <c r="AC26" s="6"/>
      <c r="AD26" s="6"/>
      <c r="AE26" s="6"/>
      <c r="AF26" s="6"/>
      <c r="AG26" s="6"/>
      <c r="AH26" s="6"/>
      <c r="AI26" s="6"/>
      <c r="AJ26" s="6"/>
      <c r="AK26" s="6"/>
      <c r="AL26" s="6"/>
      <c r="AM26" s="6"/>
      <c r="AN26" s="6"/>
      <c r="AO26" s="6"/>
      <c r="AP26" s="6"/>
      <c r="AQ26" s="6"/>
      <c r="AR26" s="102"/>
    </row>
    <row r="27" spans="1:44" x14ac:dyDescent="0.5">
      <c r="A27" s="82" t="str">
        <f>'5k Women'!B26</f>
        <v>Megan</v>
      </c>
      <c r="B27" s="17" t="str">
        <f>'5k Women'!C26</f>
        <v>Chown</v>
      </c>
      <c r="C27" s="6"/>
      <c r="D27" s="6"/>
      <c r="E27" s="6"/>
      <c r="F27" s="6">
        <v>0.20694444444444443</v>
      </c>
      <c r="G27" s="6"/>
      <c r="H27" s="6"/>
      <c r="I27" s="6"/>
      <c r="J27" s="6"/>
      <c r="K27" s="6"/>
      <c r="L27" s="6">
        <v>0.15390046296296298</v>
      </c>
      <c r="M27" s="6"/>
      <c r="N27" s="6"/>
      <c r="O27" s="6"/>
      <c r="P27" s="6">
        <v>2.9652777777777778E-2</v>
      </c>
      <c r="Q27" s="6"/>
      <c r="R27" s="6">
        <v>2.2129629629629631E-2</v>
      </c>
      <c r="S27" s="6"/>
      <c r="T27" s="6"/>
      <c r="U27" s="6"/>
      <c r="V27" s="6"/>
      <c r="W27" s="6">
        <v>3.2916666666666664E-2</v>
      </c>
      <c r="X27" s="6"/>
      <c r="Y27" s="6">
        <v>2.4537037037037038E-2</v>
      </c>
      <c r="Z27" s="6"/>
      <c r="AA27" s="6"/>
      <c r="AB27" s="6">
        <v>2.7858796296296295E-2</v>
      </c>
      <c r="AC27" s="6">
        <v>2.8842592592592593E-2</v>
      </c>
      <c r="AD27" s="6"/>
      <c r="AE27" s="6">
        <v>3.5891203703703703E-2</v>
      </c>
      <c r="AF27" s="6">
        <v>6.9212962962962962E-2</v>
      </c>
      <c r="AG27" s="6"/>
      <c r="AH27" s="6">
        <v>3.4548611111111113E-2</v>
      </c>
      <c r="AI27" s="6"/>
      <c r="AJ27" s="6">
        <v>2.5578703703703704E-2</v>
      </c>
      <c r="AK27" s="6"/>
      <c r="AL27" s="6"/>
      <c r="AM27" s="6"/>
      <c r="AN27" s="6"/>
      <c r="AO27" s="6"/>
      <c r="AP27" s="6"/>
      <c r="AQ27" s="6"/>
      <c r="AR27" s="102"/>
    </row>
    <row r="28" spans="1:44" x14ac:dyDescent="0.5">
      <c r="A28" s="82" t="str">
        <f>'5k Women'!B27</f>
        <v>Carol</v>
      </c>
      <c r="B28" s="17" t="str">
        <f>'5k Women'!C27</f>
        <v>Cooke</v>
      </c>
      <c r="C28" s="6"/>
      <c r="D28" s="6"/>
      <c r="E28" s="6"/>
      <c r="F28" s="6"/>
      <c r="G28" s="6"/>
      <c r="H28" s="6"/>
      <c r="I28" s="6"/>
      <c r="J28" s="6"/>
      <c r="K28" s="6"/>
      <c r="L28" s="6">
        <v>0.16983796296296297</v>
      </c>
      <c r="M28" s="6"/>
      <c r="N28" s="6"/>
      <c r="O28" s="6"/>
      <c r="P28" s="6">
        <v>3.3287037037037039E-2</v>
      </c>
      <c r="Q28" s="6"/>
      <c r="R28" s="6">
        <v>2.8495370370370369E-2</v>
      </c>
      <c r="S28" s="6"/>
      <c r="T28" s="6"/>
      <c r="U28" s="6"/>
      <c r="V28" s="6"/>
      <c r="W28" s="6">
        <v>4.0046296296296295E-2</v>
      </c>
      <c r="X28" s="6"/>
      <c r="Y28" s="6">
        <v>3.0243055555555554E-2</v>
      </c>
      <c r="Z28" s="6"/>
      <c r="AA28" s="6"/>
      <c r="AB28" s="6"/>
      <c r="AC28" s="6">
        <v>3.7372685185185182E-2</v>
      </c>
      <c r="AD28" s="6"/>
      <c r="AE28" s="6">
        <v>4.5162037037037035E-2</v>
      </c>
      <c r="AF28" s="6"/>
      <c r="AG28" s="6"/>
      <c r="AH28" s="6"/>
      <c r="AI28" s="6"/>
      <c r="AJ28" s="6">
        <v>3.7141203703703704E-2</v>
      </c>
      <c r="AK28" s="6"/>
      <c r="AL28" s="6"/>
      <c r="AM28" s="6"/>
      <c r="AN28" s="6"/>
      <c r="AO28" s="6"/>
      <c r="AP28" s="6"/>
      <c r="AQ28" s="6"/>
      <c r="AR28" s="102"/>
    </row>
    <row r="29" spans="1:44" x14ac:dyDescent="0.5">
      <c r="A29" s="82" t="str">
        <f>'5k Women'!B28</f>
        <v>Rachel</v>
      </c>
      <c r="B29" s="17" t="str">
        <f>'5k Women'!C28</f>
        <v>Cope</v>
      </c>
      <c r="C29" s="6"/>
      <c r="D29" s="6"/>
      <c r="E29" s="6"/>
      <c r="F29" s="6"/>
      <c r="G29" s="6"/>
      <c r="H29" s="6"/>
      <c r="I29" s="6"/>
      <c r="J29" s="6"/>
      <c r="K29" s="6"/>
      <c r="L29" s="6"/>
      <c r="M29" s="6"/>
      <c r="N29" s="6"/>
      <c r="O29" s="6"/>
      <c r="P29" s="6"/>
      <c r="Q29" s="6"/>
      <c r="R29" s="6"/>
      <c r="S29" s="6"/>
      <c r="T29" s="6"/>
      <c r="U29" s="6"/>
      <c r="V29" s="6"/>
      <c r="W29" s="6"/>
      <c r="X29" s="6"/>
      <c r="Y29" s="6"/>
      <c r="Z29" s="6"/>
      <c r="AA29" s="6"/>
      <c r="AB29" s="6"/>
      <c r="AC29" s="6"/>
      <c r="AD29" s="6"/>
      <c r="AE29" s="6"/>
      <c r="AF29" s="6"/>
      <c r="AG29" s="6"/>
      <c r="AH29" s="6"/>
      <c r="AI29" s="6"/>
      <c r="AJ29" s="6"/>
      <c r="AK29" s="6"/>
      <c r="AL29" s="6"/>
      <c r="AM29" s="6"/>
      <c r="AN29" s="6"/>
      <c r="AO29" s="6"/>
      <c r="AP29" s="6"/>
      <c r="AQ29" s="6"/>
      <c r="AR29" s="102"/>
    </row>
    <row r="30" spans="1:44" x14ac:dyDescent="0.5">
      <c r="A30" s="82" t="str">
        <f>'5k Women'!B29</f>
        <v>Joanne</v>
      </c>
      <c r="B30" s="17" t="str">
        <f>'5k Women'!C29</f>
        <v>Crawford</v>
      </c>
      <c r="C30" s="6"/>
      <c r="D30" s="6">
        <v>4.5127314814814815E-2</v>
      </c>
      <c r="E30" s="6"/>
      <c r="F30" s="6"/>
      <c r="G30" s="6"/>
      <c r="H30" s="6"/>
      <c r="I30" s="6">
        <v>4.7719907407407405E-2</v>
      </c>
      <c r="J30" s="6">
        <v>3.7511574074074072E-2</v>
      </c>
      <c r="K30" s="6"/>
      <c r="L30" s="6"/>
      <c r="M30" s="6"/>
      <c r="N30" s="6"/>
      <c r="O30" s="6"/>
      <c r="P30" s="6"/>
      <c r="Q30" s="6"/>
      <c r="R30" s="6"/>
      <c r="S30" s="6"/>
      <c r="T30" s="6"/>
      <c r="U30" s="6"/>
      <c r="V30" s="6"/>
      <c r="W30" s="6"/>
      <c r="X30" s="6"/>
      <c r="Y30" s="6"/>
      <c r="Z30" s="6"/>
      <c r="AA30" s="6">
        <v>3.15625E-2</v>
      </c>
      <c r="AB30" s="6"/>
      <c r="AC30" s="6"/>
      <c r="AD30" s="6"/>
      <c r="AE30" s="6"/>
      <c r="AF30" s="6"/>
      <c r="AG30" s="6"/>
      <c r="AH30" s="6"/>
      <c r="AI30" s="6"/>
      <c r="AJ30" s="6"/>
      <c r="AK30" s="6"/>
      <c r="AL30" s="6"/>
      <c r="AM30" s="6"/>
      <c r="AN30" s="6"/>
      <c r="AO30" s="6"/>
      <c r="AP30" s="6"/>
      <c r="AQ30" s="6"/>
      <c r="AR30" s="102"/>
    </row>
    <row r="31" spans="1:44" x14ac:dyDescent="0.5">
      <c r="A31" s="82" t="str">
        <f>'5k Women'!B30</f>
        <v>Bethany</v>
      </c>
      <c r="B31" s="17" t="str">
        <f>'5k Women'!C30</f>
        <v>Crook</v>
      </c>
      <c r="C31" s="6"/>
      <c r="D31" s="6">
        <v>4.0879629629629627E-2</v>
      </c>
      <c r="E31" s="6"/>
      <c r="F31" s="6"/>
      <c r="G31" s="6"/>
      <c r="H31" s="6"/>
      <c r="I31" s="6"/>
      <c r="J31" s="6"/>
      <c r="K31" s="6"/>
      <c r="L31" s="6"/>
      <c r="M31" s="6"/>
      <c r="N31" s="6"/>
      <c r="O31" s="6"/>
      <c r="P31" s="6"/>
      <c r="Q31" s="6"/>
      <c r="R31" s="6"/>
      <c r="S31" s="6"/>
      <c r="T31" s="6"/>
      <c r="U31" s="6"/>
      <c r="V31" s="6"/>
      <c r="W31" s="6"/>
      <c r="X31" s="6"/>
      <c r="Y31" s="6"/>
      <c r="Z31" s="6"/>
      <c r="AA31" s="6">
        <v>2.7754629629629629E-2</v>
      </c>
      <c r="AB31" s="6"/>
      <c r="AC31" s="6"/>
      <c r="AD31" s="6"/>
      <c r="AE31" s="6"/>
      <c r="AF31" s="6"/>
      <c r="AG31" s="6"/>
      <c r="AH31" s="6"/>
      <c r="AI31" s="6"/>
      <c r="AJ31" s="6"/>
      <c r="AK31" s="6"/>
      <c r="AL31" s="6"/>
      <c r="AM31" s="6"/>
      <c r="AN31" s="6"/>
      <c r="AO31" s="6"/>
      <c r="AP31" s="6"/>
      <c r="AQ31" s="6"/>
      <c r="AR31" s="102"/>
    </row>
    <row r="32" spans="1:44" x14ac:dyDescent="0.5">
      <c r="A32" s="82" t="str">
        <f>'5k Women'!B31</f>
        <v>Lucy</v>
      </c>
      <c r="B32" s="17" t="str">
        <f>'5k Women'!C31</f>
        <v>Cutsforth</v>
      </c>
      <c r="C32" s="6"/>
      <c r="D32" s="6">
        <v>3.9305555555555559E-2</v>
      </c>
      <c r="E32" s="6"/>
      <c r="F32" s="6"/>
      <c r="G32" s="6"/>
      <c r="H32" s="6">
        <v>4.3715277777777777E-2</v>
      </c>
      <c r="I32" s="6"/>
      <c r="J32" s="6"/>
      <c r="K32" s="6"/>
      <c r="L32" s="6">
        <v>0.12710648148148149</v>
      </c>
      <c r="M32" s="6"/>
      <c r="N32" s="6"/>
      <c r="O32" s="6"/>
      <c r="P32" s="6"/>
      <c r="Q32" s="6"/>
      <c r="R32" s="6"/>
      <c r="S32" s="6"/>
      <c r="T32" s="6"/>
      <c r="U32" s="6"/>
      <c r="V32" s="6"/>
      <c r="W32" s="6"/>
      <c r="X32" s="6"/>
      <c r="Y32" s="6"/>
      <c r="Z32" s="6"/>
      <c r="AA32" s="6">
        <v>2.8495370370370369E-2</v>
      </c>
      <c r="AB32" s="6"/>
      <c r="AC32" s="6"/>
      <c r="AD32" s="6"/>
      <c r="AE32" s="6"/>
      <c r="AF32" s="6"/>
      <c r="AG32" s="6"/>
      <c r="AH32" s="6"/>
      <c r="AI32" s="6"/>
      <c r="AJ32" s="6"/>
      <c r="AK32" s="6"/>
      <c r="AL32" s="6"/>
      <c r="AM32" s="6"/>
      <c r="AN32" s="6"/>
      <c r="AO32" s="6"/>
      <c r="AP32" s="6"/>
      <c r="AQ32" s="6"/>
      <c r="AR32" s="102"/>
    </row>
    <row r="33" spans="1:44" x14ac:dyDescent="0.5">
      <c r="A33" s="82" t="str">
        <f>'5k Women'!B32</f>
        <v>Amy</v>
      </c>
      <c r="B33" s="17" t="str">
        <f>'5k Women'!C32</f>
        <v>Davidson</v>
      </c>
      <c r="C33" s="6"/>
      <c r="D33" s="6">
        <v>4.3703703703703703E-2</v>
      </c>
      <c r="E33" s="6"/>
      <c r="F33" s="6"/>
      <c r="G33" s="6"/>
      <c r="H33" s="6">
        <v>4.2743055555555555E-2</v>
      </c>
      <c r="I33" s="6"/>
      <c r="J33" s="6">
        <v>3.2789351851851854E-2</v>
      </c>
      <c r="K33" s="6"/>
      <c r="L33" s="6"/>
      <c r="M33" s="6"/>
      <c r="N33" s="6"/>
      <c r="O33" s="6"/>
      <c r="P33" s="6"/>
      <c r="Q33" s="6"/>
      <c r="R33" s="6"/>
      <c r="S33" s="6"/>
      <c r="T33" s="6"/>
      <c r="U33" s="6"/>
      <c r="V33" s="6"/>
      <c r="W33" s="6"/>
      <c r="X33" s="6"/>
      <c r="Y33" s="6"/>
      <c r="Z33" s="6"/>
      <c r="AA33" s="6">
        <v>2.8287037037037038E-2</v>
      </c>
      <c r="AB33" s="6"/>
      <c r="AC33" s="6"/>
      <c r="AD33" s="6"/>
      <c r="AE33" s="6"/>
      <c r="AF33" s="6"/>
      <c r="AG33" s="6"/>
      <c r="AH33" s="6"/>
      <c r="AI33" s="6"/>
      <c r="AJ33" s="6"/>
      <c r="AK33" s="6"/>
      <c r="AL33" s="6"/>
      <c r="AM33" s="6"/>
      <c r="AN33" s="6"/>
      <c r="AO33" s="6"/>
      <c r="AP33" s="6"/>
      <c r="AQ33" s="6"/>
      <c r="AR33" s="102"/>
    </row>
    <row r="34" spans="1:44" x14ac:dyDescent="0.5">
      <c r="A34" s="82" t="str">
        <f>'5k Women'!B33</f>
        <v>Nicole</v>
      </c>
      <c r="B34" s="17" t="str">
        <f>'5k Women'!C33</f>
        <v>Dawson</v>
      </c>
      <c r="C34" s="6"/>
      <c r="D34" s="6"/>
      <c r="E34" s="6"/>
      <c r="F34" s="6"/>
      <c r="G34" s="6"/>
      <c r="H34" s="6"/>
      <c r="I34" s="6"/>
      <c r="J34" s="6"/>
      <c r="K34" s="6"/>
      <c r="L34" s="6"/>
      <c r="M34" s="6"/>
      <c r="N34" s="6"/>
      <c r="O34" s="6"/>
      <c r="P34" s="6"/>
      <c r="Q34" s="6"/>
      <c r="R34" s="6"/>
      <c r="S34" s="6"/>
      <c r="T34" s="6"/>
      <c r="U34" s="6"/>
      <c r="V34" s="6"/>
      <c r="W34" s="6"/>
      <c r="X34" s="6"/>
      <c r="Y34" s="6"/>
      <c r="Z34" s="6"/>
      <c r="AA34" s="6"/>
      <c r="AB34" s="6"/>
      <c r="AC34" s="6"/>
      <c r="AD34" s="6"/>
      <c r="AE34" s="6"/>
      <c r="AF34" s="6"/>
      <c r="AG34" s="6"/>
      <c r="AH34" s="6"/>
      <c r="AI34" s="6"/>
      <c r="AJ34" s="6"/>
      <c r="AK34" s="6"/>
      <c r="AL34" s="6"/>
      <c r="AM34" s="6"/>
      <c r="AN34" s="6"/>
      <c r="AO34" s="6"/>
      <c r="AP34" s="6"/>
      <c r="AQ34" s="6"/>
      <c r="AR34" s="102"/>
    </row>
    <row r="35" spans="1:44" x14ac:dyDescent="0.5">
      <c r="A35" s="82" t="str">
        <f>'5k Women'!B34</f>
        <v>Jo</v>
      </c>
      <c r="B35" s="17" t="str">
        <f>'5k Women'!C34</f>
        <v>Dewar</v>
      </c>
      <c r="C35" s="6"/>
      <c r="D35" s="6"/>
      <c r="E35" s="6"/>
      <c r="F35" s="6"/>
      <c r="G35" s="6"/>
      <c r="H35" s="6"/>
      <c r="I35" s="6"/>
      <c r="J35" s="6"/>
      <c r="K35" s="6"/>
      <c r="L35" s="6"/>
      <c r="M35" s="6"/>
      <c r="N35" s="6"/>
      <c r="O35" s="6"/>
      <c r="P35" s="6"/>
      <c r="Q35" s="6"/>
      <c r="R35" s="6"/>
      <c r="S35" s="6"/>
      <c r="T35" s="6"/>
      <c r="U35" s="6"/>
      <c r="V35" s="6"/>
      <c r="W35" s="6"/>
      <c r="X35" s="6"/>
      <c r="Y35" s="6"/>
      <c r="Z35" s="6"/>
      <c r="AA35" s="6"/>
      <c r="AB35" s="6"/>
      <c r="AC35" s="6"/>
      <c r="AD35" s="6"/>
      <c r="AE35" s="6"/>
      <c r="AF35" s="6"/>
      <c r="AG35" s="6"/>
      <c r="AH35" s="6"/>
      <c r="AI35" s="6"/>
      <c r="AJ35" s="6"/>
      <c r="AK35" s="6"/>
      <c r="AL35" s="6"/>
      <c r="AM35" s="6"/>
      <c r="AN35" s="6"/>
      <c r="AO35" s="6"/>
      <c r="AP35" s="6"/>
      <c r="AQ35" s="6"/>
      <c r="AR35" s="102"/>
    </row>
    <row r="36" spans="1:44" x14ac:dyDescent="0.5">
      <c r="A36" s="82" t="str">
        <f>'5k Women'!B35</f>
        <v>Jacqui</v>
      </c>
      <c r="B36" s="17" t="str">
        <f>'5k Women'!C35</f>
        <v>Dickinson</v>
      </c>
      <c r="C36" s="6"/>
      <c r="D36" s="6"/>
      <c r="E36" s="6"/>
      <c r="F36" s="6"/>
      <c r="G36" s="6"/>
      <c r="H36" s="6"/>
      <c r="I36" s="6"/>
      <c r="J36" s="6"/>
      <c r="K36" s="6"/>
      <c r="L36" s="6"/>
      <c r="M36" s="6"/>
      <c r="N36" s="6"/>
      <c r="O36" s="6"/>
      <c r="P36" s="6">
        <v>3.2673611111111112E-2</v>
      </c>
      <c r="Q36" s="6"/>
      <c r="R36" s="6">
        <v>2.8854166666666667E-2</v>
      </c>
      <c r="S36" s="6"/>
      <c r="T36" s="6"/>
      <c r="U36" s="6"/>
      <c r="V36" s="6"/>
      <c r="W36" s="6"/>
      <c r="X36" s="6"/>
      <c r="Y36" s="6">
        <v>3.0844907407407408E-2</v>
      </c>
      <c r="Z36" s="6"/>
      <c r="AA36" s="6">
        <v>4.2696759259259261E-2</v>
      </c>
      <c r="AB36" s="6">
        <v>3.3587962962962965E-2</v>
      </c>
      <c r="AC36" s="6">
        <v>3.5370370370370371E-2</v>
      </c>
      <c r="AD36" s="6"/>
      <c r="AE36" s="6">
        <v>4.521990740740741E-2</v>
      </c>
      <c r="AF36" s="6"/>
      <c r="AG36" s="6"/>
      <c r="AH36" s="6"/>
      <c r="AI36" s="6"/>
      <c r="AJ36" s="6">
        <v>3.290509259259259E-2</v>
      </c>
      <c r="AK36" s="6"/>
      <c r="AL36" s="6"/>
      <c r="AM36" s="6"/>
      <c r="AN36" s="6"/>
      <c r="AO36" s="6"/>
      <c r="AP36" s="6"/>
      <c r="AQ36" s="6"/>
      <c r="AR36" s="102"/>
    </row>
    <row r="37" spans="1:44" x14ac:dyDescent="0.5">
      <c r="A37" s="82" t="str">
        <f>'5k Women'!B36</f>
        <v>Jan</v>
      </c>
      <c r="B37" s="17" t="str">
        <f>'5k Women'!C36</f>
        <v>Draper</v>
      </c>
      <c r="C37" s="6"/>
      <c r="D37" s="6"/>
      <c r="E37" s="6"/>
      <c r="F37" s="6"/>
      <c r="G37" s="6"/>
      <c r="H37" s="6"/>
      <c r="I37" s="6"/>
      <c r="J37" s="6"/>
      <c r="K37" s="6"/>
      <c r="L37" s="6"/>
      <c r="M37" s="6"/>
      <c r="N37" s="6"/>
      <c r="O37" s="6"/>
      <c r="P37" s="6"/>
      <c r="Q37" s="6"/>
      <c r="R37" s="6"/>
      <c r="S37" s="6"/>
      <c r="T37" s="6"/>
      <c r="U37" s="6"/>
      <c r="V37" s="6"/>
      <c r="W37" s="6"/>
      <c r="X37" s="6"/>
      <c r="Y37" s="6"/>
      <c r="Z37" s="6"/>
      <c r="AA37" s="6">
        <v>3.5902777777777777E-2</v>
      </c>
      <c r="AB37" s="6"/>
      <c r="AC37" s="6"/>
      <c r="AD37" s="6"/>
      <c r="AE37" s="6"/>
      <c r="AF37" s="6"/>
      <c r="AG37" s="6"/>
      <c r="AH37" s="6"/>
      <c r="AI37" s="6"/>
      <c r="AJ37" s="6"/>
      <c r="AK37" s="6"/>
      <c r="AL37" s="6"/>
      <c r="AM37" s="6"/>
      <c r="AN37" s="6"/>
      <c r="AO37" s="6"/>
      <c r="AP37" s="6"/>
      <c r="AQ37" s="6"/>
      <c r="AR37" s="102"/>
    </row>
    <row r="38" spans="1:44" x14ac:dyDescent="0.5">
      <c r="A38" s="82" t="str">
        <f>'5k Women'!B37</f>
        <v>Melanie</v>
      </c>
      <c r="B38" s="17" t="str">
        <f>'5k Women'!C37</f>
        <v>Easton</v>
      </c>
      <c r="C38" s="6"/>
      <c r="D38" s="6"/>
      <c r="E38" s="6"/>
      <c r="F38" s="6"/>
      <c r="G38" s="6"/>
      <c r="H38" s="6"/>
      <c r="I38" s="6"/>
      <c r="J38" s="6"/>
      <c r="K38" s="6"/>
      <c r="L38" s="6"/>
      <c r="M38" s="6"/>
      <c r="N38" s="6"/>
      <c r="O38" s="6"/>
      <c r="P38" s="6"/>
      <c r="Q38" s="6"/>
      <c r="R38" s="6"/>
      <c r="S38" s="6"/>
      <c r="T38" s="6"/>
      <c r="U38" s="6"/>
      <c r="V38" s="6"/>
      <c r="W38" s="6"/>
      <c r="X38" s="6"/>
      <c r="Y38" s="6"/>
      <c r="Z38" s="6">
        <v>3.8495370370370367E-2</v>
      </c>
      <c r="AA38" s="6"/>
      <c r="AB38" s="6"/>
      <c r="AC38" s="6"/>
      <c r="AD38" s="6"/>
      <c r="AE38" s="6"/>
      <c r="AF38" s="6"/>
      <c r="AG38" s="6"/>
      <c r="AH38" s="6"/>
      <c r="AI38" s="6"/>
      <c r="AJ38" s="6"/>
      <c r="AK38" s="6"/>
      <c r="AL38" s="6"/>
      <c r="AM38" s="6"/>
      <c r="AN38" s="6"/>
      <c r="AO38" s="6"/>
      <c r="AP38" s="6"/>
      <c r="AQ38" s="6"/>
      <c r="AR38" s="102"/>
    </row>
    <row r="39" spans="1:44" x14ac:dyDescent="0.5">
      <c r="A39" s="82" t="str">
        <f>'5k Women'!B38</f>
        <v>Jacqueline</v>
      </c>
      <c r="B39" s="17" t="str">
        <f>'5k Women'!C38</f>
        <v>Edwards</v>
      </c>
      <c r="C39" s="6"/>
      <c r="D39" s="6"/>
      <c r="E39" s="6"/>
      <c r="F39" s="6"/>
      <c r="G39" s="6"/>
      <c r="H39" s="6"/>
      <c r="I39" s="6"/>
      <c r="J39" s="6"/>
      <c r="K39" s="6"/>
      <c r="L39" s="6"/>
      <c r="M39" s="6"/>
      <c r="N39" s="6"/>
      <c r="O39" s="6"/>
      <c r="P39" s="6"/>
      <c r="Q39" s="6"/>
      <c r="R39" s="6"/>
      <c r="S39" s="6"/>
      <c r="T39" s="6"/>
      <c r="U39" s="6"/>
      <c r="V39" s="6"/>
      <c r="W39" s="6"/>
      <c r="X39" s="6"/>
      <c r="Y39" s="6"/>
      <c r="Z39" s="6"/>
      <c r="AA39" s="6"/>
      <c r="AB39" s="6"/>
      <c r="AC39" s="6"/>
      <c r="AD39" s="6"/>
      <c r="AE39" s="6"/>
      <c r="AF39" s="6"/>
      <c r="AG39" s="6"/>
      <c r="AH39" s="6"/>
      <c r="AI39" s="6"/>
      <c r="AJ39" s="6"/>
      <c r="AK39" s="6"/>
      <c r="AL39" s="6"/>
      <c r="AM39" s="6"/>
      <c r="AN39" s="6"/>
      <c r="AO39" s="6"/>
      <c r="AP39" s="6"/>
      <c r="AQ39" s="6"/>
      <c r="AR39" s="102"/>
    </row>
    <row r="40" spans="1:44" x14ac:dyDescent="0.5">
      <c r="A40" s="82" t="str">
        <f>'5k Women'!B39</f>
        <v>Laura</v>
      </c>
      <c r="B40" s="17" t="str">
        <f>'5k Women'!C39</f>
        <v>Egan</v>
      </c>
      <c r="C40" s="6"/>
      <c r="D40" s="6"/>
      <c r="E40" s="6"/>
      <c r="F40" s="6"/>
      <c r="G40" s="6"/>
      <c r="H40" s="6"/>
      <c r="I40" s="6"/>
      <c r="J40" s="6"/>
      <c r="K40" s="6"/>
      <c r="L40" s="6"/>
      <c r="M40" s="6"/>
      <c r="N40" s="6"/>
      <c r="O40" s="6"/>
      <c r="P40" s="6"/>
      <c r="Q40" s="6"/>
      <c r="R40" s="6"/>
      <c r="S40" s="6"/>
      <c r="T40" s="6"/>
      <c r="U40" s="6"/>
      <c r="V40" s="6"/>
      <c r="W40" s="6"/>
      <c r="X40" s="6"/>
      <c r="Y40" s="6"/>
      <c r="Z40" s="6"/>
      <c r="AA40" s="6"/>
      <c r="AB40" s="6"/>
      <c r="AC40" s="6"/>
      <c r="AD40" s="6"/>
      <c r="AE40" s="6"/>
      <c r="AF40" s="6"/>
      <c r="AG40" s="6"/>
      <c r="AH40" s="6"/>
      <c r="AI40" s="6"/>
      <c r="AJ40" s="6"/>
      <c r="AK40" s="6"/>
      <c r="AL40" s="6"/>
      <c r="AM40" s="6"/>
      <c r="AN40" s="6"/>
      <c r="AO40" s="6"/>
      <c r="AP40" s="6"/>
      <c r="AQ40" s="6"/>
      <c r="AR40" s="102"/>
    </row>
    <row r="41" spans="1:44" x14ac:dyDescent="0.5">
      <c r="A41" s="82" t="str">
        <f>'5k Women'!B40</f>
        <v>Helene</v>
      </c>
      <c r="B41" s="17" t="str">
        <f>'5k Women'!C40</f>
        <v>Elliott-Button</v>
      </c>
      <c r="C41" s="6"/>
      <c r="D41" s="6">
        <v>4.6979166666666669E-2</v>
      </c>
      <c r="E41" s="6"/>
      <c r="F41" s="6"/>
      <c r="G41" s="6"/>
      <c r="H41" s="6"/>
      <c r="I41" s="6"/>
      <c r="J41" s="6"/>
      <c r="K41" s="6"/>
      <c r="L41" s="6"/>
      <c r="M41" s="6"/>
      <c r="N41" s="6"/>
      <c r="O41" s="6"/>
      <c r="P41" s="6"/>
      <c r="Q41" s="6"/>
      <c r="R41" s="6"/>
      <c r="S41" s="6"/>
      <c r="T41" s="6"/>
      <c r="U41" s="6"/>
      <c r="V41" s="6"/>
      <c r="W41" s="6"/>
      <c r="X41" s="6"/>
      <c r="Y41" s="6"/>
      <c r="Z41" s="6"/>
      <c r="AA41" s="6"/>
      <c r="AB41" s="6"/>
      <c r="AC41" s="6"/>
      <c r="AD41" s="6"/>
      <c r="AE41" s="6"/>
      <c r="AF41" s="6"/>
      <c r="AG41" s="6"/>
      <c r="AH41" s="6"/>
      <c r="AI41" s="6"/>
      <c r="AJ41" s="6"/>
      <c r="AK41" s="6"/>
      <c r="AL41" s="6"/>
      <c r="AM41" s="6"/>
      <c r="AN41" s="6"/>
      <c r="AO41" s="6"/>
      <c r="AP41" s="6"/>
      <c r="AQ41" s="6"/>
      <c r="AR41" s="102"/>
    </row>
    <row r="42" spans="1:44" x14ac:dyDescent="0.5">
      <c r="A42" s="82" t="str">
        <f>'5k Women'!B41</f>
        <v>Laura</v>
      </c>
      <c r="B42" s="17" t="str">
        <f>'5k Women'!C41</f>
        <v>Emms</v>
      </c>
      <c r="C42" s="6"/>
      <c r="D42" s="6"/>
      <c r="E42" s="6"/>
      <c r="F42" s="6"/>
      <c r="G42" s="6"/>
      <c r="H42" s="6"/>
      <c r="I42" s="6"/>
      <c r="J42" s="6"/>
      <c r="K42" s="6"/>
      <c r="L42" s="6">
        <v>0.11783564814814815</v>
      </c>
      <c r="M42" s="6"/>
      <c r="N42" s="6"/>
      <c r="O42" s="6"/>
      <c r="P42" s="6"/>
      <c r="Q42" s="6"/>
      <c r="R42" s="6"/>
      <c r="S42" s="6"/>
      <c r="T42" s="6"/>
      <c r="U42" s="6"/>
      <c r="V42" s="6"/>
      <c r="W42" s="6"/>
      <c r="X42" s="6"/>
      <c r="Y42" s="6"/>
      <c r="Z42" s="6"/>
      <c r="AA42" s="6"/>
      <c r="AB42" s="6"/>
      <c r="AC42" s="6"/>
      <c r="AD42" s="6"/>
      <c r="AE42" s="6"/>
      <c r="AF42" s="6"/>
      <c r="AG42" s="6"/>
      <c r="AH42" s="6"/>
      <c r="AI42" s="6"/>
      <c r="AJ42" s="6"/>
      <c r="AK42" s="6"/>
      <c r="AL42" s="6"/>
      <c r="AM42" s="6"/>
      <c r="AN42" s="6"/>
      <c r="AO42" s="6"/>
      <c r="AP42" s="6"/>
      <c r="AQ42" s="6"/>
      <c r="AR42" s="102"/>
    </row>
    <row r="43" spans="1:44" x14ac:dyDescent="0.5">
      <c r="A43" s="82" t="str">
        <f>'5k Women'!B42</f>
        <v>Victoria</v>
      </c>
      <c r="B43" s="17" t="str">
        <f>'5k Women'!C42</f>
        <v>Evins</v>
      </c>
      <c r="C43" s="6"/>
      <c r="D43" s="6"/>
      <c r="E43" s="6"/>
      <c r="F43" s="6"/>
      <c r="G43" s="6"/>
      <c r="H43" s="6"/>
      <c r="I43" s="6"/>
      <c r="J43" s="6"/>
      <c r="K43" s="6"/>
      <c r="L43" s="6"/>
      <c r="M43" s="6"/>
      <c r="N43" s="6"/>
      <c r="O43" s="6"/>
      <c r="P43" s="6"/>
      <c r="Q43" s="6"/>
      <c r="R43" s="6"/>
      <c r="S43" s="6"/>
      <c r="T43" s="6"/>
      <c r="U43" s="6"/>
      <c r="V43" s="6"/>
      <c r="W43" s="6"/>
      <c r="X43" s="6"/>
      <c r="Y43" s="6"/>
      <c r="Z43" s="6"/>
      <c r="AA43" s="6"/>
      <c r="AB43" s="6"/>
      <c r="AC43" s="6"/>
      <c r="AD43" s="6"/>
      <c r="AE43" s="6"/>
      <c r="AF43" s="6"/>
      <c r="AG43" s="6"/>
      <c r="AH43" s="6"/>
      <c r="AI43" s="6"/>
      <c r="AJ43" s="6"/>
      <c r="AK43" s="6"/>
      <c r="AL43" s="6"/>
      <c r="AM43" s="6"/>
      <c r="AN43" s="6"/>
      <c r="AO43" s="6"/>
      <c r="AP43" s="6"/>
      <c r="AQ43" s="6"/>
      <c r="AR43" s="102"/>
    </row>
    <row r="44" spans="1:44" x14ac:dyDescent="0.5">
      <c r="A44" s="82" t="str">
        <f>'5k Women'!B43</f>
        <v>Stella</v>
      </c>
      <c r="B44" s="17" t="str">
        <f>'5k Women'!C43</f>
        <v>Evins</v>
      </c>
      <c r="C44" s="6"/>
      <c r="D44" s="6"/>
      <c r="E44" s="6"/>
      <c r="F44" s="6"/>
      <c r="G44" s="6"/>
      <c r="H44" s="6"/>
      <c r="I44" s="6"/>
      <c r="J44" s="6"/>
      <c r="K44" s="6"/>
      <c r="L44" s="6"/>
      <c r="M44" s="6"/>
      <c r="N44" s="6"/>
      <c r="O44" s="6"/>
      <c r="P44" s="6"/>
      <c r="Q44" s="6"/>
      <c r="R44" s="6"/>
      <c r="S44" s="6"/>
      <c r="T44" s="6"/>
      <c r="U44" s="6"/>
      <c r="V44" s="6"/>
      <c r="W44" s="6"/>
      <c r="X44" s="6"/>
      <c r="Y44" s="6"/>
      <c r="Z44" s="6"/>
      <c r="AA44" s="6"/>
      <c r="AB44" s="6"/>
      <c r="AC44" s="6"/>
      <c r="AD44" s="6"/>
      <c r="AE44" s="6"/>
      <c r="AF44" s="6"/>
      <c r="AG44" s="6"/>
      <c r="AH44" s="6"/>
      <c r="AI44" s="6"/>
      <c r="AJ44" s="6"/>
      <c r="AK44" s="6"/>
      <c r="AL44" s="6"/>
      <c r="AM44" s="6"/>
      <c r="AN44" s="6"/>
      <c r="AO44" s="6"/>
      <c r="AP44" s="6"/>
      <c r="AQ44" s="6"/>
      <c r="AR44" s="102"/>
    </row>
    <row r="45" spans="1:44" x14ac:dyDescent="0.5">
      <c r="A45" s="82" t="str">
        <f>'5k Women'!B44</f>
        <v>Kay</v>
      </c>
      <c r="B45" s="17" t="str">
        <f>'5k Women'!C44</f>
        <v>Farrow</v>
      </c>
      <c r="C45" s="6"/>
      <c r="D45" s="6">
        <v>5.4456018518518522E-2</v>
      </c>
      <c r="E45" s="6"/>
      <c r="F45" s="6"/>
      <c r="G45" s="6"/>
      <c r="H45" s="6">
        <v>5.6076388888888891E-2</v>
      </c>
      <c r="I45" s="6">
        <v>6.4386574074074068E-2</v>
      </c>
      <c r="J45" s="6">
        <v>4.4560185185185182E-2</v>
      </c>
      <c r="K45" s="6"/>
      <c r="L45" s="6"/>
      <c r="M45" s="6"/>
      <c r="N45" s="6"/>
      <c r="O45" s="6"/>
      <c r="P45" s="6">
        <v>2.6365740740740742E-2</v>
      </c>
      <c r="Q45" s="6"/>
      <c r="R45" s="6"/>
      <c r="S45" s="6"/>
      <c r="T45" s="6"/>
      <c r="U45" s="6"/>
      <c r="V45" s="6"/>
      <c r="W45" s="6">
        <v>3.4363425925925929E-2</v>
      </c>
      <c r="X45" s="6"/>
      <c r="Y45" s="6">
        <v>2.6203703703703705E-2</v>
      </c>
      <c r="Z45" s="6"/>
      <c r="AA45" s="6">
        <v>3.6481481481481483E-2</v>
      </c>
      <c r="AB45" s="6">
        <v>2.8969907407407406E-2</v>
      </c>
      <c r="AC45" s="6"/>
      <c r="AD45" s="6"/>
      <c r="AE45" s="6"/>
      <c r="AF45" s="6"/>
      <c r="AG45" s="6"/>
      <c r="AH45" s="6">
        <v>4.071759259259259E-2</v>
      </c>
      <c r="AI45" s="6"/>
      <c r="AJ45" s="6"/>
      <c r="AK45" s="6"/>
      <c r="AL45" s="6"/>
      <c r="AM45" s="6"/>
      <c r="AN45" s="6"/>
      <c r="AO45" s="6"/>
      <c r="AP45" s="6"/>
      <c r="AQ45" s="6"/>
      <c r="AR45" s="102"/>
    </row>
    <row r="46" spans="1:44" x14ac:dyDescent="0.5">
      <c r="A46" s="82" t="str">
        <f>'5k Women'!B45</f>
        <v>Sarah</v>
      </c>
      <c r="B46" s="17" t="str">
        <f>'5k Women'!C45</f>
        <v>Fell</v>
      </c>
      <c r="C46" s="6"/>
      <c r="D46" s="6">
        <v>5.2210648148148145E-2</v>
      </c>
      <c r="E46" s="6"/>
      <c r="F46" s="6"/>
      <c r="G46" s="6"/>
      <c r="H46" s="6">
        <v>5.3020833333333336E-2</v>
      </c>
      <c r="I46" s="6">
        <v>5.136574074074074E-2</v>
      </c>
      <c r="J46" s="6">
        <v>4.2094907407407407E-2</v>
      </c>
      <c r="K46" s="6"/>
      <c r="L46" s="6"/>
      <c r="M46" s="6"/>
      <c r="N46" s="6"/>
      <c r="O46" s="6"/>
      <c r="P46" s="6">
        <v>2.4016203703703703E-2</v>
      </c>
      <c r="Q46" s="6"/>
      <c r="R46" s="6">
        <v>2.1550925925925925E-2</v>
      </c>
      <c r="S46" s="6"/>
      <c r="T46" s="6"/>
      <c r="U46" s="6"/>
      <c r="V46" s="6"/>
      <c r="W46" s="6">
        <v>3.0127314814814815E-2</v>
      </c>
      <c r="X46" s="6"/>
      <c r="Y46" s="6">
        <v>2.4004629629629629E-2</v>
      </c>
      <c r="Z46" s="6"/>
      <c r="AA46" s="6">
        <v>3.4351851851851849E-2</v>
      </c>
      <c r="AB46" s="6"/>
      <c r="AC46" s="6">
        <v>3.0069444444444444E-2</v>
      </c>
      <c r="AD46" s="6"/>
      <c r="AE46" s="6"/>
      <c r="AF46" s="6"/>
      <c r="AG46" s="6"/>
      <c r="AH46" s="6"/>
      <c r="AI46" s="6"/>
      <c r="AJ46" s="6"/>
      <c r="AK46" s="6"/>
      <c r="AL46" s="6"/>
      <c r="AM46" s="6"/>
      <c r="AN46" s="6"/>
      <c r="AO46" s="6"/>
      <c r="AP46" s="6"/>
      <c r="AQ46" s="6"/>
      <c r="AR46" s="102"/>
    </row>
    <row r="47" spans="1:44" x14ac:dyDescent="0.5">
      <c r="A47" s="82" t="str">
        <f>'5k Women'!B46</f>
        <v>Susan</v>
      </c>
      <c r="B47" s="17" t="str">
        <f>'5k Women'!C46</f>
        <v>Fisher</v>
      </c>
      <c r="C47" s="6"/>
      <c r="D47" s="6"/>
      <c r="E47" s="6"/>
      <c r="F47" s="6"/>
      <c r="G47" s="6"/>
      <c r="H47" s="6"/>
      <c r="I47" s="6"/>
      <c r="J47" s="6"/>
      <c r="K47" s="6"/>
      <c r="L47" s="6"/>
      <c r="M47" s="6"/>
      <c r="N47" s="6"/>
      <c r="O47" s="6"/>
      <c r="P47" s="6"/>
      <c r="Q47" s="6"/>
      <c r="R47" s="6"/>
      <c r="S47" s="6"/>
      <c r="T47" s="6"/>
      <c r="U47" s="6"/>
      <c r="V47" s="6"/>
      <c r="W47" s="6"/>
      <c r="X47" s="6"/>
      <c r="Y47" s="6"/>
      <c r="Z47" s="6"/>
      <c r="AA47" s="6"/>
      <c r="AB47" s="6"/>
      <c r="AC47" s="6"/>
      <c r="AD47" s="6"/>
      <c r="AE47" s="6"/>
      <c r="AF47" s="6"/>
      <c r="AG47" s="6"/>
      <c r="AH47" s="6"/>
      <c r="AI47" s="6"/>
      <c r="AJ47" s="6"/>
      <c r="AK47" s="6"/>
      <c r="AL47" s="6"/>
      <c r="AM47" s="6"/>
      <c r="AN47" s="6"/>
      <c r="AO47" s="6"/>
      <c r="AP47" s="6"/>
      <c r="AQ47" s="6"/>
      <c r="AR47" s="102"/>
    </row>
    <row r="48" spans="1:44" x14ac:dyDescent="0.5">
      <c r="A48" s="82" t="str">
        <f>'5k Women'!B47</f>
        <v>Jessica</v>
      </c>
      <c r="B48" s="17" t="str">
        <f>'5k Women'!C47</f>
        <v>Gallantree</v>
      </c>
      <c r="C48" s="6"/>
      <c r="D48" s="6"/>
      <c r="E48" s="6"/>
      <c r="F48" s="6"/>
      <c r="G48" s="6"/>
      <c r="H48" s="6"/>
      <c r="I48" s="6"/>
      <c r="J48" s="6"/>
      <c r="K48" s="6"/>
      <c r="L48" s="6"/>
      <c r="M48" s="6"/>
      <c r="N48" s="6"/>
      <c r="O48" s="6"/>
      <c r="P48" s="6"/>
      <c r="Q48" s="6"/>
      <c r="R48" s="6"/>
      <c r="S48" s="6"/>
      <c r="T48" s="6"/>
      <c r="U48" s="6"/>
      <c r="V48" s="6"/>
      <c r="W48" s="6"/>
      <c r="X48" s="6"/>
      <c r="Y48" s="6"/>
      <c r="Z48" s="6"/>
      <c r="AA48" s="6"/>
      <c r="AB48" s="6"/>
      <c r="AC48" s="6"/>
      <c r="AD48" s="6"/>
      <c r="AE48" s="6"/>
      <c r="AF48" s="6"/>
      <c r="AG48" s="6"/>
      <c r="AH48" s="6"/>
      <c r="AI48" s="6"/>
      <c r="AJ48" s="6"/>
      <c r="AK48" s="6"/>
      <c r="AL48" s="6"/>
      <c r="AM48" s="6"/>
      <c r="AN48" s="6"/>
      <c r="AO48" s="6"/>
      <c r="AP48" s="6"/>
      <c r="AQ48" s="6"/>
      <c r="AR48" s="102"/>
    </row>
    <row r="49" spans="1:44" x14ac:dyDescent="0.5">
      <c r="A49" s="82" t="str">
        <f>'5k Women'!B48</f>
        <v>Clare</v>
      </c>
      <c r="B49" s="17" t="str">
        <f>'5k Women'!C48</f>
        <v>Gardiner</v>
      </c>
      <c r="C49" s="6"/>
      <c r="D49" s="6">
        <v>4.1793981481481481E-2</v>
      </c>
      <c r="E49" s="6"/>
      <c r="F49" s="6"/>
      <c r="G49" s="6"/>
      <c r="H49" s="6">
        <v>4.2534722222222224E-2</v>
      </c>
      <c r="I49" s="6">
        <v>4.5243055555555557E-2</v>
      </c>
      <c r="J49" s="6">
        <v>3.363425925925926E-2</v>
      </c>
      <c r="K49" s="6"/>
      <c r="L49" s="6"/>
      <c r="M49" s="6"/>
      <c r="N49" s="6"/>
      <c r="O49" s="6"/>
      <c r="P49" s="6"/>
      <c r="Q49" s="6"/>
      <c r="R49" s="6"/>
      <c r="S49" s="6"/>
      <c r="T49" s="6"/>
      <c r="U49" s="6"/>
      <c r="V49" s="6"/>
      <c r="W49" s="6"/>
      <c r="X49" s="6"/>
      <c r="Y49" s="6"/>
      <c r="Z49" s="6"/>
      <c r="AA49" s="6">
        <v>2.8622685185185185E-2</v>
      </c>
      <c r="AB49" s="6"/>
      <c r="AC49" s="6"/>
      <c r="AD49" s="6"/>
      <c r="AE49" s="6"/>
      <c r="AF49" s="6"/>
      <c r="AG49" s="6"/>
      <c r="AH49" s="6"/>
      <c r="AI49" s="6"/>
      <c r="AJ49" s="6"/>
      <c r="AK49" s="6"/>
      <c r="AL49" s="6"/>
      <c r="AM49" s="6"/>
      <c r="AN49" s="6"/>
      <c r="AO49" s="6"/>
      <c r="AP49" s="6"/>
      <c r="AQ49" s="6"/>
      <c r="AR49" s="102"/>
    </row>
    <row r="50" spans="1:44" x14ac:dyDescent="0.5">
      <c r="A50" s="82" t="str">
        <f>'5k Women'!B49</f>
        <v>Caroline</v>
      </c>
      <c r="B50" s="17" t="str">
        <f>'5k Women'!C49</f>
        <v>Garvey</v>
      </c>
      <c r="C50" s="6"/>
      <c r="D50" s="6"/>
      <c r="E50" s="6"/>
      <c r="F50" s="6"/>
      <c r="G50" s="6"/>
      <c r="H50" s="6"/>
      <c r="I50" s="6"/>
      <c r="J50" s="6"/>
      <c r="K50" s="6"/>
      <c r="L50" s="6"/>
      <c r="M50" s="6"/>
      <c r="N50" s="6"/>
      <c r="O50" s="6"/>
      <c r="P50" s="6"/>
      <c r="Q50" s="6"/>
      <c r="R50" s="6"/>
      <c r="S50" s="6"/>
      <c r="T50" s="6"/>
      <c r="U50" s="6"/>
      <c r="V50" s="6"/>
      <c r="W50" s="6"/>
      <c r="X50" s="6"/>
      <c r="Y50" s="6"/>
      <c r="Z50" s="6"/>
      <c r="AA50" s="6"/>
      <c r="AB50" s="6"/>
      <c r="AC50" s="6"/>
      <c r="AD50" s="6"/>
      <c r="AE50" s="6"/>
      <c r="AF50" s="6"/>
      <c r="AG50" s="6"/>
      <c r="AH50" s="6"/>
      <c r="AI50" s="6"/>
      <c r="AJ50" s="6"/>
      <c r="AK50" s="6"/>
      <c r="AL50" s="6"/>
      <c r="AM50" s="6"/>
      <c r="AN50" s="6"/>
      <c r="AO50" s="6"/>
      <c r="AP50" s="6"/>
      <c r="AQ50" s="6"/>
      <c r="AR50" s="102"/>
    </row>
    <row r="51" spans="1:44" x14ac:dyDescent="0.5">
      <c r="A51" s="82" t="str">
        <f>'5k Women'!B50</f>
        <v>Susie</v>
      </c>
      <c r="B51" s="17" t="str">
        <f>'5k Women'!C50</f>
        <v>Gibson</v>
      </c>
      <c r="C51" s="6"/>
      <c r="D51" s="6">
        <v>4.5069444444444447E-2</v>
      </c>
      <c r="E51" s="6"/>
      <c r="F51" s="6"/>
      <c r="G51" s="6"/>
      <c r="H51" s="6"/>
      <c r="I51" s="6">
        <v>4.8912037037037039E-2</v>
      </c>
      <c r="J51" s="6">
        <v>3.815972222222222E-2</v>
      </c>
      <c r="K51" s="6"/>
      <c r="L51" s="6"/>
      <c r="M51" s="6"/>
      <c r="N51" s="6"/>
      <c r="O51" s="6"/>
      <c r="P51" s="6"/>
      <c r="Q51" s="6"/>
      <c r="R51" s="6"/>
      <c r="S51" s="6"/>
      <c r="T51" s="6"/>
      <c r="U51" s="6"/>
      <c r="V51" s="6"/>
      <c r="W51" s="6"/>
      <c r="X51" s="6"/>
      <c r="Y51" s="6"/>
      <c r="Z51" s="6"/>
      <c r="AA51" s="6"/>
      <c r="AB51" s="6"/>
      <c r="AC51" s="6"/>
      <c r="AD51" s="6"/>
      <c r="AE51" s="6"/>
      <c r="AF51" s="6"/>
      <c r="AG51" s="6"/>
      <c r="AH51" s="6"/>
      <c r="AI51" s="6"/>
      <c r="AJ51" s="6"/>
      <c r="AK51" s="6"/>
      <c r="AL51" s="6"/>
      <c r="AM51" s="6"/>
      <c r="AN51" s="6"/>
      <c r="AO51" s="6"/>
      <c r="AP51" s="6"/>
      <c r="AQ51" s="6"/>
      <c r="AR51" s="102"/>
    </row>
    <row r="52" spans="1:44" x14ac:dyDescent="0.5">
      <c r="A52" s="82" t="str">
        <f>'5k Women'!B51</f>
        <v>Jasmine</v>
      </c>
      <c r="B52" s="17" t="str">
        <f>'5k Women'!C51</f>
        <v>Gray</v>
      </c>
      <c r="C52" s="6"/>
      <c r="D52" s="6"/>
      <c r="E52" s="6"/>
      <c r="F52" s="6"/>
      <c r="G52" s="6"/>
      <c r="H52" s="6"/>
      <c r="I52" s="6"/>
      <c r="J52" s="6"/>
      <c r="K52" s="6"/>
      <c r="L52" s="6"/>
      <c r="M52" s="6"/>
      <c r="N52" s="6"/>
      <c r="O52" s="6"/>
      <c r="P52" s="6"/>
      <c r="Q52" s="6"/>
      <c r="R52" s="6"/>
      <c r="S52" s="6"/>
      <c r="T52" s="6"/>
      <c r="U52" s="6"/>
      <c r="V52" s="6"/>
      <c r="W52" s="6"/>
      <c r="X52" s="6"/>
      <c r="Y52" s="6"/>
      <c r="Z52" s="6"/>
      <c r="AA52" s="6"/>
      <c r="AB52" s="6"/>
      <c r="AC52" s="6"/>
      <c r="AD52" s="6"/>
      <c r="AE52" s="6"/>
      <c r="AF52" s="6"/>
      <c r="AG52" s="6"/>
      <c r="AH52" s="6"/>
      <c r="AI52" s="6"/>
      <c r="AJ52" s="6"/>
      <c r="AK52" s="6"/>
      <c r="AL52" s="6"/>
      <c r="AM52" s="6"/>
      <c r="AN52" s="6"/>
      <c r="AO52" s="6"/>
      <c r="AP52" s="6"/>
      <c r="AQ52" s="6"/>
      <c r="AR52" s="102"/>
    </row>
    <row r="53" spans="1:44" x14ac:dyDescent="0.5">
      <c r="A53" s="82" t="str">
        <f>'5k Women'!B52</f>
        <v>Victoria</v>
      </c>
      <c r="B53" s="17" t="str">
        <f>'5k Women'!C52</f>
        <v>Green</v>
      </c>
      <c r="C53" s="6"/>
      <c r="D53" s="6">
        <v>3.9745370370370368E-2</v>
      </c>
      <c r="E53" s="6"/>
      <c r="F53" s="6"/>
      <c r="G53" s="6"/>
      <c r="H53" s="6"/>
      <c r="I53" s="6"/>
      <c r="J53" s="6">
        <v>3.2268518518518516E-2</v>
      </c>
      <c r="K53" s="6"/>
      <c r="L53" s="6"/>
      <c r="M53" s="6"/>
      <c r="N53" s="6"/>
      <c r="O53" s="6"/>
      <c r="P53" s="6"/>
      <c r="Q53" s="6"/>
      <c r="R53" s="6"/>
      <c r="S53" s="6"/>
      <c r="T53" s="6"/>
      <c r="U53" s="6"/>
      <c r="V53" s="6"/>
      <c r="W53" s="6"/>
      <c r="X53" s="6"/>
      <c r="Y53" s="6"/>
      <c r="Z53" s="6"/>
      <c r="AA53" s="6"/>
      <c r="AB53" s="6"/>
      <c r="AC53" s="6"/>
      <c r="AD53" s="6"/>
      <c r="AE53" s="6"/>
      <c r="AF53" s="6"/>
      <c r="AG53" s="6"/>
      <c r="AH53" s="6"/>
      <c r="AI53" s="6"/>
      <c r="AJ53" s="6"/>
      <c r="AK53" s="6"/>
      <c r="AL53" s="6"/>
      <c r="AM53" s="6"/>
      <c r="AN53" s="6"/>
      <c r="AO53" s="6"/>
      <c r="AP53" s="6"/>
      <c r="AQ53" s="6"/>
      <c r="AR53" s="102"/>
    </row>
    <row r="54" spans="1:44" x14ac:dyDescent="0.5">
      <c r="A54" s="82" t="str">
        <f>'5k Women'!B53</f>
        <v>Emma</v>
      </c>
      <c r="B54" s="17" t="str">
        <f>'5k Women'!C53</f>
        <v>Greensmith</v>
      </c>
      <c r="C54" s="6"/>
      <c r="D54" s="6"/>
      <c r="E54" s="6"/>
      <c r="F54" s="6"/>
      <c r="G54" s="6"/>
      <c r="H54" s="6">
        <v>4.1261574074074076E-2</v>
      </c>
      <c r="I54" s="6"/>
      <c r="J54" s="6"/>
      <c r="K54" s="6"/>
      <c r="L54" s="6"/>
      <c r="M54" s="6"/>
      <c r="N54" s="6"/>
      <c r="O54" s="6"/>
      <c r="P54" s="6"/>
      <c r="Q54" s="6"/>
      <c r="R54" s="6"/>
      <c r="S54" s="6"/>
      <c r="T54" s="6"/>
      <c r="U54" s="6"/>
      <c r="V54" s="6"/>
      <c r="W54" s="6"/>
      <c r="X54" s="6"/>
      <c r="Y54" s="6"/>
      <c r="Z54" s="6"/>
      <c r="AA54" s="6">
        <v>2.9270833333333333E-2</v>
      </c>
      <c r="AB54" s="6"/>
      <c r="AC54" s="6"/>
      <c r="AD54" s="6"/>
      <c r="AE54" s="6"/>
      <c r="AF54" s="6"/>
      <c r="AG54" s="6"/>
      <c r="AH54" s="6"/>
      <c r="AI54" s="6"/>
      <c r="AJ54" s="6"/>
      <c r="AK54" s="6"/>
      <c r="AL54" s="6"/>
      <c r="AM54" s="6"/>
      <c r="AN54" s="6"/>
      <c r="AO54" s="6"/>
      <c r="AP54" s="6"/>
      <c r="AQ54" s="6"/>
      <c r="AR54" s="102"/>
    </row>
    <row r="55" spans="1:44" x14ac:dyDescent="0.5">
      <c r="A55" s="82" t="str">
        <f>'5k Women'!B54</f>
        <v>Jennifer</v>
      </c>
      <c r="B55" s="17" t="str">
        <f>'5k Women'!C54</f>
        <v>Hamlyn</v>
      </c>
      <c r="C55" s="6"/>
      <c r="D55" s="6">
        <v>5.6504629629629627E-2</v>
      </c>
      <c r="E55" s="6"/>
      <c r="F55" s="6"/>
      <c r="G55" s="6"/>
      <c r="H55" s="6">
        <v>5.5925925925925928E-2</v>
      </c>
      <c r="I55" s="6"/>
      <c r="J55" s="6"/>
      <c r="K55" s="6"/>
      <c r="L55" s="6">
        <v>0.15380787037037036</v>
      </c>
      <c r="M55" s="6"/>
      <c r="N55" s="6"/>
      <c r="O55" s="6"/>
      <c r="P55" s="6"/>
      <c r="Q55" s="6"/>
      <c r="R55" s="6"/>
      <c r="S55" s="6"/>
      <c r="T55" s="6">
        <v>2.7627314814814816E-2</v>
      </c>
      <c r="U55" s="6"/>
      <c r="V55" s="6"/>
      <c r="W55" s="6"/>
      <c r="X55" s="6">
        <v>4.2395833333333334E-2</v>
      </c>
      <c r="Y55" s="6">
        <v>2.6192129629629631E-2</v>
      </c>
      <c r="Z55" s="6">
        <v>2.6805555555555555E-2</v>
      </c>
      <c r="AA55" s="6">
        <v>3.6342592592592593E-2</v>
      </c>
      <c r="AB55" s="6"/>
      <c r="AC55" s="6">
        <v>3.0787037037037036E-2</v>
      </c>
      <c r="AD55" s="6"/>
      <c r="AE55" s="6"/>
      <c r="AF55" s="6"/>
      <c r="AG55" s="6"/>
      <c r="AH55" s="6"/>
      <c r="AI55" s="6"/>
      <c r="AJ55" s="6"/>
      <c r="AK55" s="6"/>
      <c r="AL55" s="6"/>
      <c r="AM55" s="6"/>
      <c r="AN55" s="6"/>
      <c r="AO55" s="6"/>
      <c r="AP55" s="6"/>
      <c r="AQ55" s="6"/>
      <c r="AR55" s="102"/>
    </row>
    <row r="56" spans="1:44" x14ac:dyDescent="0.5">
      <c r="A56" s="82" t="str">
        <f>'5k Women'!B55</f>
        <v>Jackie</v>
      </c>
      <c r="B56" s="17" t="str">
        <f>'5k Women'!C55</f>
        <v>Hardman</v>
      </c>
      <c r="C56" s="6"/>
      <c r="D56" s="6">
        <v>5.1377314814814813E-2</v>
      </c>
      <c r="E56" s="6"/>
      <c r="F56" s="6"/>
      <c r="G56" s="6"/>
      <c r="H56" s="6">
        <v>4.988425925925926E-2</v>
      </c>
      <c r="I56" s="6"/>
      <c r="J56" s="6"/>
      <c r="K56" s="6"/>
      <c r="L56" s="6"/>
      <c r="M56" s="6"/>
      <c r="N56" s="6"/>
      <c r="O56" s="6"/>
      <c r="P56" s="6">
        <v>2.6597222222222223E-2</v>
      </c>
      <c r="Q56" s="6"/>
      <c r="R56" s="6"/>
      <c r="S56" s="6"/>
      <c r="T56" s="6"/>
      <c r="U56" s="6"/>
      <c r="V56" s="6"/>
      <c r="W56" s="6">
        <v>3.7893518518518521E-2</v>
      </c>
      <c r="X56" s="6"/>
      <c r="Y56" s="6">
        <v>2.537037037037037E-2</v>
      </c>
      <c r="Z56" s="6"/>
      <c r="AA56" s="6">
        <v>3.5219907407407408E-2</v>
      </c>
      <c r="AB56" s="6">
        <v>2.7002314814814816E-2</v>
      </c>
      <c r="AC56" s="6">
        <v>2.8530092592592593E-2</v>
      </c>
      <c r="AD56" s="6"/>
      <c r="AE56" s="6">
        <v>3.4594907407407408E-2</v>
      </c>
      <c r="AF56" s="6">
        <v>6.1990740740740742E-2</v>
      </c>
      <c r="AG56" s="6"/>
      <c r="AH56" s="6"/>
      <c r="AI56" s="6"/>
      <c r="AJ56" s="6"/>
      <c r="AK56" s="6"/>
      <c r="AL56" s="6"/>
      <c r="AM56" s="6"/>
      <c r="AN56" s="6"/>
      <c r="AO56" s="6"/>
      <c r="AP56" s="6"/>
      <c r="AQ56" s="6"/>
      <c r="AR56" s="102"/>
    </row>
    <row r="57" spans="1:44" x14ac:dyDescent="0.5">
      <c r="A57" s="82" t="str">
        <f>'5k Women'!B56</f>
        <v>Ella</v>
      </c>
      <c r="B57" s="17" t="str">
        <f>'5k Women'!C56</f>
        <v>Harris-Smith</v>
      </c>
      <c r="C57" s="6"/>
      <c r="D57" s="6"/>
      <c r="E57" s="6"/>
      <c r="F57" s="6"/>
      <c r="G57" s="6"/>
      <c r="H57" s="6"/>
      <c r="I57" s="6"/>
      <c r="J57" s="6"/>
      <c r="K57" s="6"/>
      <c r="L57" s="6"/>
      <c r="M57" s="6"/>
      <c r="N57" s="6"/>
      <c r="O57" s="6"/>
      <c r="P57" s="6"/>
      <c r="Q57" s="6"/>
      <c r="R57" s="6"/>
      <c r="S57" s="6"/>
      <c r="T57" s="6"/>
      <c r="U57" s="6"/>
      <c r="V57" s="6"/>
      <c r="W57" s="6"/>
      <c r="X57" s="6"/>
      <c r="Y57" s="6"/>
      <c r="Z57" s="6"/>
      <c r="AA57" s="6"/>
      <c r="AB57" s="6"/>
      <c r="AC57" s="6"/>
      <c r="AD57" s="6"/>
      <c r="AE57" s="6"/>
      <c r="AF57" s="6"/>
      <c r="AG57" s="6"/>
      <c r="AH57" s="6"/>
      <c r="AI57" s="6"/>
      <c r="AJ57" s="6"/>
      <c r="AK57" s="6"/>
      <c r="AL57" s="6"/>
      <c r="AM57" s="6"/>
      <c r="AN57" s="6"/>
      <c r="AO57" s="6"/>
      <c r="AP57" s="6"/>
      <c r="AQ57" s="6"/>
      <c r="AR57" s="102"/>
    </row>
    <row r="58" spans="1:44" x14ac:dyDescent="0.5">
      <c r="A58" s="82" t="str">
        <f>'5k Women'!B57</f>
        <v>Ellen</v>
      </c>
      <c r="B58" s="17" t="str">
        <f>'5k Women'!C57</f>
        <v>Harrison</v>
      </c>
      <c r="C58" s="6"/>
      <c r="D58" s="6"/>
      <c r="E58" s="6"/>
      <c r="F58" s="6"/>
      <c r="G58" s="6"/>
      <c r="H58" s="6"/>
      <c r="I58" s="6"/>
      <c r="J58" s="6"/>
      <c r="K58" s="6"/>
      <c r="L58" s="6"/>
      <c r="M58" s="6"/>
      <c r="N58" s="6"/>
      <c r="O58" s="6"/>
      <c r="P58" s="6"/>
      <c r="Q58" s="6"/>
      <c r="R58" s="6"/>
      <c r="S58" s="6"/>
      <c r="T58" s="6"/>
      <c r="U58" s="6"/>
      <c r="V58" s="6"/>
      <c r="W58" s="6"/>
      <c r="X58" s="6"/>
      <c r="Y58" s="6"/>
      <c r="Z58" s="6"/>
      <c r="AA58" s="6"/>
      <c r="AB58" s="6"/>
      <c r="AC58" s="6"/>
      <c r="AD58" s="6"/>
      <c r="AE58" s="6"/>
      <c r="AF58" s="6"/>
      <c r="AG58" s="6"/>
      <c r="AH58" s="6"/>
      <c r="AI58" s="6"/>
      <c r="AJ58" s="6"/>
      <c r="AK58" s="6"/>
      <c r="AL58" s="6"/>
      <c r="AM58" s="6"/>
      <c r="AN58" s="6"/>
      <c r="AO58" s="6"/>
      <c r="AP58" s="6"/>
      <c r="AQ58" s="6"/>
      <c r="AR58" s="102"/>
    </row>
    <row r="59" spans="1:44" x14ac:dyDescent="0.5">
      <c r="A59" s="82" t="str">
        <f>'5k Women'!B58</f>
        <v>Sarah</v>
      </c>
      <c r="B59" s="17" t="str">
        <f>'5k Women'!C58</f>
        <v>Harris-Smith</v>
      </c>
      <c r="C59" s="6"/>
      <c r="D59" s="6"/>
      <c r="E59" s="6"/>
      <c r="F59" s="6"/>
      <c r="G59" s="6"/>
      <c r="H59" s="6"/>
      <c r="I59" s="6"/>
      <c r="J59" s="6"/>
      <c r="K59" s="6"/>
      <c r="L59" s="6"/>
      <c r="M59" s="6"/>
      <c r="N59" s="6"/>
      <c r="O59" s="6"/>
      <c r="P59" s="6"/>
      <c r="Q59" s="6"/>
      <c r="R59" s="6"/>
      <c r="S59" s="6"/>
      <c r="T59" s="6"/>
      <c r="U59" s="6"/>
      <c r="V59" s="6"/>
      <c r="W59" s="6"/>
      <c r="X59" s="6"/>
      <c r="Y59" s="6"/>
      <c r="Z59" s="6"/>
      <c r="AA59" s="6"/>
      <c r="AB59" s="6"/>
      <c r="AC59" s="6"/>
      <c r="AD59" s="6"/>
      <c r="AE59" s="6"/>
      <c r="AF59" s="6"/>
      <c r="AG59" s="6"/>
      <c r="AH59" s="6"/>
      <c r="AI59" s="6"/>
      <c r="AJ59" s="6"/>
      <c r="AK59" s="6"/>
      <c r="AL59" s="6"/>
      <c r="AM59" s="6"/>
      <c r="AN59" s="6"/>
      <c r="AO59" s="6"/>
      <c r="AP59" s="6"/>
      <c r="AQ59" s="6"/>
      <c r="AR59" s="102"/>
    </row>
    <row r="60" spans="1:44" x14ac:dyDescent="0.5">
      <c r="A60" s="82" t="str">
        <f>'5k Women'!B59</f>
        <v>Allison</v>
      </c>
      <c r="B60" s="17" t="str">
        <f>'5k Women'!C59</f>
        <v>Hayward</v>
      </c>
      <c r="C60" s="6"/>
      <c r="D60" s="6"/>
      <c r="E60" s="6"/>
      <c r="F60" s="6">
        <v>0.1763888888888889</v>
      </c>
      <c r="G60" s="6"/>
      <c r="H60" s="6">
        <v>5.1157407407407408E-2</v>
      </c>
      <c r="I60" s="6"/>
      <c r="J60" s="6"/>
      <c r="K60" s="6">
        <v>0.23674768518518519</v>
      </c>
      <c r="L60" s="6"/>
      <c r="M60" s="6"/>
      <c r="N60" s="6"/>
      <c r="O60" s="6"/>
      <c r="P60" s="6">
        <v>2.6192129629629631E-2</v>
      </c>
      <c r="Q60" s="6"/>
      <c r="R60" s="6">
        <v>2.2893518518518518E-2</v>
      </c>
      <c r="S60" s="6"/>
      <c r="T60" s="6"/>
      <c r="U60" s="6"/>
      <c r="V60" s="6"/>
      <c r="W60" s="6">
        <v>3.1898148148148148E-2</v>
      </c>
      <c r="X60" s="6"/>
      <c r="Y60" s="6">
        <v>2.4733796296296295E-2</v>
      </c>
      <c r="Z60" s="6"/>
      <c r="AA60" s="6">
        <v>3.4178240740740738E-2</v>
      </c>
      <c r="AB60" s="6">
        <v>2.5879629629629631E-2</v>
      </c>
      <c r="AC60" s="6">
        <v>2.7685185185185184E-2</v>
      </c>
      <c r="AD60" s="6"/>
      <c r="AE60" s="6"/>
      <c r="AF60" s="6">
        <v>6.1840277777777779E-2</v>
      </c>
      <c r="AG60" s="6"/>
      <c r="AH60" s="6">
        <v>3.5949074074074071E-2</v>
      </c>
      <c r="AI60" s="6"/>
      <c r="AJ60" s="6"/>
      <c r="AK60" s="6"/>
      <c r="AL60" s="6"/>
      <c r="AM60" s="6"/>
      <c r="AN60" s="6"/>
      <c r="AO60" s="6"/>
      <c r="AP60" s="6"/>
      <c r="AQ60" s="6"/>
      <c r="AR60" s="102"/>
    </row>
    <row r="61" spans="1:44" x14ac:dyDescent="0.5">
      <c r="A61" s="82" t="str">
        <f>'5k Women'!B60</f>
        <v>Rachael</v>
      </c>
      <c r="B61" s="17" t="str">
        <f>'5k Women'!C60</f>
        <v>Hill</v>
      </c>
      <c r="C61" s="6"/>
      <c r="D61" s="6">
        <v>5.140046296296296E-2</v>
      </c>
      <c r="E61" s="6"/>
      <c r="F61" s="6"/>
      <c r="G61" s="6"/>
      <c r="H61" s="6">
        <v>5.0011574074074076E-2</v>
      </c>
      <c r="I61" s="6">
        <v>5.4016203703703705E-2</v>
      </c>
      <c r="J61" s="6">
        <v>3.9884259259259258E-2</v>
      </c>
      <c r="K61" s="6"/>
      <c r="L61" s="6"/>
      <c r="M61" s="6"/>
      <c r="N61" s="6"/>
      <c r="O61" s="6"/>
      <c r="P61" s="6"/>
      <c r="Q61" s="6"/>
      <c r="R61" s="6">
        <v>2.2268518518518517E-2</v>
      </c>
      <c r="S61" s="6"/>
      <c r="T61" s="6"/>
      <c r="U61" s="6"/>
      <c r="V61" s="6"/>
      <c r="W61" s="6">
        <v>3.1168981481481482E-2</v>
      </c>
      <c r="X61" s="6"/>
      <c r="Y61" s="6">
        <v>2.3877314814814816E-2</v>
      </c>
      <c r="Z61" s="6"/>
      <c r="AA61" s="6">
        <v>3.2546296296296295E-2</v>
      </c>
      <c r="AB61" s="6"/>
      <c r="AC61" s="6">
        <v>2.7418981481481482E-2</v>
      </c>
      <c r="AD61" s="6"/>
      <c r="AE61" s="6">
        <v>3.30787037037037E-2</v>
      </c>
      <c r="AF61" s="6">
        <v>6.0787037037037035E-2</v>
      </c>
      <c r="AG61" s="6"/>
      <c r="AH61" s="6">
        <v>3.2916666666666664E-2</v>
      </c>
      <c r="AI61" s="6"/>
      <c r="AJ61" s="6"/>
      <c r="AK61" s="6"/>
      <c r="AL61" s="6"/>
      <c r="AM61" s="6"/>
      <c r="AN61" s="6"/>
      <c r="AO61" s="6"/>
      <c r="AP61" s="6"/>
      <c r="AQ61" s="6"/>
      <c r="AR61" s="102"/>
    </row>
    <row r="62" spans="1:44" x14ac:dyDescent="0.5">
      <c r="A62" s="82" t="str">
        <f>'5k Women'!B61</f>
        <v>Jessica</v>
      </c>
      <c r="B62" s="17" t="str">
        <f>'5k Women'!C61</f>
        <v>Hobson</v>
      </c>
      <c r="C62" s="6"/>
      <c r="D62" s="6"/>
      <c r="E62" s="6"/>
      <c r="F62" s="6"/>
      <c r="G62" s="6"/>
      <c r="H62" s="6"/>
      <c r="I62" s="6"/>
      <c r="J62" s="6"/>
      <c r="K62" s="6"/>
      <c r="L62" s="6"/>
      <c r="M62" s="6"/>
      <c r="N62" s="6"/>
      <c r="O62" s="6"/>
      <c r="P62" s="6"/>
      <c r="Q62" s="6"/>
      <c r="R62" s="6"/>
      <c r="S62" s="6"/>
      <c r="T62" s="6"/>
      <c r="U62" s="6"/>
      <c r="V62" s="6"/>
      <c r="W62" s="6"/>
      <c r="X62" s="6"/>
      <c r="Y62" s="6"/>
      <c r="Z62" s="6"/>
      <c r="AA62" s="6"/>
      <c r="AB62" s="6"/>
      <c r="AC62" s="6"/>
      <c r="AD62" s="6"/>
      <c r="AE62" s="6"/>
      <c r="AF62" s="6"/>
      <c r="AG62" s="6"/>
      <c r="AH62" s="6"/>
      <c r="AI62" s="6"/>
      <c r="AJ62" s="6"/>
      <c r="AK62" s="6"/>
      <c r="AL62" s="6"/>
      <c r="AM62" s="6"/>
      <c r="AN62" s="6"/>
      <c r="AO62" s="6"/>
      <c r="AP62" s="6"/>
      <c r="AQ62" s="6"/>
      <c r="AR62" s="102"/>
    </row>
    <row r="63" spans="1:44" x14ac:dyDescent="0.5">
      <c r="A63" s="82" t="str">
        <f>'5k Women'!B62</f>
        <v>Fiona</v>
      </c>
      <c r="B63" s="17" t="str">
        <f>'5k Women'!C62</f>
        <v>Holland</v>
      </c>
      <c r="C63" s="6"/>
      <c r="D63" s="6"/>
      <c r="E63" s="6"/>
      <c r="F63" s="6"/>
      <c r="G63" s="6"/>
      <c r="H63" s="6">
        <v>4.5509259259259256E-2</v>
      </c>
      <c r="I63" s="6">
        <v>4.8865740740740737E-2</v>
      </c>
      <c r="J63" s="6">
        <v>3.6122685185185188E-2</v>
      </c>
      <c r="K63" s="6"/>
      <c r="L63" s="6"/>
      <c r="M63" s="6"/>
      <c r="N63" s="6"/>
      <c r="O63" s="6"/>
      <c r="P63" s="6">
        <v>2.3148148148148147E-2</v>
      </c>
      <c r="Q63" s="6"/>
      <c r="R63" s="6">
        <v>2.0104166666666666E-2</v>
      </c>
      <c r="S63" s="6"/>
      <c r="T63" s="6"/>
      <c r="U63" s="6"/>
      <c r="V63" s="6"/>
      <c r="W63" s="6">
        <v>2.8449074074074075E-2</v>
      </c>
      <c r="X63" s="6"/>
      <c r="Y63" s="6">
        <v>2.2222222222222223E-2</v>
      </c>
      <c r="Z63" s="6"/>
      <c r="AA63" s="6">
        <v>2.9270833333333333E-2</v>
      </c>
      <c r="AB63" s="6">
        <v>2.2766203703703705E-2</v>
      </c>
      <c r="AC63" s="6"/>
      <c r="AD63" s="6"/>
      <c r="AE63" s="6">
        <v>3.3298611111111112E-2</v>
      </c>
      <c r="AF63" s="6">
        <v>5.9502314814814813E-2</v>
      </c>
      <c r="AG63" s="6"/>
      <c r="AH63" s="6">
        <v>3.0717592592592591E-2</v>
      </c>
      <c r="AI63" s="6"/>
      <c r="AJ63" s="6">
        <v>2.3645833333333335E-2</v>
      </c>
      <c r="AK63" s="6"/>
      <c r="AL63" s="6"/>
      <c r="AM63" s="6"/>
      <c r="AN63" s="6"/>
      <c r="AO63" s="6"/>
      <c r="AP63" s="6"/>
      <c r="AQ63" s="6"/>
      <c r="AR63" s="102"/>
    </row>
    <row r="64" spans="1:44" x14ac:dyDescent="0.5">
      <c r="A64" s="82" t="str">
        <f>'5k Women'!B63</f>
        <v>Christine</v>
      </c>
      <c r="B64" s="17" t="str">
        <f>'5k Women'!C63</f>
        <v>Holmes</v>
      </c>
      <c r="C64" s="6"/>
      <c r="D64" s="6"/>
      <c r="E64" s="6"/>
      <c r="F64" s="6"/>
      <c r="G64" s="6"/>
      <c r="H64" s="6"/>
      <c r="I64" s="6"/>
      <c r="J64" s="6"/>
      <c r="K64" s="6"/>
      <c r="L64" s="6"/>
      <c r="M64" s="6"/>
      <c r="N64" s="6"/>
      <c r="O64" s="6"/>
      <c r="P64" s="6"/>
      <c r="Q64" s="6"/>
      <c r="R64" s="6"/>
      <c r="S64" s="6"/>
      <c r="T64" s="6"/>
      <c r="U64" s="6"/>
      <c r="V64" s="6"/>
      <c r="W64" s="6"/>
      <c r="X64" s="6"/>
      <c r="Y64" s="6"/>
      <c r="Z64" s="6"/>
      <c r="AA64" s="6"/>
      <c r="AB64" s="6"/>
      <c r="AC64" s="6"/>
      <c r="AD64" s="6"/>
      <c r="AE64" s="6"/>
      <c r="AF64" s="6"/>
      <c r="AG64" s="6"/>
      <c r="AH64" s="6"/>
      <c r="AI64" s="6"/>
      <c r="AJ64" s="6"/>
      <c r="AK64" s="6"/>
      <c r="AL64" s="6"/>
      <c r="AM64" s="6"/>
      <c r="AN64" s="6"/>
      <c r="AO64" s="6"/>
      <c r="AP64" s="6"/>
      <c r="AQ64" s="6"/>
      <c r="AR64" s="102"/>
    </row>
    <row r="65" spans="1:44" x14ac:dyDescent="0.5">
      <c r="A65" s="82" t="str">
        <f>'5k Women'!B64</f>
        <v>Isabelle</v>
      </c>
      <c r="B65" s="17" t="str">
        <f>'5k Women'!C64</f>
        <v>Horrocks</v>
      </c>
      <c r="C65" s="6"/>
      <c r="D65" s="6">
        <v>4.9675925925925929E-2</v>
      </c>
      <c r="E65" s="6"/>
      <c r="F65" s="6"/>
      <c r="G65" s="6"/>
      <c r="H65" s="6">
        <v>4.8773148148148149E-2</v>
      </c>
      <c r="I65" s="6">
        <v>4.9166666666666664E-2</v>
      </c>
      <c r="J65" s="6">
        <v>3.9317129629629632E-2</v>
      </c>
      <c r="K65" s="6"/>
      <c r="L65" s="6"/>
      <c r="M65" s="6"/>
      <c r="N65" s="6">
        <v>5.3946759259259257E-2</v>
      </c>
      <c r="O65" s="6"/>
      <c r="P65" s="6">
        <v>2.4282407407407409E-2</v>
      </c>
      <c r="Q65" s="6"/>
      <c r="R65" s="6">
        <v>2.0949074074074075E-2</v>
      </c>
      <c r="S65" s="6"/>
      <c r="T65" s="6">
        <v>2.5092592592592593E-2</v>
      </c>
      <c r="U65" s="6"/>
      <c r="V65" s="6">
        <v>5.086342592592593E-2</v>
      </c>
      <c r="W65" s="6">
        <v>3.0914351851851853E-2</v>
      </c>
      <c r="X65" s="6"/>
      <c r="Y65" s="6"/>
      <c r="Z65" s="6"/>
      <c r="AA65" s="6"/>
      <c r="AB65" s="6"/>
      <c r="AC65" s="6"/>
      <c r="AD65" s="6"/>
      <c r="AE65" s="6"/>
      <c r="AF65" s="6"/>
      <c r="AG65" s="6"/>
      <c r="AH65" s="6"/>
      <c r="AI65" s="6"/>
      <c r="AJ65" s="6"/>
      <c r="AK65" s="6"/>
      <c r="AL65" s="6"/>
      <c r="AM65" s="6"/>
      <c r="AN65" s="6"/>
      <c r="AO65" s="6"/>
      <c r="AP65" s="6"/>
      <c r="AQ65" s="6"/>
      <c r="AR65" s="102"/>
    </row>
    <row r="66" spans="1:44" x14ac:dyDescent="0.5">
      <c r="A66" s="82" t="str">
        <f>'5k Women'!B65</f>
        <v>Cora</v>
      </c>
      <c r="B66" s="17" t="str">
        <f>'5k Women'!C65</f>
        <v>Hubbert</v>
      </c>
      <c r="C66" s="6"/>
      <c r="D66" s="6"/>
      <c r="E66" s="6"/>
      <c r="F66" s="6"/>
      <c r="G66" s="6"/>
      <c r="H66" s="6"/>
      <c r="I66" s="6"/>
      <c r="J66" s="6"/>
      <c r="K66" s="6"/>
      <c r="L66" s="6"/>
      <c r="M66" s="6"/>
      <c r="N66" s="6"/>
      <c r="O66" s="6"/>
      <c r="P66" s="6"/>
      <c r="Q66" s="6"/>
      <c r="R66" s="6"/>
      <c r="S66" s="6"/>
      <c r="T66" s="6"/>
      <c r="U66" s="6"/>
      <c r="V66" s="6"/>
      <c r="W66" s="6"/>
      <c r="X66" s="6"/>
      <c r="Y66" s="6"/>
      <c r="Z66" s="6"/>
      <c r="AA66" s="6"/>
      <c r="AB66" s="6"/>
      <c r="AC66" s="6"/>
      <c r="AD66" s="6"/>
      <c r="AE66" s="6"/>
      <c r="AF66" s="6"/>
      <c r="AG66" s="6"/>
      <c r="AH66" s="6"/>
      <c r="AI66" s="6"/>
      <c r="AJ66" s="6"/>
      <c r="AK66" s="6"/>
      <c r="AL66" s="6"/>
      <c r="AM66" s="6"/>
      <c r="AN66" s="6"/>
      <c r="AO66" s="6"/>
      <c r="AP66" s="6"/>
      <c r="AQ66" s="6"/>
      <c r="AR66" s="102"/>
    </row>
    <row r="67" spans="1:44" x14ac:dyDescent="0.5">
      <c r="A67" s="82" t="str">
        <f>'5k Women'!B66</f>
        <v>Hannah</v>
      </c>
      <c r="B67" s="17" t="str">
        <f>'5k Women'!C66</f>
        <v>Hughes</v>
      </c>
      <c r="C67" s="6"/>
      <c r="D67" s="6"/>
      <c r="E67" s="6"/>
      <c r="F67" s="6"/>
      <c r="G67" s="6"/>
      <c r="H67" s="6"/>
      <c r="I67" s="6"/>
      <c r="J67" s="6"/>
      <c r="K67" s="6"/>
      <c r="L67" s="6"/>
      <c r="M67" s="6"/>
      <c r="N67" s="6"/>
      <c r="O67" s="6"/>
      <c r="P67" s="6"/>
      <c r="Q67" s="6"/>
      <c r="R67" s="6"/>
      <c r="S67" s="6"/>
      <c r="T67" s="6"/>
      <c r="U67" s="6"/>
      <c r="V67" s="6"/>
      <c r="W67" s="6"/>
      <c r="X67" s="6"/>
      <c r="Y67" s="6"/>
      <c r="Z67" s="6"/>
      <c r="AA67" s="6"/>
      <c r="AB67" s="6"/>
      <c r="AC67" s="6"/>
      <c r="AD67" s="6"/>
      <c r="AE67" s="6"/>
      <c r="AF67" s="6"/>
      <c r="AG67" s="6"/>
      <c r="AH67" s="6"/>
      <c r="AI67" s="6"/>
      <c r="AJ67" s="6"/>
      <c r="AK67" s="6"/>
      <c r="AL67" s="6"/>
      <c r="AM67" s="6"/>
      <c r="AN67" s="6"/>
      <c r="AO67" s="6"/>
      <c r="AP67" s="6"/>
      <c r="AQ67" s="6"/>
      <c r="AR67" s="102"/>
    </row>
    <row r="68" spans="1:44" x14ac:dyDescent="0.5">
      <c r="A68" s="82" t="str">
        <f>'5k Women'!B67</f>
        <v>Suzanna</v>
      </c>
      <c r="B68" s="17" t="str">
        <f>'5k Women'!C67</f>
        <v>Hulse</v>
      </c>
      <c r="C68" s="6"/>
      <c r="D68" s="6"/>
      <c r="E68" s="6"/>
      <c r="F68" s="6"/>
      <c r="G68" s="6"/>
      <c r="H68" s="6"/>
      <c r="I68" s="6"/>
      <c r="J68" s="6"/>
      <c r="K68" s="6"/>
      <c r="L68" s="6">
        <v>0.1537037037037037</v>
      </c>
      <c r="M68" s="6"/>
      <c r="N68" s="6"/>
      <c r="O68" s="6"/>
      <c r="P68" s="6"/>
      <c r="Q68" s="6"/>
      <c r="R68" s="6"/>
      <c r="S68" s="6"/>
      <c r="T68" s="6"/>
      <c r="U68" s="6"/>
      <c r="V68" s="6"/>
      <c r="W68" s="6"/>
      <c r="X68" s="6"/>
      <c r="Y68" s="6"/>
      <c r="Z68" s="6"/>
      <c r="AA68" s="6"/>
      <c r="AB68" s="6"/>
      <c r="AC68" s="6"/>
      <c r="AD68" s="6"/>
      <c r="AE68" s="6"/>
      <c r="AF68" s="6"/>
      <c r="AG68" s="6"/>
      <c r="AH68" s="6"/>
      <c r="AI68" s="6"/>
      <c r="AJ68" s="6"/>
      <c r="AK68" s="6"/>
      <c r="AL68" s="6"/>
      <c r="AM68" s="6"/>
      <c r="AN68" s="6"/>
      <c r="AO68" s="6"/>
      <c r="AP68" s="6"/>
      <c r="AQ68" s="6"/>
      <c r="AR68" s="102"/>
    </row>
    <row r="69" spans="1:44" x14ac:dyDescent="0.5">
      <c r="A69" s="82" t="str">
        <f>'5k Women'!B68</f>
        <v>Jorja</v>
      </c>
      <c r="B69" s="17" t="str">
        <f>'5k Women'!C68</f>
        <v>Hutchinson</v>
      </c>
      <c r="C69" s="6"/>
      <c r="D69" s="6"/>
      <c r="E69" s="6"/>
      <c r="F69" s="6"/>
      <c r="G69" s="6"/>
      <c r="H69" s="6"/>
      <c r="I69" s="6"/>
      <c r="J69" s="6"/>
      <c r="K69" s="6"/>
      <c r="L69" s="6"/>
      <c r="M69" s="6"/>
      <c r="N69" s="6"/>
      <c r="O69" s="6"/>
      <c r="P69" s="6"/>
      <c r="Q69" s="6"/>
      <c r="R69" s="6"/>
      <c r="S69" s="6"/>
      <c r="T69" s="6"/>
      <c r="U69" s="6"/>
      <c r="V69" s="6"/>
      <c r="W69" s="6"/>
      <c r="X69" s="6"/>
      <c r="Y69" s="6"/>
      <c r="Z69" s="6"/>
      <c r="AA69" s="6"/>
      <c r="AB69" s="6"/>
      <c r="AC69" s="6"/>
      <c r="AD69" s="6"/>
      <c r="AE69" s="6"/>
      <c r="AF69" s="6"/>
      <c r="AG69" s="6"/>
      <c r="AH69" s="6"/>
      <c r="AI69" s="6"/>
      <c r="AJ69" s="6"/>
      <c r="AK69" s="6"/>
      <c r="AL69" s="6"/>
      <c r="AM69" s="6"/>
      <c r="AN69" s="6"/>
      <c r="AO69" s="6"/>
      <c r="AP69" s="6"/>
      <c r="AQ69" s="6"/>
      <c r="AR69" s="102"/>
    </row>
    <row r="70" spans="1:44" x14ac:dyDescent="0.5">
      <c r="A70" s="82" t="str">
        <f>'5k Women'!B69</f>
        <v>Maria</v>
      </c>
      <c r="B70" s="17" t="str">
        <f>'5k Women'!C69</f>
        <v>Hutchinson</v>
      </c>
      <c r="C70" s="6"/>
      <c r="D70" s="6"/>
      <c r="E70" s="6"/>
      <c r="F70" s="6"/>
      <c r="G70" s="6"/>
      <c r="H70" s="6"/>
      <c r="I70" s="6"/>
      <c r="J70" s="6"/>
      <c r="K70" s="6"/>
      <c r="L70" s="6"/>
      <c r="M70" s="6"/>
      <c r="N70" s="6"/>
      <c r="O70" s="6"/>
      <c r="P70" s="6"/>
      <c r="Q70" s="6"/>
      <c r="R70" s="6"/>
      <c r="S70" s="6"/>
      <c r="T70" s="6"/>
      <c r="U70" s="6"/>
      <c r="V70" s="6"/>
      <c r="W70" s="6"/>
      <c r="X70" s="6"/>
      <c r="Y70" s="6"/>
      <c r="Z70" s="6"/>
      <c r="AA70" s="6"/>
      <c r="AB70" s="6"/>
      <c r="AC70" s="6"/>
      <c r="AD70" s="6"/>
      <c r="AE70" s="6"/>
      <c r="AF70" s="6"/>
      <c r="AG70" s="6"/>
      <c r="AH70" s="6"/>
      <c r="AI70" s="6"/>
      <c r="AJ70" s="6"/>
      <c r="AK70" s="6"/>
      <c r="AL70" s="6"/>
      <c r="AM70" s="6"/>
      <c r="AN70" s="6"/>
      <c r="AO70" s="6"/>
      <c r="AP70" s="6"/>
      <c r="AQ70" s="6"/>
      <c r="AR70" s="102"/>
    </row>
    <row r="71" spans="1:44" x14ac:dyDescent="0.5">
      <c r="A71" s="82" t="str">
        <f>'5k Women'!B70</f>
        <v>Sharron</v>
      </c>
      <c r="B71" s="17" t="str">
        <f>'5k Women'!C70</f>
        <v>Hutchinson</v>
      </c>
      <c r="C71" s="6"/>
      <c r="D71" s="6"/>
      <c r="E71" s="6"/>
      <c r="F71" s="6"/>
      <c r="G71" s="6"/>
      <c r="H71" s="6"/>
      <c r="I71" s="6"/>
      <c r="J71" s="6">
        <v>3.7071759259259263E-2</v>
      </c>
      <c r="K71" s="6"/>
      <c r="L71" s="6"/>
      <c r="M71" s="6"/>
      <c r="N71" s="6"/>
      <c r="O71" s="6"/>
      <c r="P71" s="6"/>
      <c r="Q71" s="6"/>
      <c r="R71" s="6"/>
      <c r="S71" s="6"/>
      <c r="T71" s="6"/>
      <c r="U71" s="6"/>
      <c r="V71" s="6"/>
      <c r="W71" s="6"/>
      <c r="X71" s="6"/>
      <c r="Y71" s="6"/>
      <c r="Z71" s="6"/>
      <c r="AA71" s="6">
        <v>2.8993055555555557E-2</v>
      </c>
      <c r="AB71" s="6"/>
      <c r="AC71" s="6"/>
      <c r="AD71" s="6"/>
      <c r="AE71" s="6"/>
      <c r="AF71" s="6"/>
      <c r="AG71" s="6"/>
      <c r="AH71" s="6"/>
      <c r="AI71" s="6"/>
      <c r="AJ71" s="6"/>
      <c r="AK71" s="6"/>
      <c r="AL71" s="6"/>
      <c r="AM71" s="6"/>
      <c r="AN71" s="6"/>
      <c r="AO71" s="6"/>
      <c r="AP71" s="6"/>
      <c r="AQ71" s="6"/>
      <c r="AR71" s="102"/>
    </row>
    <row r="72" spans="1:44" x14ac:dyDescent="0.5">
      <c r="A72" s="82" t="str">
        <f>'5k Women'!B71</f>
        <v>Caroline</v>
      </c>
      <c r="B72" s="17" t="str">
        <f>'5k Women'!C71</f>
        <v>Jorna</v>
      </c>
      <c r="C72" s="6"/>
      <c r="D72" s="6"/>
      <c r="E72" s="6"/>
      <c r="F72" s="6"/>
      <c r="G72" s="6"/>
      <c r="H72" s="6"/>
      <c r="I72" s="6"/>
      <c r="J72" s="6"/>
      <c r="K72" s="6"/>
      <c r="L72" s="6"/>
      <c r="M72" s="6"/>
      <c r="N72" s="6"/>
      <c r="O72" s="6"/>
      <c r="P72" s="6"/>
      <c r="Q72" s="6"/>
      <c r="R72" s="6"/>
      <c r="S72" s="6"/>
      <c r="T72" s="6"/>
      <c r="U72" s="6"/>
      <c r="V72" s="6"/>
      <c r="W72" s="6"/>
      <c r="X72" s="6"/>
      <c r="Y72" s="6"/>
      <c r="Z72" s="6"/>
      <c r="AA72" s="6"/>
      <c r="AB72" s="6"/>
      <c r="AC72" s="6"/>
      <c r="AD72" s="6"/>
      <c r="AE72" s="6"/>
      <c r="AF72" s="6"/>
      <c r="AG72" s="6"/>
      <c r="AH72" s="6"/>
      <c r="AI72" s="6"/>
      <c r="AJ72" s="6"/>
      <c r="AK72" s="6"/>
      <c r="AL72" s="6"/>
      <c r="AM72" s="6"/>
      <c r="AN72" s="6"/>
      <c r="AO72" s="6"/>
      <c r="AP72" s="6"/>
      <c r="AQ72" s="6"/>
      <c r="AR72" s="102"/>
    </row>
    <row r="73" spans="1:44" x14ac:dyDescent="0.5">
      <c r="A73" s="82" t="str">
        <f>'5k Women'!B72</f>
        <v>Julie</v>
      </c>
      <c r="B73" s="17" t="str">
        <f>'5k Women'!C72</f>
        <v>Jowsey</v>
      </c>
      <c r="C73" s="6"/>
      <c r="D73" s="6"/>
      <c r="E73" s="6"/>
      <c r="F73" s="6"/>
      <c r="G73" s="6"/>
      <c r="H73" s="6"/>
      <c r="I73" s="6"/>
      <c r="J73" s="6"/>
      <c r="K73" s="6"/>
      <c r="L73" s="6"/>
      <c r="M73" s="6"/>
      <c r="N73" s="6"/>
      <c r="O73" s="6"/>
      <c r="P73" s="6"/>
      <c r="Q73" s="6"/>
      <c r="R73" s="6"/>
      <c r="S73" s="6"/>
      <c r="T73" s="6"/>
      <c r="U73" s="6"/>
      <c r="V73" s="6"/>
      <c r="W73" s="6"/>
      <c r="X73" s="6"/>
      <c r="Y73" s="6"/>
      <c r="Z73" s="6"/>
      <c r="AA73" s="6"/>
      <c r="AB73" s="6"/>
      <c r="AC73" s="6"/>
      <c r="AD73" s="6"/>
      <c r="AE73" s="6"/>
      <c r="AF73" s="6"/>
      <c r="AG73" s="6"/>
      <c r="AH73" s="6"/>
      <c r="AI73" s="6"/>
      <c r="AJ73" s="6"/>
      <c r="AK73" s="6"/>
      <c r="AL73" s="6"/>
      <c r="AM73" s="6"/>
      <c r="AN73" s="6"/>
      <c r="AO73" s="6"/>
      <c r="AP73" s="6"/>
      <c r="AQ73" s="6"/>
      <c r="AR73" s="102"/>
    </row>
    <row r="74" spans="1:44" x14ac:dyDescent="0.5">
      <c r="A74" s="82" t="str">
        <f>'5k Women'!B73</f>
        <v>Elaine</v>
      </c>
      <c r="B74" s="17" t="str">
        <f>'5k Women'!C73</f>
        <v>Julian</v>
      </c>
      <c r="C74" s="6"/>
      <c r="D74" s="6">
        <v>5.3564814814814815E-2</v>
      </c>
      <c r="E74" s="6"/>
      <c r="F74" s="6"/>
      <c r="G74" s="6"/>
      <c r="H74" s="6"/>
      <c r="I74" s="6"/>
      <c r="J74" s="6"/>
      <c r="K74" s="6"/>
      <c r="L74" s="6"/>
      <c r="M74" s="6"/>
      <c r="N74" s="6"/>
      <c r="O74" s="6"/>
      <c r="P74" s="6">
        <v>2.6203703703703705E-2</v>
      </c>
      <c r="Q74" s="6"/>
      <c r="R74" s="6">
        <v>2.2870370370370371E-2</v>
      </c>
      <c r="S74" s="6"/>
      <c r="T74" s="6"/>
      <c r="U74" s="6"/>
      <c r="V74" s="6"/>
      <c r="W74" s="6">
        <v>3.1759259259259258E-2</v>
      </c>
      <c r="X74" s="6"/>
      <c r="Y74" s="6"/>
      <c r="Z74" s="6"/>
      <c r="AA74" s="6"/>
      <c r="AB74" s="6"/>
      <c r="AC74" s="6">
        <v>2.9108796296296296E-2</v>
      </c>
      <c r="AD74" s="6"/>
      <c r="AE74" s="6"/>
      <c r="AF74" s="6"/>
      <c r="AG74" s="6"/>
      <c r="AH74" s="6"/>
      <c r="AI74" s="6"/>
      <c r="AJ74" s="6">
        <v>2.8680555555555556E-2</v>
      </c>
      <c r="AK74" s="6"/>
      <c r="AL74" s="6"/>
      <c r="AM74" s="6"/>
      <c r="AN74" s="6"/>
      <c r="AO74" s="6"/>
      <c r="AP74" s="6"/>
      <c r="AQ74" s="6"/>
      <c r="AR74" s="102"/>
    </row>
    <row r="75" spans="1:44" x14ac:dyDescent="0.5">
      <c r="A75" s="82" t="str">
        <f>'5k Women'!B74</f>
        <v>Alexandra</v>
      </c>
      <c r="B75" s="17" t="str">
        <f>'5k Women'!C74</f>
        <v>Kirby</v>
      </c>
      <c r="C75" s="6"/>
      <c r="D75" s="6"/>
      <c r="E75" s="6"/>
      <c r="F75" s="6"/>
      <c r="G75" s="6"/>
      <c r="H75" s="6"/>
      <c r="I75" s="6"/>
      <c r="J75" s="6"/>
      <c r="K75" s="6"/>
      <c r="L75" s="6"/>
      <c r="M75" s="6"/>
      <c r="N75" s="6"/>
      <c r="O75" s="6"/>
      <c r="P75" s="6"/>
      <c r="Q75" s="6"/>
      <c r="R75" s="6"/>
      <c r="S75" s="6"/>
      <c r="T75" s="6"/>
      <c r="U75" s="6"/>
      <c r="V75" s="6"/>
      <c r="W75" s="6"/>
      <c r="X75" s="6"/>
      <c r="Y75" s="6"/>
      <c r="Z75" s="6"/>
      <c r="AA75" s="6"/>
      <c r="AB75" s="6"/>
      <c r="AC75" s="6"/>
      <c r="AD75" s="6"/>
      <c r="AE75" s="6"/>
      <c r="AF75" s="6"/>
      <c r="AG75" s="6"/>
      <c r="AH75" s="6"/>
      <c r="AI75" s="6"/>
      <c r="AJ75" s="6"/>
      <c r="AK75" s="6"/>
      <c r="AL75" s="6"/>
      <c r="AM75" s="6"/>
      <c r="AN75" s="6"/>
      <c r="AO75" s="6"/>
      <c r="AP75" s="6"/>
      <c r="AQ75" s="6"/>
      <c r="AR75" s="102"/>
    </row>
    <row r="76" spans="1:44" x14ac:dyDescent="0.5">
      <c r="A76" s="82" t="str">
        <f>'5k Women'!B75</f>
        <v>Tracey</v>
      </c>
      <c r="B76" s="17" t="str">
        <f>'5k Women'!C75</f>
        <v>Kirby</v>
      </c>
      <c r="C76" s="6"/>
      <c r="D76" s="6"/>
      <c r="E76" s="6"/>
      <c r="F76" s="6"/>
      <c r="G76" s="6"/>
      <c r="H76" s="6"/>
      <c r="I76" s="6"/>
      <c r="J76" s="6"/>
      <c r="K76" s="6"/>
      <c r="L76" s="6"/>
      <c r="M76" s="6"/>
      <c r="N76" s="6"/>
      <c r="O76" s="6"/>
      <c r="P76" s="6"/>
      <c r="Q76" s="6"/>
      <c r="R76" s="6"/>
      <c r="S76" s="6"/>
      <c r="T76" s="6"/>
      <c r="U76" s="6"/>
      <c r="V76" s="6"/>
      <c r="W76" s="6"/>
      <c r="X76" s="6"/>
      <c r="Y76" s="6"/>
      <c r="Z76" s="6"/>
      <c r="AA76" s="6"/>
      <c r="AB76" s="6"/>
      <c r="AC76" s="6"/>
      <c r="AD76" s="6"/>
      <c r="AE76" s="6"/>
      <c r="AF76" s="6"/>
      <c r="AG76" s="6"/>
      <c r="AH76" s="6"/>
      <c r="AI76" s="6"/>
      <c r="AJ76" s="6"/>
      <c r="AK76" s="6"/>
      <c r="AL76" s="6"/>
      <c r="AM76" s="6"/>
      <c r="AN76" s="6"/>
      <c r="AO76" s="6"/>
      <c r="AP76" s="6"/>
      <c r="AQ76" s="6"/>
      <c r="AR76" s="102"/>
    </row>
    <row r="77" spans="1:44" x14ac:dyDescent="0.5">
      <c r="A77" s="82" t="str">
        <f>'5k Women'!B76</f>
        <v>Debbie</v>
      </c>
      <c r="B77" s="17" t="str">
        <f>'5k Women'!C76</f>
        <v>Levitt</v>
      </c>
      <c r="C77" s="6"/>
      <c r="D77" s="6"/>
      <c r="E77" s="6"/>
      <c r="F77" s="6"/>
      <c r="G77" s="6"/>
      <c r="H77" s="6"/>
      <c r="I77" s="6"/>
      <c r="J77" s="6"/>
      <c r="K77" s="6"/>
      <c r="L77" s="6">
        <v>0.1570138888888889</v>
      </c>
      <c r="M77" s="6"/>
      <c r="N77" s="6"/>
      <c r="O77" s="6"/>
      <c r="P77" s="6">
        <v>2.9652777777777778E-2</v>
      </c>
      <c r="Q77" s="6"/>
      <c r="R77" s="6">
        <v>2.5844907407407407E-2</v>
      </c>
      <c r="S77" s="6"/>
      <c r="T77" s="6"/>
      <c r="U77" s="6"/>
      <c r="V77" s="6"/>
      <c r="W77" s="6">
        <v>3.9606481481481479E-2</v>
      </c>
      <c r="X77" s="6"/>
      <c r="Y77" s="6">
        <v>2.8530092592592593E-2</v>
      </c>
      <c r="Z77" s="6"/>
      <c r="AA77" s="6"/>
      <c r="AB77" s="6">
        <v>3.2789351851851854E-2</v>
      </c>
      <c r="AC77" s="6">
        <v>3.2118055555555552E-2</v>
      </c>
      <c r="AD77" s="6"/>
      <c r="AE77" s="6"/>
      <c r="AF77" s="6">
        <v>7.2650462962962958E-2</v>
      </c>
      <c r="AG77" s="6"/>
      <c r="AH77" s="6">
        <v>4.0868055555555553E-2</v>
      </c>
      <c r="AI77" s="6"/>
      <c r="AJ77" s="6">
        <v>2.9652777777777778E-2</v>
      </c>
      <c r="AK77" s="6"/>
      <c r="AL77" s="6"/>
      <c r="AM77" s="6"/>
      <c r="AN77" s="6"/>
      <c r="AO77" s="6"/>
      <c r="AP77" s="6"/>
      <c r="AQ77" s="6"/>
      <c r="AR77" s="102"/>
    </row>
    <row r="78" spans="1:44" x14ac:dyDescent="0.5">
      <c r="A78" s="82" t="str">
        <f>'5k Women'!B77</f>
        <v>Demi</v>
      </c>
      <c r="B78" s="17" t="str">
        <f>'5k Women'!C77</f>
        <v>Lidster</v>
      </c>
      <c r="C78" s="6"/>
      <c r="D78" s="6"/>
      <c r="E78" s="6"/>
      <c r="F78" s="6"/>
      <c r="G78" s="6"/>
      <c r="H78" s="6"/>
      <c r="I78" s="6"/>
      <c r="J78" s="6"/>
      <c r="K78" s="6"/>
      <c r="L78" s="6"/>
      <c r="M78" s="6"/>
      <c r="N78" s="6"/>
      <c r="O78" s="6"/>
      <c r="P78" s="6"/>
      <c r="Q78" s="6"/>
      <c r="R78" s="6"/>
      <c r="S78" s="6"/>
      <c r="T78" s="6"/>
      <c r="U78" s="6"/>
      <c r="V78" s="6"/>
      <c r="W78" s="6"/>
      <c r="X78" s="6"/>
      <c r="Y78" s="6"/>
      <c r="Z78" s="6"/>
      <c r="AA78" s="6"/>
      <c r="AB78" s="6"/>
      <c r="AC78" s="6"/>
      <c r="AD78" s="6"/>
      <c r="AE78" s="6"/>
      <c r="AF78" s="6"/>
      <c r="AG78" s="6"/>
      <c r="AH78" s="6"/>
      <c r="AI78" s="6"/>
      <c r="AJ78" s="6"/>
      <c r="AK78" s="6"/>
      <c r="AL78" s="6"/>
      <c r="AM78" s="6"/>
      <c r="AN78" s="6"/>
      <c r="AO78" s="6"/>
      <c r="AP78" s="6"/>
      <c r="AQ78" s="6"/>
      <c r="AR78" s="102"/>
    </row>
    <row r="79" spans="1:44" x14ac:dyDescent="0.5">
      <c r="A79" s="82" t="str">
        <f>'5k Women'!B78</f>
        <v>Kate</v>
      </c>
      <c r="B79" s="17" t="str">
        <f>'5k Women'!C78</f>
        <v>Little</v>
      </c>
      <c r="C79" s="6"/>
      <c r="D79" s="6"/>
      <c r="E79" s="6">
        <v>8.4548611111111116E-2</v>
      </c>
      <c r="F79" s="6"/>
      <c r="G79" s="6"/>
      <c r="H79" s="6"/>
      <c r="I79" s="6"/>
      <c r="J79" s="6"/>
      <c r="K79" s="6"/>
      <c r="L79" s="6"/>
      <c r="M79" s="6"/>
      <c r="N79" s="6"/>
      <c r="O79" s="6"/>
      <c r="P79" s="6"/>
      <c r="Q79" s="6"/>
      <c r="R79" s="6"/>
      <c r="S79" s="6"/>
      <c r="T79" s="6"/>
      <c r="U79" s="6"/>
      <c r="V79" s="6"/>
      <c r="W79" s="6"/>
      <c r="X79" s="6"/>
      <c r="Y79" s="6"/>
      <c r="Z79" s="6"/>
      <c r="AA79" s="6"/>
      <c r="AB79" s="6"/>
      <c r="AC79" s="6"/>
      <c r="AD79" s="6"/>
      <c r="AE79" s="6"/>
      <c r="AF79" s="6"/>
      <c r="AG79" s="6"/>
      <c r="AH79" s="6"/>
      <c r="AI79" s="6"/>
      <c r="AJ79" s="6"/>
      <c r="AK79" s="6"/>
      <c r="AL79" s="6"/>
      <c r="AM79" s="6"/>
      <c r="AN79" s="6"/>
      <c r="AO79" s="6"/>
      <c r="AP79" s="6"/>
      <c r="AQ79" s="6"/>
      <c r="AR79" s="102"/>
    </row>
    <row r="80" spans="1:44" x14ac:dyDescent="0.5">
      <c r="A80" s="82" t="str">
        <f>'5k Women'!B79</f>
        <v>Shawnie</v>
      </c>
      <c r="B80" s="17" t="str">
        <f>'5k Women'!C79</f>
        <v>Lovatt</v>
      </c>
      <c r="C80" s="6"/>
      <c r="D80" s="6"/>
      <c r="E80" s="6"/>
      <c r="F80" s="6"/>
      <c r="G80" s="6"/>
      <c r="H80" s="6"/>
      <c r="I80" s="6"/>
      <c r="J80" s="6"/>
      <c r="K80" s="6"/>
      <c r="L80" s="6"/>
      <c r="M80" s="6"/>
      <c r="N80" s="6"/>
      <c r="O80" s="6"/>
      <c r="P80" s="6"/>
      <c r="Q80" s="6"/>
      <c r="R80" s="6"/>
      <c r="S80" s="6"/>
      <c r="T80" s="6"/>
      <c r="U80" s="6"/>
      <c r="V80" s="6"/>
      <c r="W80" s="6"/>
      <c r="X80" s="6"/>
      <c r="Y80" s="6"/>
      <c r="Z80" s="6"/>
      <c r="AA80" s="6"/>
      <c r="AB80" s="6"/>
      <c r="AC80" s="6"/>
      <c r="AD80" s="6"/>
      <c r="AE80" s="6"/>
      <c r="AF80" s="6"/>
      <c r="AG80" s="6"/>
      <c r="AH80" s="6"/>
      <c r="AI80" s="6"/>
      <c r="AJ80" s="6"/>
      <c r="AK80" s="6"/>
      <c r="AL80" s="6"/>
      <c r="AM80" s="6"/>
      <c r="AN80" s="6"/>
      <c r="AO80" s="6"/>
      <c r="AP80" s="6"/>
      <c r="AQ80" s="6"/>
      <c r="AR80" s="102"/>
    </row>
    <row r="81" spans="1:44" x14ac:dyDescent="0.5">
      <c r="A81" s="82" t="str">
        <f>'5k Women'!B80</f>
        <v>Valeriya</v>
      </c>
      <c r="B81" s="17" t="str">
        <f>'5k Women'!C80</f>
        <v>Marshall</v>
      </c>
      <c r="C81" s="6"/>
      <c r="D81" s="6"/>
      <c r="E81" s="6"/>
      <c r="F81" s="6"/>
      <c r="G81" s="6"/>
      <c r="H81" s="6"/>
      <c r="I81" s="6"/>
      <c r="J81" s="6"/>
      <c r="K81" s="6"/>
      <c r="L81" s="6"/>
      <c r="M81" s="6"/>
      <c r="N81" s="6"/>
      <c r="O81" s="6"/>
      <c r="P81" s="6"/>
      <c r="Q81" s="6"/>
      <c r="R81" s="6"/>
      <c r="S81" s="6"/>
      <c r="T81" s="6"/>
      <c r="U81" s="6"/>
      <c r="V81" s="6"/>
      <c r="W81" s="6"/>
      <c r="X81" s="6"/>
      <c r="Y81" s="6"/>
      <c r="Z81" s="6"/>
      <c r="AA81" s="6"/>
      <c r="AB81" s="6"/>
      <c r="AC81" s="6"/>
      <c r="AD81" s="6"/>
      <c r="AE81" s="6"/>
      <c r="AF81" s="6"/>
      <c r="AG81" s="6"/>
      <c r="AH81" s="6"/>
      <c r="AI81" s="6"/>
      <c r="AJ81" s="6"/>
      <c r="AK81" s="6"/>
      <c r="AL81" s="6"/>
      <c r="AM81" s="6"/>
      <c r="AN81" s="6"/>
      <c r="AO81" s="6"/>
      <c r="AP81" s="6"/>
      <c r="AQ81" s="6"/>
      <c r="AR81" s="102"/>
    </row>
    <row r="82" spans="1:44" x14ac:dyDescent="0.5">
      <c r="A82" s="82" t="str">
        <f>'5k Women'!B81</f>
        <v>Natalie</v>
      </c>
      <c r="B82" s="17" t="str">
        <f>'5k Women'!C81</f>
        <v>Martin</v>
      </c>
      <c r="C82" s="6"/>
      <c r="D82" s="6"/>
      <c r="E82" s="6"/>
      <c r="F82" s="6"/>
      <c r="G82" s="6"/>
      <c r="H82" s="6"/>
      <c r="I82" s="6"/>
      <c r="J82" s="6"/>
      <c r="K82" s="6"/>
      <c r="L82" s="6"/>
      <c r="M82" s="6"/>
      <c r="N82" s="6"/>
      <c r="O82" s="6"/>
      <c r="P82" s="6"/>
      <c r="Q82" s="6"/>
      <c r="R82" s="6"/>
      <c r="S82" s="6"/>
      <c r="T82" s="6"/>
      <c r="U82" s="6"/>
      <c r="V82" s="6"/>
      <c r="W82" s="6"/>
      <c r="X82" s="6"/>
      <c r="Y82" s="6"/>
      <c r="Z82" s="6"/>
      <c r="AA82" s="6"/>
      <c r="AB82" s="6"/>
      <c r="AC82" s="6"/>
      <c r="AD82" s="6"/>
      <c r="AE82" s="6"/>
      <c r="AF82" s="6"/>
      <c r="AG82" s="6"/>
      <c r="AH82" s="6"/>
      <c r="AI82" s="6"/>
      <c r="AJ82" s="6"/>
      <c r="AK82" s="6"/>
      <c r="AL82" s="6"/>
      <c r="AM82" s="6"/>
      <c r="AN82" s="6"/>
      <c r="AO82" s="6"/>
      <c r="AP82" s="6"/>
      <c r="AQ82" s="6"/>
      <c r="AR82" s="102"/>
    </row>
    <row r="83" spans="1:44" x14ac:dyDescent="0.5">
      <c r="A83" s="82" t="str">
        <f>'5k Women'!B82</f>
        <v>Erica</v>
      </c>
      <c r="B83" s="17" t="str">
        <f>'5k Women'!C82</f>
        <v>McCallum</v>
      </c>
      <c r="C83" s="6"/>
      <c r="D83" s="6"/>
      <c r="E83" s="6"/>
      <c r="F83" s="6"/>
      <c r="G83" s="6"/>
      <c r="H83" s="6"/>
      <c r="I83" s="6"/>
      <c r="J83" s="6"/>
      <c r="K83" s="6"/>
      <c r="L83" s="6"/>
      <c r="M83" s="6"/>
      <c r="N83" s="6"/>
      <c r="O83" s="6"/>
      <c r="P83" s="6"/>
      <c r="Q83" s="6"/>
      <c r="R83" s="6"/>
      <c r="S83" s="6"/>
      <c r="T83" s="6"/>
      <c r="U83" s="6"/>
      <c r="V83" s="6"/>
      <c r="W83" s="6"/>
      <c r="X83" s="6"/>
      <c r="Y83" s="6"/>
      <c r="Z83" s="6"/>
      <c r="AA83" s="6"/>
      <c r="AB83" s="6"/>
      <c r="AC83" s="6"/>
      <c r="AD83" s="6"/>
      <c r="AE83" s="6"/>
      <c r="AF83" s="6"/>
      <c r="AG83" s="6"/>
      <c r="AH83" s="6"/>
      <c r="AI83" s="6"/>
      <c r="AJ83" s="6"/>
      <c r="AK83" s="6"/>
      <c r="AL83" s="6"/>
      <c r="AM83" s="6"/>
      <c r="AN83" s="6"/>
      <c r="AO83" s="6"/>
      <c r="AP83" s="6"/>
      <c r="AQ83" s="6"/>
      <c r="AR83" s="102"/>
    </row>
    <row r="84" spans="1:44" x14ac:dyDescent="0.5">
      <c r="A84" s="82" t="str">
        <f>'5k Women'!B83</f>
        <v>Erin</v>
      </c>
      <c r="B84" s="17" t="str">
        <f>'5k Women'!C83</f>
        <v>McDonagh</v>
      </c>
      <c r="C84" s="6"/>
      <c r="D84" s="6"/>
      <c r="E84" s="6"/>
      <c r="F84" s="6"/>
      <c r="G84" s="6"/>
      <c r="H84" s="6"/>
      <c r="I84" s="6"/>
      <c r="J84" s="6"/>
      <c r="K84" s="6"/>
      <c r="L84" s="6"/>
      <c r="M84" s="6"/>
      <c r="N84" s="6"/>
      <c r="O84" s="6"/>
      <c r="P84" s="6"/>
      <c r="Q84" s="6"/>
      <c r="R84" s="6"/>
      <c r="S84" s="6"/>
      <c r="T84" s="6"/>
      <c r="U84" s="6"/>
      <c r="V84" s="6"/>
      <c r="W84" s="6"/>
      <c r="X84" s="6"/>
      <c r="Y84" s="6"/>
      <c r="Z84" s="6"/>
      <c r="AA84" s="6"/>
      <c r="AB84" s="6"/>
      <c r="AC84" s="6"/>
      <c r="AD84" s="6"/>
      <c r="AE84" s="6"/>
      <c r="AF84" s="6"/>
      <c r="AG84" s="6"/>
      <c r="AH84" s="6"/>
      <c r="AI84" s="6"/>
      <c r="AJ84" s="6"/>
      <c r="AK84" s="6"/>
      <c r="AL84" s="6"/>
      <c r="AM84" s="6"/>
      <c r="AN84" s="6"/>
      <c r="AO84" s="6"/>
      <c r="AP84" s="6"/>
      <c r="AQ84" s="6"/>
      <c r="AR84" s="102"/>
    </row>
    <row r="85" spans="1:44" x14ac:dyDescent="0.5">
      <c r="A85" s="82" t="str">
        <f>'5k Women'!B84</f>
        <v>Becky</v>
      </c>
      <c r="B85" s="17" t="str">
        <f>'5k Women'!C84</f>
        <v>McDonald</v>
      </c>
      <c r="C85" s="6"/>
      <c r="D85" s="6"/>
      <c r="E85" s="6"/>
      <c r="F85" s="6"/>
      <c r="G85" s="6"/>
      <c r="H85" s="6"/>
      <c r="I85" s="6"/>
      <c r="J85" s="6"/>
      <c r="K85" s="6"/>
      <c r="L85" s="6"/>
      <c r="M85" s="6"/>
      <c r="N85" s="6"/>
      <c r="O85" s="6"/>
      <c r="P85" s="6"/>
      <c r="Q85" s="6"/>
      <c r="R85" s="6"/>
      <c r="S85" s="6"/>
      <c r="T85" s="6"/>
      <c r="U85" s="6"/>
      <c r="V85" s="6"/>
      <c r="W85" s="6"/>
      <c r="X85" s="6"/>
      <c r="Y85" s="6"/>
      <c r="Z85" s="6"/>
      <c r="AA85" s="6"/>
      <c r="AB85" s="6"/>
      <c r="AC85" s="6"/>
      <c r="AD85" s="6"/>
      <c r="AE85" s="6"/>
      <c r="AF85" s="6"/>
      <c r="AG85" s="6"/>
      <c r="AH85" s="6"/>
      <c r="AI85" s="6"/>
      <c r="AJ85" s="6"/>
      <c r="AK85" s="6"/>
      <c r="AL85" s="6"/>
      <c r="AM85" s="6"/>
      <c r="AN85" s="6"/>
      <c r="AO85" s="6"/>
      <c r="AP85" s="6"/>
      <c r="AQ85" s="6"/>
      <c r="AR85" s="102"/>
    </row>
    <row r="86" spans="1:44" x14ac:dyDescent="0.5">
      <c r="A86" s="82" t="str">
        <f>'5k Women'!B85</f>
        <v>Liz</v>
      </c>
      <c r="B86" s="17" t="str">
        <f>'5k Women'!C85</f>
        <v>McGinnes</v>
      </c>
      <c r="C86" s="6"/>
      <c r="D86" s="6"/>
      <c r="E86" s="6"/>
      <c r="F86" s="6"/>
      <c r="G86" s="6"/>
      <c r="H86" s="6"/>
      <c r="I86" s="6"/>
      <c r="J86" s="6"/>
      <c r="K86" s="6"/>
      <c r="L86" s="6"/>
      <c r="M86" s="6"/>
      <c r="N86" s="6"/>
      <c r="O86" s="6"/>
      <c r="P86" s="6"/>
      <c r="Q86" s="6"/>
      <c r="R86" s="6"/>
      <c r="S86" s="6"/>
      <c r="T86" s="6"/>
      <c r="U86" s="6"/>
      <c r="V86" s="6"/>
      <c r="W86" s="6"/>
      <c r="X86" s="6"/>
      <c r="Y86" s="6"/>
      <c r="Z86" s="6"/>
      <c r="AA86" s="6"/>
      <c r="AB86" s="6"/>
      <c r="AC86" s="6"/>
      <c r="AD86" s="6"/>
      <c r="AE86" s="6"/>
      <c r="AF86" s="6"/>
      <c r="AG86" s="6"/>
      <c r="AH86" s="6"/>
      <c r="AI86" s="6"/>
      <c r="AJ86" s="6"/>
      <c r="AK86" s="6"/>
      <c r="AL86" s="6"/>
      <c r="AM86" s="6"/>
      <c r="AN86" s="6"/>
      <c r="AO86" s="6"/>
      <c r="AP86" s="6"/>
      <c r="AQ86" s="6"/>
      <c r="AR86" s="102"/>
    </row>
    <row r="87" spans="1:44" x14ac:dyDescent="0.5">
      <c r="A87" s="82" t="str">
        <f>'5k Women'!B86</f>
        <v>Susan</v>
      </c>
      <c r="B87" s="17" t="str">
        <f>'5k Women'!C86</f>
        <v>McIntyre</v>
      </c>
      <c r="C87" s="6"/>
      <c r="D87" s="6"/>
      <c r="E87" s="6"/>
      <c r="F87" s="6"/>
      <c r="G87" s="6"/>
      <c r="H87" s="6"/>
      <c r="I87" s="6"/>
      <c r="J87" s="6"/>
      <c r="K87" s="6"/>
      <c r="L87" s="6"/>
      <c r="M87" s="6"/>
      <c r="N87" s="6"/>
      <c r="O87" s="6"/>
      <c r="P87" s="6"/>
      <c r="Q87" s="6"/>
      <c r="R87" s="6"/>
      <c r="S87" s="6"/>
      <c r="T87" s="6"/>
      <c r="U87" s="6"/>
      <c r="V87" s="6"/>
      <c r="W87" s="6"/>
      <c r="X87" s="6"/>
      <c r="Y87" s="6"/>
      <c r="Z87" s="6"/>
      <c r="AA87" s="6">
        <v>3.2581018518518516E-2</v>
      </c>
      <c r="AB87" s="6"/>
      <c r="AC87" s="6"/>
      <c r="AD87" s="6"/>
      <c r="AE87" s="6"/>
      <c r="AF87" s="6"/>
      <c r="AG87" s="6"/>
      <c r="AH87" s="6"/>
      <c r="AI87" s="6"/>
      <c r="AJ87" s="6"/>
      <c r="AK87" s="6"/>
      <c r="AL87" s="6"/>
      <c r="AM87" s="6"/>
      <c r="AN87" s="6"/>
      <c r="AO87" s="6"/>
      <c r="AP87" s="6"/>
      <c r="AQ87" s="6"/>
      <c r="AR87" s="102"/>
    </row>
    <row r="88" spans="1:44" x14ac:dyDescent="0.5">
      <c r="A88" s="82" t="str">
        <f>'5k Women'!B87</f>
        <v>Rebecca</v>
      </c>
      <c r="B88" s="17" t="str">
        <f>'5k Women'!C87</f>
        <v>Meilhan</v>
      </c>
      <c r="C88" s="6"/>
      <c r="D88" s="6"/>
      <c r="E88" s="6"/>
      <c r="F88" s="6"/>
      <c r="G88" s="6"/>
      <c r="H88" s="6"/>
      <c r="I88" s="6"/>
      <c r="J88" s="6"/>
      <c r="K88" s="6"/>
      <c r="L88" s="6"/>
      <c r="M88" s="6"/>
      <c r="N88" s="6"/>
      <c r="O88" s="6"/>
      <c r="P88" s="6"/>
      <c r="Q88" s="6"/>
      <c r="R88" s="6"/>
      <c r="S88" s="6"/>
      <c r="T88" s="6"/>
      <c r="U88" s="6"/>
      <c r="V88" s="6"/>
      <c r="W88" s="6"/>
      <c r="X88" s="6"/>
      <c r="Y88" s="6"/>
      <c r="Z88" s="6"/>
      <c r="AA88" s="6"/>
      <c r="AB88" s="6"/>
      <c r="AC88" s="6"/>
      <c r="AD88" s="6"/>
      <c r="AE88" s="6"/>
      <c r="AF88" s="6"/>
      <c r="AG88" s="6"/>
      <c r="AH88" s="6"/>
      <c r="AI88" s="6"/>
      <c r="AJ88" s="6"/>
      <c r="AK88" s="6"/>
      <c r="AL88" s="6"/>
      <c r="AM88" s="6"/>
      <c r="AN88" s="6"/>
      <c r="AO88" s="6"/>
      <c r="AP88" s="6"/>
      <c r="AQ88" s="6"/>
      <c r="AR88" s="102"/>
    </row>
    <row r="89" spans="1:44" x14ac:dyDescent="0.5">
      <c r="A89" s="82" t="str">
        <f>'5k Women'!B88</f>
        <v>Crystal</v>
      </c>
      <c r="B89" s="17" t="str">
        <f>'5k Women'!C88</f>
        <v>Metcalfe</v>
      </c>
      <c r="C89" s="6"/>
      <c r="D89" s="6"/>
      <c r="E89" s="6"/>
      <c r="F89" s="6"/>
      <c r="G89" s="6"/>
      <c r="H89" s="6"/>
      <c r="I89" s="6"/>
      <c r="J89" s="6"/>
      <c r="K89" s="6"/>
      <c r="L89" s="6"/>
      <c r="M89" s="6"/>
      <c r="N89" s="6"/>
      <c r="O89" s="6"/>
      <c r="P89" s="6"/>
      <c r="Q89" s="6"/>
      <c r="R89" s="6"/>
      <c r="S89" s="6"/>
      <c r="T89" s="6"/>
      <c r="U89" s="6"/>
      <c r="V89" s="6"/>
      <c r="W89" s="6"/>
      <c r="X89" s="6"/>
      <c r="Y89" s="6"/>
      <c r="Z89" s="6"/>
      <c r="AA89" s="6"/>
      <c r="AB89" s="6"/>
      <c r="AC89" s="6"/>
      <c r="AD89" s="6"/>
      <c r="AE89" s="6"/>
      <c r="AF89" s="6"/>
      <c r="AG89" s="6"/>
      <c r="AH89" s="6"/>
      <c r="AI89" s="6"/>
      <c r="AJ89" s="6"/>
      <c r="AK89" s="6"/>
      <c r="AL89" s="6"/>
      <c r="AM89" s="6"/>
      <c r="AN89" s="6"/>
      <c r="AO89" s="6"/>
      <c r="AP89" s="6"/>
      <c r="AQ89" s="6"/>
      <c r="AR89" s="102"/>
    </row>
    <row r="90" spans="1:44" x14ac:dyDescent="0.5">
      <c r="A90" s="82" t="str">
        <f>'5k Women'!B89</f>
        <v>Anjie</v>
      </c>
      <c r="B90" s="17" t="str">
        <f>'5k Women'!C89</f>
        <v>Mok</v>
      </c>
      <c r="C90" s="6"/>
      <c r="D90" s="6"/>
      <c r="E90" s="6"/>
      <c r="F90" s="6"/>
      <c r="G90" s="6"/>
      <c r="H90" s="6"/>
      <c r="I90" s="6"/>
      <c r="J90" s="6"/>
      <c r="K90" s="6"/>
      <c r="L90" s="6"/>
      <c r="M90" s="6"/>
      <c r="N90" s="6"/>
      <c r="O90" s="6"/>
      <c r="P90" s="6"/>
      <c r="Q90" s="6"/>
      <c r="R90" s="6"/>
      <c r="S90" s="6"/>
      <c r="T90" s="6"/>
      <c r="U90" s="6"/>
      <c r="V90" s="6"/>
      <c r="W90" s="6"/>
      <c r="X90" s="6"/>
      <c r="Y90" s="6"/>
      <c r="Z90" s="6"/>
      <c r="AA90" s="6"/>
      <c r="AB90" s="6"/>
      <c r="AC90" s="6"/>
      <c r="AD90" s="6"/>
      <c r="AE90" s="6"/>
      <c r="AF90" s="6"/>
      <c r="AG90" s="6"/>
      <c r="AH90" s="6"/>
      <c r="AI90" s="6"/>
      <c r="AJ90" s="6"/>
      <c r="AK90" s="6"/>
      <c r="AL90" s="6"/>
      <c r="AM90" s="6"/>
      <c r="AN90" s="6"/>
      <c r="AO90" s="6"/>
      <c r="AP90" s="6"/>
      <c r="AQ90" s="6"/>
      <c r="AR90" s="102"/>
    </row>
    <row r="91" spans="1:44" x14ac:dyDescent="0.5">
      <c r="A91" s="82" t="str">
        <f>'5k Women'!B90</f>
        <v>Tina</v>
      </c>
      <c r="B91" s="17" t="str">
        <f>'5k Women'!C90</f>
        <v>Newton</v>
      </c>
      <c r="C91" s="6"/>
      <c r="D91" s="6"/>
      <c r="E91" s="6"/>
      <c r="F91" s="6"/>
      <c r="G91" s="6"/>
      <c r="H91" s="6"/>
      <c r="I91" s="6"/>
      <c r="J91" s="6"/>
      <c r="K91" s="6"/>
      <c r="L91" s="6"/>
      <c r="M91" s="6"/>
      <c r="N91" s="6"/>
      <c r="O91" s="6"/>
      <c r="P91" s="6">
        <v>2.238425925925926E-2</v>
      </c>
      <c r="Q91" s="6"/>
      <c r="R91" s="6">
        <v>1.96875E-2</v>
      </c>
      <c r="S91" s="6"/>
      <c r="T91" s="6"/>
      <c r="U91" s="6"/>
      <c r="V91" s="6"/>
      <c r="W91" s="6">
        <v>2.7303240740740739E-2</v>
      </c>
      <c r="X91" s="6"/>
      <c r="Y91" s="6"/>
      <c r="Z91" s="6"/>
      <c r="AA91" s="6"/>
      <c r="AB91" s="6">
        <v>2.3414351851851853E-2</v>
      </c>
      <c r="AC91" s="6">
        <v>2.4189814814814813E-2</v>
      </c>
      <c r="AD91" s="6"/>
      <c r="AE91" s="6">
        <v>2.9537037037037039E-2</v>
      </c>
      <c r="AF91" s="6">
        <v>5.5081018518518515E-2</v>
      </c>
      <c r="AG91" s="6"/>
      <c r="AH91" s="6">
        <v>2.9340277777777778E-2</v>
      </c>
      <c r="AI91" s="6"/>
      <c r="AJ91" s="6">
        <v>2.3009259259259261E-2</v>
      </c>
      <c r="AK91" s="6"/>
      <c r="AL91" s="6"/>
      <c r="AM91" s="6"/>
      <c r="AN91" s="6"/>
      <c r="AO91" s="6"/>
      <c r="AP91" s="6"/>
      <c r="AQ91" s="6"/>
      <c r="AR91" s="102"/>
    </row>
    <row r="92" spans="1:44" x14ac:dyDescent="0.5">
      <c r="A92" s="82" t="str">
        <f>'5k Women'!B91</f>
        <v>Fiona</v>
      </c>
      <c r="B92" s="17" t="str">
        <f>'5k Women'!C91</f>
        <v>Oakes</v>
      </c>
      <c r="C92" s="6"/>
      <c r="D92" s="6"/>
      <c r="E92" s="6"/>
      <c r="F92" s="6"/>
      <c r="G92" s="6"/>
      <c r="H92" s="6"/>
      <c r="I92" s="6"/>
      <c r="J92" s="6"/>
      <c r="K92" s="6"/>
      <c r="L92" s="6"/>
      <c r="M92" s="6"/>
      <c r="N92" s="6"/>
      <c r="O92" s="6"/>
      <c r="P92" s="6"/>
      <c r="Q92" s="6"/>
      <c r="R92" s="6"/>
      <c r="S92" s="6"/>
      <c r="T92" s="6"/>
      <c r="U92" s="6"/>
      <c r="V92" s="6"/>
      <c r="W92" s="6"/>
      <c r="X92" s="6"/>
      <c r="Y92" s="6"/>
      <c r="Z92" s="6"/>
      <c r="AA92" s="6"/>
      <c r="AB92" s="6"/>
      <c r="AC92" s="6"/>
      <c r="AD92" s="6"/>
      <c r="AE92" s="6"/>
      <c r="AF92" s="6"/>
      <c r="AG92" s="6"/>
      <c r="AH92" s="6"/>
      <c r="AI92" s="6"/>
      <c r="AJ92" s="6"/>
      <c r="AK92" s="6"/>
      <c r="AL92" s="6"/>
      <c r="AM92" s="6"/>
      <c r="AN92" s="6"/>
      <c r="AO92" s="6"/>
      <c r="AP92" s="6"/>
      <c r="AQ92" s="6"/>
      <c r="AR92" s="102"/>
    </row>
    <row r="93" spans="1:44" x14ac:dyDescent="0.5">
      <c r="A93" s="82" t="str">
        <f>'5k Women'!B92</f>
        <v>Sara Elizabeth</v>
      </c>
      <c r="B93" s="17" t="str">
        <f>'5k Women'!C92</f>
        <v>Owen</v>
      </c>
      <c r="C93" s="6"/>
      <c r="D93" s="6">
        <v>5.0868055555555555E-2</v>
      </c>
      <c r="E93" s="6"/>
      <c r="F93" s="6"/>
      <c r="G93" s="6"/>
      <c r="H93" s="6">
        <v>5.1516203703703703E-2</v>
      </c>
      <c r="I93" s="6">
        <v>5.9317129629629629E-2</v>
      </c>
      <c r="J93" s="6">
        <v>4.4236111111111108E-2</v>
      </c>
      <c r="K93" s="6"/>
      <c r="L93" s="6"/>
      <c r="M93" s="6"/>
      <c r="N93" s="6"/>
      <c r="O93" s="6"/>
      <c r="P93" s="6"/>
      <c r="Q93" s="6"/>
      <c r="R93" s="6"/>
      <c r="S93" s="6"/>
      <c r="T93" s="6"/>
      <c r="U93" s="6"/>
      <c r="V93" s="6">
        <v>4.763310185185185E-2</v>
      </c>
      <c r="W93" s="6"/>
      <c r="X93" s="6"/>
      <c r="Y93" s="6"/>
      <c r="Z93" s="6"/>
      <c r="AA93" s="6"/>
      <c r="AB93" s="6"/>
      <c r="AC93" s="6"/>
      <c r="AD93" s="6"/>
      <c r="AE93" s="6"/>
      <c r="AF93" s="6"/>
      <c r="AG93" s="6"/>
      <c r="AH93" s="6"/>
      <c r="AI93" s="6"/>
      <c r="AJ93" s="6"/>
      <c r="AK93" s="6"/>
      <c r="AL93" s="6"/>
      <c r="AM93" s="6"/>
      <c r="AN93" s="6"/>
      <c r="AO93" s="6"/>
      <c r="AP93" s="6"/>
      <c r="AQ93" s="6"/>
      <c r="AR93" s="102"/>
    </row>
    <row r="94" spans="1:44" x14ac:dyDescent="0.5">
      <c r="A94" s="82" t="str">
        <f>'5k Women'!B93</f>
        <v>Hollie</v>
      </c>
      <c r="B94" s="17" t="str">
        <f>'5k Women'!C93</f>
        <v>Oxtoby</v>
      </c>
      <c r="C94" s="6"/>
      <c r="D94" s="6"/>
      <c r="E94" s="6"/>
      <c r="F94" s="6"/>
      <c r="G94" s="6"/>
      <c r="H94" s="6"/>
      <c r="I94" s="6"/>
      <c r="J94" s="6"/>
      <c r="K94" s="6"/>
      <c r="L94" s="6">
        <v>0.27988425925925925</v>
      </c>
      <c r="M94" s="6"/>
      <c r="N94" s="6"/>
      <c r="O94" s="6"/>
      <c r="P94" s="6">
        <v>3.349537037037037E-2</v>
      </c>
      <c r="Q94" s="6"/>
      <c r="R94" s="6">
        <v>2.7233796296296298E-2</v>
      </c>
      <c r="S94" s="6"/>
      <c r="T94" s="6"/>
      <c r="U94" s="6"/>
      <c r="V94" s="6"/>
      <c r="W94" s="6">
        <v>4.0231481481481479E-2</v>
      </c>
      <c r="X94" s="6"/>
      <c r="Y94" s="6">
        <v>2.9594907407407407E-2</v>
      </c>
      <c r="Z94" s="6">
        <v>4.1979166666666665E-2</v>
      </c>
      <c r="AA94" s="6">
        <v>4.1678240740740738E-2</v>
      </c>
      <c r="AB94" s="6">
        <v>3.3506944444444443E-2</v>
      </c>
      <c r="AC94" s="6">
        <v>3.4386574074074076E-2</v>
      </c>
      <c r="AD94" s="6"/>
      <c r="AE94" s="6">
        <v>4.5150462962962962E-2</v>
      </c>
      <c r="AF94" s="6">
        <v>8.1319444444444444E-2</v>
      </c>
      <c r="AG94" s="6"/>
      <c r="AH94" s="6">
        <v>4.3796296296296298E-2</v>
      </c>
      <c r="AI94" s="6"/>
      <c r="AJ94" s="6">
        <v>3.3252314814814818E-2</v>
      </c>
      <c r="AK94" s="6"/>
      <c r="AL94" s="6"/>
      <c r="AM94" s="6"/>
      <c r="AN94" s="6"/>
      <c r="AO94" s="6"/>
      <c r="AP94" s="6"/>
      <c r="AQ94" s="6"/>
      <c r="AR94" s="102"/>
    </row>
    <row r="95" spans="1:44" x14ac:dyDescent="0.5">
      <c r="A95" s="82" t="str">
        <f>'5k Women'!B94</f>
        <v>Joanne</v>
      </c>
      <c r="B95" s="17" t="str">
        <f>'5k Women'!C94</f>
        <v>Parnell</v>
      </c>
      <c r="C95" s="6"/>
      <c r="D95" s="6"/>
      <c r="E95" s="6"/>
      <c r="F95" s="6"/>
      <c r="G95" s="6"/>
      <c r="H95" s="6"/>
      <c r="I95" s="6"/>
      <c r="J95" s="6"/>
      <c r="K95" s="6"/>
      <c r="L95" s="6"/>
      <c r="M95" s="6"/>
      <c r="N95" s="6"/>
      <c r="O95" s="6"/>
      <c r="P95" s="6"/>
      <c r="Q95" s="6"/>
      <c r="R95" s="6"/>
      <c r="S95" s="6"/>
      <c r="T95" s="6"/>
      <c r="U95" s="6"/>
      <c r="V95" s="6"/>
      <c r="W95" s="6"/>
      <c r="X95" s="6"/>
      <c r="Y95" s="6"/>
      <c r="Z95" s="6"/>
      <c r="AA95" s="6"/>
      <c r="AB95" s="6"/>
      <c r="AC95" s="6"/>
      <c r="AD95" s="6"/>
      <c r="AE95" s="6"/>
      <c r="AF95" s="6"/>
      <c r="AG95" s="6"/>
      <c r="AH95" s="6"/>
      <c r="AI95" s="6"/>
      <c r="AJ95" s="6"/>
      <c r="AK95" s="6"/>
      <c r="AL95" s="6"/>
      <c r="AM95" s="6"/>
      <c r="AN95" s="6"/>
      <c r="AO95" s="6"/>
      <c r="AP95" s="6"/>
      <c r="AQ95" s="6"/>
      <c r="AR95" s="102"/>
    </row>
    <row r="96" spans="1:44" x14ac:dyDescent="0.5">
      <c r="A96" s="82" t="str">
        <f>'5k Women'!B95</f>
        <v>Sarah</v>
      </c>
      <c r="B96" s="17" t="str">
        <f>'5k Women'!C95</f>
        <v>Pearson</v>
      </c>
      <c r="C96" s="6"/>
      <c r="D96" s="6"/>
      <c r="E96" s="6"/>
      <c r="F96" s="6"/>
      <c r="G96" s="6"/>
      <c r="H96" s="6"/>
      <c r="I96" s="6"/>
      <c r="J96" s="6"/>
      <c r="K96" s="6"/>
      <c r="L96" s="6">
        <v>0.15032407407407408</v>
      </c>
      <c r="M96" s="6"/>
      <c r="N96" s="6"/>
      <c r="O96" s="6"/>
      <c r="P96" s="6"/>
      <c r="Q96" s="6"/>
      <c r="R96" s="6"/>
      <c r="S96" s="6"/>
      <c r="T96" s="6"/>
      <c r="U96" s="6"/>
      <c r="V96" s="6"/>
      <c r="W96" s="6"/>
      <c r="X96" s="6"/>
      <c r="Y96" s="6"/>
      <c r="Z96" s="6"/>
      <c r="AA96" s="6"/>
      <c r="AB96" s="6"/>
      <c r="AC96" s="6"/>
      <c r="AD96" s="6">
        <v>5.1122685185185188E-2</v>
      </c>
      <c r="AE96" s="6"/>
      <c r="AF96" s="6"/>
      <c r="AG96" s="6"/>
      <c r="AH96" s="6"/>
      <c r="AI96" s="6">
        <v>3.4756944444444444E-2</v>
      </c>
      <c r="AJ96" s="6"/>
      <c r="AK96" s="6"/>
      <c r="AL96" s="6"/>
      <c r="AM96" s="6"/>
      <c r="AN96" s="6"/>
      <c r="AO96" s="6"/>
      <c r="AP96" s="6"/>
      <c r="AQ96" s="6"/>
      <c r="AR96" s="102"/>
    </row>
    <row r="97" spans="1:44" x14ac:dyDescent="0.5">
      <c r="A97" s="82" t="str">
        <f>'5k Women'!B96</f>
        <v>Fee</v>
      </c>
      <c r="B97" s="17" t="str">
        <f>'5k Women'!C96</f>
        <v>Pearsons</v>
      </c>
      <c r="C97" s="6"/>
      <c r="D97" s="6"/>
      <c r="E97" s="6"/>
      <c r="F97" s="6"/>
      <c r="G97" s="6"/>
      <c r="H97" s="6"/>
      <c r="I97" s="6"/>
      <c r="J97" s="6"/>
      <c r="K97" s="6"/>
      <c r="L97" s="6"/>
      <c r="M97" s="6"/>
      <c r="N97" s="6"/>
      <c r="O97" s="6"/>
      <c r="P97" s="6"/>
      <c r="Q97" s="6"/>
      <c r="R97" s="6"/>
      <c r="S97" s="6"/>
      <c r="T97" s="6"/>
      <c r="U97" s="6"/>
      <c r="V97" s="6"/>
      <c r="W97" s="6"/>
      <c r="X97" s="6"/>
      <c r="Y97" s="6"/>
      <c r="Z97" s="6"/>
      <c r="AA97" s="6"/>
      <c r="AB97" s="6"/>
      <c r="AC97" s="6"/>
      <c r="AD97" s="6"/>
      <c r="AE97" s="6"/>
      <c r="AF97" s="6"/>
      <c r="AG97" s="6"/>
      <c r="AH97" s="6"/>
      <c r="AI97" s="6"/>
      <c r="AJ97" s="6"/>
      <c r="AK97" s="6"/>
      <c r="AL97" s="6"/>
      <c r="AM97" s="6"/>
      <c r="AN97" s="6"/>
      <c r="AO97" s="6"/>
      <c r="AP97" s="6"/>
      <c r="AQ97" s="6"/>
      <c r="AR97" s="102"/>
    </row>
    <row r="98" spans="1:44" x14ac:dyDescent="0.5">
      <c r="A98" s="82" t="str">
        <f>'5k Women'!B97</f>
        <v>Helen</v>
      </c>
      <c r="B98" s="17" t="str">
        <f>'5k Women'!C97</f>
        <v>Pillow</v>
      </c>
      <c r="C98" s="6"/>
      <c r="D98" s="6"/>
      <c r="E98" s="6"/>
      <c r="F98" s="6"/>
      <c r="G98" s="6"/>
      <c r="H98" s="6"/>
      <c r="I98" s="6"/>
      <c r="J98" s="6"/>
      <c r="K98" s="6"/>
      <c r="L98" s="6"/>
      <c r="M98" s="6"/>
      <c r="N98" s="6"/>
      <c r="O98" s="6"/>
      <c r="P98" s="6"/>
      <c r="Q98" s="6"/>
      <c r="R98" s="6"/>
      <c r="S98" s="6"/>
      <c r="T98" s="6"/>
      <c r="U98" s="6"/>
      <c r="V98" s="6"/>
      <c r="W98" s="6"/>
      <c r="X98" s="6"/>
      <c r="Y98" s="6"/>
      <c r="Z98" s="6"/>
      <c r="AA98" s="6">
        <v>3.6168981481481483E-2</v>
      </c>
      <c r="AB98" s="6"/>
      <c r="AC98" s="6"/>
      <c r="AD98" s="6"/>
      <c r="AE98" s="6"/>
      <c r="AF98" s="6"/>
      <c r="AG98" s="6"/>
      <c r="AH98" s="6"/>
      <c r="AI98" s="6"/>
      <c r="AJ98" s="6"/>
      <c r="AK98" s="6"/>
      <c r="AL98" s="6"/>
      <c r="AM98" s="6"/>
      <c r="AN98" s="6"/>
      <c r="AO98" s="6"/>
      <c r="AP98" s="6"/>
      <c r="AQ98" s="6"/>
      <c r="AR98" s="102"/>
    </row>
    <row r="99" spans="1:44" x14ac:dyDescent="0.5">
      <c r="A99" s="82" t="str">
        <f>'5k Women'!B98</f>
        <v>Liz</v>
      </c>
      <c r="B99" s="17" t="str">
        <f>'5k Women'!C98</f>
        <v>Pillow</v>
      </c>
      <c r="C99" s="6"/>
      <c r="D99" s="6"/>
      <c r="E99" s="6"/>
      <c r="F99" s="6"/>
      <c r="G99" s="6"/>
      <c r="H99" s="6"/>
      <c r="I99" s="6"/>
      <c r="J99" s="6"/>
      <c r="K99" s="6"/>
      <c r="L99" s="6">
        <v>0.20601851851851852</v>
      </c>
      <c r="M99" s="6"/>
      <c r="N99" s="6"/>
      <c r="O99" s="6"/>
      <c r="P99" s="6"/>
      <c r="Q99" s="6"/>
      <c r="R99" s="6"/>
      <c r="S99" s="6"/>
      <c r="T99" s="6"/>
      <c r="U99" s="6"/>
      <c r="V99" s="6"/>
      <c r="W99" s="6"/>
      <c r="X99" s="6"/>
      <c r="Y99" s="6"/>
      <c r="Z99" s="6"/>
      <c r="AA99" s="6"/>
      <c r="AB99" s="6"/>
      <c r="AC99" s="6"/>
      <c r="AD99" s="6"/>
      <c r="AE99" s="6"/>
      <c r="AF99" s="6"/>
      <c r="AG99" s="6"/>
      <c r="AH99" s="6"/>
      <c r="AI99" s="6"/>
      <c r="AJ99" s="6"/>
      <c r="AK99" s="6"/>
      <c r="AL99" s="6"/>
      <c r="AM99" s="6"/>
      <c r="AN99" s="6"/>
      <c r="AO99" s="6"/>
      <c r="AP99" s="6"/>
      <c r="AQ99" s="6"/>
      <c r="AR99" s="102"/>
    </row>
    <row r="100" spans="1:44" x14ac:dyDescent="0.5">
      <c r="A100" s="82" t="str">
        <f>'5k Women'!B99</f>
        <v>Sophie</v>
      </c>
      <c r="B100" s="17" t="str">
        <f>'5k Women'!C99</f>
        <v>Reid</v>
      </c>
      <c r="C100" s="6"/>
      <c r="D100" s="6"/>
      <c r="E100" s="6"/>
      <c r="F100" s="6"/>
      <c r="G100" s="6"/>
      <c r="H100" s="6"/>
      <c r="I100" s="6"/>
      <c r="J100" s="6"/>
      <c r="K100" s="6"/>
      <c r="L100" s="6"/>
      <c r="M100" s="6"/>
      <c r="N100" s="6"/>
      <c r="O100" s="6"/>
      <c r="P100" s="6"/>
      <c r="Q100" s="6"/>
      <c r="R100" s="6"/>
      <c r="S100" s="6"/>
      <c r="T100" s="6"/>
      <c r="U100" s="6"/>
      <c r="V100" s="6"/>
      <c r="W100" s="6"/>
      <c r="X100" s="6"/>
      <c r="Y100" s="6"/>
      <c r="Z100" s="6"/>
      <c r="AA100" s="6"/>
      <c r="AB100" s="6"/>
      <c r="AC100" s="6"/>
      <c r="AD100" s="6"/>
      <c r="AE100" s="6"/>
      <c r="AF100" s="6"/>
      <c r="AG100" s="6"/>
      <c r="AH100" s="6"/>
      <c r="AI100" s="6"/>
      <c r="AJ100" s="6"/>
      <c r="AK100" s="6"/>
      <c r="AL100" s="6"/>
      <c r="AM100" s="6"/>
      <c r="AN100" s="6"/>
      <c r="AO100" s="6"/>
      <c r="AP100" s="6"/>
      <c r="AQ100" s="6"/>
      <c r="AR100" s="102"/>
    </row>
    <row r="101" spans="1:44" x14ac:dyDescent="0.5">
      <c r="A101" s="82" t="str">
        <f>'5k Women'!B100</f>
        <v>Nicola</v>
      </c>
      <c r="B101" s="17" t="str">
        <f>'5k Women'!C100</f>
        <v>Riley</v>
      </c>
      <c r="C101" s="6"/>
      <c r="D101" s="6">
        <v>5.3217592592592594E-2</v>
      </c>
      <c r="E101" s="6"/>
      <c r="F101" s="6">
        <v>0.1763888888888889</v>
      </c>
      <c r="G101" s="6"/>
      <c r="H101" s="6">
        <v>5.0937499999999997E-2</v>
      </c>
      <c r="I101" s="6">
        <v>6.3865740740740737E-2</v>
      </c>
      <c r="J101" s="6">
        <v>4.3391203703703703E-2</v>
      </c>
      <c r="K101" s="6"/>
      <c r="L101" s="6">
        <v>0.1233912037037037</v>
      </c>
      <c r="M101" s="6"/>
      <c r="N101" s="6"/>
      <c r="O101" s="6"/>
      <c r="P101" s="6"/>
      <c r="Q101" s="6"/>
      <c r="R101" s="6"/>
      <c r="S101" s="6"/>
      <c r="T101" s="6">
        <v>2.5324074074074075E-2</v>
      </c>
      <c r="U101" s="6"/>
      <c r="V101" s="6"/>
      <c r="W101" s="6"/>
      <c r="X101" s="6"/>
      <c r="Y101" s="6"/>
      <c r="Z101" s="6">
        <v>2.4618055555555556E-2</v>
      </c>
      <c r="AA101" s="6">
        <v>3.2743055555555553E-2</v>
      </c>
      <c r="AB101" s="6"/>
      <c r="AC101" s="6"/>
      <c r="AD101" s="6">
        <v>4.6076388888888889E-2</v>
      </c>
      <c r="AE101" s="6"/>
      <c r="AF101" s="6"/>
      <c r="AG101" s="6"/>
      <c r="AH101" s="6"/>
      <c r="AI101" s="6">
        <v>3.2060185185185185E-2</v>
      </c>
      <c r="AJ101" s="6"/>
      <c r="AK101" s="6"/>
      <c r="AL101" s="6"/>
      <c r="AM101" s="6"/>
      <c r="AN101" s="6"/>
      <c r="AO101" s="6"/>
      <c r="AP101" s="6"/>
      <c r="AQ101" s="6"/>
      <c r="AR101" s="102"/>
    </row>
    <row r="102" spans="1:44" x14ac:dyDescent="0.5">
      <c r="A102" s="82" t="str">
        <f>'5k Women'!B101</f>
        <v>Joanna</v>
      </c>
      <c r="B102" s="17" t="str">
        <f>'5k Women'!C101</f>
        <v>Rowland</v>
      </c>
      <c r="C102" s="6"/>
      <c r="D102" s="6"/>
      <c r="E102" s="6"/>
      <c r="F102" s="6">
        <v>0.2298611111111111</v>
      </c>
      <c r="G102" s="6"/>
      <c r="H102" s="6"/>
      <c r="I102" s="6"/>
      <c r="J102" s="6"/>
      <c r="K102" s="6"/>
      <c r="L102" s="6">
        <v>0.1241087962962963</v>
      </c>
      <c r="M102" s="6"/>
      <c r="N102" s="6"/>
      <c r="O102" s="6"/>
      <c r="P102" s="6"/>
      <c r="Q102" s="6"/>
      <c r="R102" s="6"/>
      <c r="S102" s="6"/>
      <c r="T102" s="6"/>
      <c r="U102" s="6"/>
      <c r="V102" s="6"/>
      <c r="W102" s="6"/>
      <c r="X102" s="6"/>
      <c r="Y102" s="6"/>
      <c r="Z102" s="6"/>
      <c r="AA102" s="6">
        <v>3.4456018518518518E-2</v>
      </c>
      <c r="AB102" s="6"/>
      <c r="AC102" s="6"/>
      <c r="AD102" s="6"/>
      <c r="AE102" s="6"/>
      <c r="AF102" s="6"/>
      <c r="AG102" s="6">
        <v>9.4351851851851853E-2</v>
      </c>
      <c r="AH102" s="6"/>
      <c r="AI102" s="6"/>
      <c r="AJ102" s="6"/>
      <c r="AK102" s="6"/>
      <c r="AL102" s="6"/>
      <c r="AM102" s="6"/>
      <c r="AN102" s="6"/>
      <c r="AO102" s="6"/>
      <c r="AP102" s="6"/>
      <c r="AQ102" s="6"/>
      <c r="AR102" s="102"/>
    </row>
    <row r="103" spans="1:44" x14ac:dyDescent="0.5">
      <c r="A103" s="82" t="str">
        <f>'5k Women'!B102</f>
        <v>Helen</v>
      </c>
      <c r="B103" s="17" t="str">
        <f>'5k Women'!C102</f>
        <v>Ryan</v>
      </c>
      <c r="C103" s="6"/>
      <c r="D103" s="6"/>
      <c r="E103" s="6"/>
      <c r="F103" s="6"/>
      <c r="G103" s="6"/>
      <c r="H103" s="6">
        <v>5.7986111111111113E-2</v>
      </c>
      <c r="I103" s="6"/>
      <c r="J103" s="6">
        <v>4.5370370370370373E-2</v>
      </c>
      <c r="K103" s="6"/>
      <c r="L103" s="6"/>
      <c r="M103" s="6"/>
      <c r="N103" s="6"/>
      <c r="O103" s="6"/>
      <c r="P103" s="6"/>
      <c r="Q103" s="6"/>
      <c r="R103" s="6"/>
      <c r="S103" s="6"/>
      <c r="T103" s="6"/>
      <c r="U103" s="6"/>
      <c r="V103" s="6"/>
      <c r="W103" s="6"/>
      <c r="X103" s="6"/>
      <c r="Y103" s="6"/>
      <c r="Z103" s="6"/>
      <c r="AA103" s="6"/>
      <c r="AB103" s="6"/>
      <c r="AC103" s="6"/>
      <c r="AD103" s="6"/>
      <c r="AE103" s="6"/>
      <c r="AF103" s="6"/>
      <c r="AG103" s="6"/>
      <c r="AH103" s="6"/>
      <c r="AI103" s="6"/>
      <c r="AJ103" s="6"/>
      <c r="AK103" s="6"/>
      <c r="AL103" s="6"/>
      <c r="AM103" s="6"/>
      <c r="AN103" s="6"/>
      <c r="AO103" s="6"/>
      <c r="AP103" s="6"/>
      <c r="AQ103" s="6"/>
      <c r="AR103" s="102"/>
    </row>
    <row r="104" spans="1:44" x14ac:dyDescent="0.5">
      <c r="A104" s="82" t="str">
        <f>'5k Women'!B103</f>
        <v>Alice</v>
      </c>
      <c r="B104" s="17" t="str">
        <f>'5k Women'!C103</f>
        <v>Shepherd</v>
      </c>
      <c r="C104" s="6"/>
      <c r="D104" s="6"/>
      <c r="E104" s="6"/>
      <c r="F104" s="6"/>
      <c r="G104" s="6"/>
      <c r="H104" s="6"/>
      <c r="I104" s="6"/>
      <c r="J104" s="6"/>
      <c r="K104" s="6"/>
      <c r="L104" s="6"/>
      <c r="M104" s="6"/>
      <c r="N104" s="6"/>
      <c r="O104" s="6"/>
      <c r="P104" s="6"/>
      <c r="Q104" s="6"/>
      <c r="R104" s="6"/>
      <c r="S104" s="6"/>
      <c r="T104" s="6"/>
      <c r="U104" s="6"/>
      <c r="V104" s="6"/>
      <c r="W104" s="6"/>
      <c r="X104" s="6"/>
      <c r="Y104" s="6"/>
      <c r="Z104" s="6"/>
      <c r="AA104" s="6"/>
      <c r="AB104" s="6"/>
      <c r="AC104" s="6"/>
      <c r="AD104" s="6"/>
      <c r="AE104" s="6"/>
      <c r="AF104" s="6"/>
      <c r="AG104" s="6"/>
      <c r="AH104" s="6"/>
      <c r="AI104" s="6"/>
      <c r="AJ104" s="6"/>
      <c r="AK104" s="6"/>
      <c r="AL104" s="6"/>
      <c r="AM104" s="6"/>
      <c r="AN104" s="6"/>
      <c r="AO104" s="6"/>
      <c r="AP104" s="6"/>
      <c r="AQ104" s="6"/>
      <c r="AR104" s="102"/>
    </row>
    <row r="105" spans="1:44" x14ac:dyDescent="0.5">
      <c r="A105" s="82" t="str">
        <f>'5k Women'!B104</f>
        <v>Hannah</v>
      </c>
      <c r="B105" s="17" t="str">
        <f>'5k Women'!C104</f>
        <v>Simons</v>
      </c>
      <c r="C105" s="6"/>
      <c r="D105" s="6"/>
      <c r="E105" s="6"/>
      <c r="F105" s="6"/>
      <c r="G105" s="6"/>
      <c r="H105" s="6"/>
      <c r="I105" s="6"/>
      <c r="J105" s="6"/>
      <c r="K105" s="6"/>
      <c r="L105" s="6"/>
      <c r="M105" s="6"/>
      <c r="N105" s="6"/>
      <c r="O105" s="6"/>
      <c r="P105" s="6"/>
      <c r="Q105" s="6"/>
      <c r="R105" s="6"/>
      <c r="S105" s="6"/>
      <c r="T105" s="6"/>
      <c r="U105" s="6"/>
      <c r="V105" s="6"/>
      <c r="W105" s="6"/>
      <c r="X105" s="6"/>
      <c r="Y105" s="6"/>
      <c r="Z105" s="6"/>
      <c r="AA105" s="6"/>
      <c r="AB105" s="6"/>
      <c r="AC105" s="6"/>
      <c r="AD105" s="6"/>
      <c r="AE105" s="6"/>
      <c r="AF105" s="6"/>
      <c r="AG105" s="6"/>
      <c r="AH105" s="6"/>
      <c r="AI105" s="6"/>
      <c r="AJ105" s="6"/>
      <c r="AK105" s="6"/>
      <c r="AL105" s="6"/>
      <c r="AM105" s="6"/>
      <c r="AN105" s="6"/>
      <c r="AO105" s="6"/>
      <c r="AP105" s="6"/>
      <c r="AQ105" s="6"/>
      <c r="AR105" s="102"/>
    </row>
    <row r="106" spans="1:44" x14ac:dyDescent="0.5">
      <c r="A106" s="82" t="str">
        <f>'5k Women'!B105</f>
        <v>Donna</v>
      </c>
      <c r="B106" s="17" t="str">
        <f>'5k Women'!C105</f>
        <v>Smith</v>
      </c>
      <c r="C106" s="6"/>
      <c r="D106" s="6">
        <v>4.1539351851851855E-2</v>
      </c>
      <c r="E106" s="6"/>
      <c r="F106" s="6"/>
      <c r="G106" s="6"/>
      <c r="H106" s="6">
        <v>4.2268518518518518E-2</v>
      </c>
      <c r="I106" s="6">
        <v>4.4247685185185189E-2</v>
      </c>
      <c r="J106" s="6">
        <v>3.4293981481481481E-2</v>
      </c>
      <c r="K106" s="6"/>
      <c r="L106" s="6"/>
      <c r="M106" s="6"/>
      <c r="N106" s="6"/>
      <c r="O106" s="6"/>
      <c r="P106" s="6"/>
      <c r="Q106" s="6"/>
      <c r="R106" s="6"/>
      <c r="S106" s="6"/>
      <c r="T106" s="6"/>
      <c r="U106" s="6"/>
      <c r="V106" s="6"/>
      <c r="W106" s="6"/>
      <c r="X106" s="6"/>
      <c r="Y106" s="6"/>
      <c r="Z106" s="6"/>
      <c r="AA106" s="6">
        <v>2.7766203703703703E-2</v>
      </c>
      <c r="AB106" s="6"/>
      <c r="AC106" s="6"/>
      <c r="AD106" s="6"/>
      <c r="AE106" s="6"/>
      <c r="AF106" s="6"/>
      <c r="AG106" s="6"/>
      <c r="AH106" s="6"/>
      <c r="AI106" s="6"/>
      <c r="AJ106" s="6"/>
      <c r="AK106" s="6"/>
      <c r="AL106" s="6"/>
      <c r="AM106" s="6"/>
      <c r="AN106" s="6"/>
      <c r="AO106" s="6"/>
      <c r="AP106" s="6"/>
      <c r="AQ106" s="6"/>
      <c r="AR106" s="102"/>
    </row>
    <row r="107" spans="1:44" x14ac:dyDescent="0.5">
      <c r="A107" s="82" t="str">
        <f>'5k Women'!B106</f>
        <v>Emily</v>
      </c>
      <c r="B107" s="17" t="str">
        <f>'5k Women'!C106</f>
        <v>Soanes</v>
      </c>
      <c r="C107" s="6"/>
      <c r="D107" s="6"/>
      <c r="E107" s="6"/>
      <c r="F107" s="6"/>
      <c r="G107" s="6"/>
      <c r="H107" s="6"/>
      <c r="I107" s="6"/>
      <c r="J107" s="6"/>
      <c r="K107" s="6"/>
      <c r="L107" s="6"/>
      <c r="M107" s="6"/>
      <c r="N107" s="6"/>
      <c r="O107" s="6"/>
      <c r="P107" s="6"/>
      <c r="Q107" s="6"/>
      <c r="R107" s="6"/>
      <c r="S107" s="6"/>
      <c r="T107" s="6"/>
      <c r="U107" s="6"/>
      <c r="V107" s="6"/>
      <c r="W107" s="6"/>
      <c r="X107" s="6"/>
      <c r="Y107" s="6"/>
      <c r="Z107" s="6"/>
      <c r="AA107" s="6"/>
      <c r="AB107" s="6"/>
      <c r="AC107" s="6"/>
      <c r="AD107" s="6"/>
      <c r="AE107" s="6"/>
      <c r="AF107" s="6"/>
      <c r="AG107" s="6"/>
      <c r="AH107" s="6"/>
      <c r="AI107" s="6"/>
      <c r="AJ107" s="6"/>
      <c r="AK107" s="6"/>
      <c r="AL107" s="6"/>
      <c r="AM107" s="6"/>
      <c r="AN107" s="6"/>
      <c r="AO107" s="6"/>
      <c r="AP107" s="6"/>
      <c r="AQ107" s="6"/>
      <c r="AR107" s="102"/>
    </row>
    <row r="108" spans="1:44" x14ac:dyDescent="0.5">
      <c r="A108" s="82" t="str">
        <f>'5k Women'!B107</f>
        <v>Helen</v>
      </c>
      <c r="B108" s="17" t="str">
        <f>'5k Women'!C107</f>
        <v>Storr</v>
      </c>
      <c r="C108" s="6"/>
      <c r="D108" s="6"/>
      <c r="E108" s="6"/>
      <c r="F108" s="6"/>
      <c r="G108" s="6"/>
      <c r="H108" s="6"/>
      <c r="I108" s="6"/>
      <c r="J108" s="6"/>
      <c r="K108" s="6"/>
      <c r="L108" s="6"/>
      <c r="M108" s="6"/>
      <c r="N108" s="6"/>
      <c r="O108" s="6"/>
      <c r="P108" s="6"/>
      <c r="Q108" s="6"/>
      <c r="R108" s="6"/>
      <c r="S108" s="6"/>
      <c r="T108" s="6"/>
      <c r="U108" s="6"/>
      <c r="V108" s="6"/>
      <c r="W108" s="6"/>
      <c r="X108" s="6"/>
      <c r="Y108" s="6"/>
      <c r="Z108" s="6"/>
      <c r="AA108" s="6"/>
      <c r="AB108" s="6"/>
      <c r="AC108" s="6"/>
      <c r="AD108" s="6"/>
      <c r="AE108" s="6"/>
      <c r="AF108" s="6"/>
      <c r="AG108" s="6"/>
      <c r="AH108" s="6"/>
      <c r="AI108" s="6"/>
      <c r="AJ108" s="6"/>
      <c r="AK108" s="6"/>
      <c r="AL108" s="6"/>
      <c r="AM108" s="6"/>
      <c r="AN108" s="6"/>
      <c r="AO108" s="6"/>
      <c r="AP108" s="6"/>
      <c r="AQ108" s="6"/>
      <c r="AR108" s="102"/>
    </row>
    <row r="109" spans="1:44" x14ac:dyDescent="0.5">
      <c r="A109" s="82" t="str">
        <f>'5k Women'!B108</f>
        <v>Jade</v>
      </c>
      <c r="B109" s="17" t="str">
        <f>'5k Women'!C108</f>
        <v>Stowell</v>
      </c>
      <c r="C109" s="6"/>
      <c r="D109" s="6">
        <v>4.0289351851851854E-2</v>
      </c>
      <c r="E109" s="6"/>
      <c r="F109" s="6"/>
      <c r="G109" s="6"/>
      <c r="H109" s="6">
        <v>4.0509259259259259E-2</v>
      </c>
      <c r="I109" s="6"/>
      <c r="J109" s="6">
        <v>3.1620370370370368E-2</v>
      </c>
      <c r="K109" s="6"/>
      <c r="L109" s="6"/>
      <c r="M109" s="6"/>
      <c r="N109" s="6"/>
      <c r="O109" s="6"/>
      <c r="P109" s="6"/>
      <c r="Q109" s="6"/>
      <c r="R109" s="6"/>
      <c r="S109" s="6"/>
      <c r="T109" s="6"/>
      <c r="U109" s="6"/>
      <c r="V109" s="6"/>
      <c r="W109" s="6"/>
      <c r="X109" s="6"/>
      <c r="Y109" s="6"/>
      <c r="Z109" s="6"/>
      <c r="AA109" s="6"/>
      <c r="AB109" s="6"/>
      <c r="AC109" s="6"/>
      <c r="AD109" s="6"/>
      <c r="AE109" s="6"/>
      <c r="AF109" s="6"/>
      <c r="AG109" s="6"/>
      <c r="AH109" s="6"/>
      <c r="AI109" s="6"/>
      <c r="AJ109" s="6"/>
      <c r="AK109" s="6"/>
      <c r="AL109" s="6"/>
      <c r="AM109" s="6"/>
      <c r="AN109" s="6"/>
      <c r="AO109" s="6"/>
      <c r="AP109" s="6"/>
      <c r="AQ109" s="6"/>
      <c r="AR109" s="102"/>
    </row>
    <row r="110" spans="1:44" x14ac:dyDescent="0.5">
      <c r="A110" s="82" t="str">
        <f>'5k Women'!B109</f>
        <v>Samantha</v>
      </c>
      <c r="B110" s="17" t="str">
        <f>'5k Women'!C109</f>
        <v>Tather</v>
      </c>
      <c r="C110" s="6"/>
      <c r="D110" s="6">
        <v>5.3518518518518521E-2</v>
      </c>
      <c r="E110" s="6"/>
      <c r="F110" s="6"/>
      <c r="G110" s="6"/>
      <c r="H110" s="6"/>
      <c r="I110" s="6">
        <v>6.0127314814814814E-2</v>
      </c>
      <c r="J110" s="6"/>
      <c r="K110" s="6"/>
      <c r="L110" s="6">
        <v>0.13506944444444444</v>
      </c>
      <c r="M110" s="6"/>
      <c r="N110" s="6"/>
      <c r="O110" s="6"/>
      <c r="P110" s="6"/>
      <c r="Q110" s="6"/>
      <c r="R110" s="6"/>
      <c r="S110" s="6"/>
      <c r="T110" s="6"/>
      <c r="U110" s="6"/>
      <c r="V110" s="6">
        <v>4.8471064814814814E-2</v>
      </c>
      <c r="W110" s="6"/>
      <c r="X110" s="6"/>
      <c r="Y110" s="6"/>
      <c r="Z110" s="6"/>
      <c r="AA110" s="6"/>
      <c r="AB110" s="6"/>
      <c r="AC110" s="6"/>
      <c r="AD110" s="6"/>
      <c r="AE110" s="6"/>
      <c r="AF110" s="6"/>
      <c r="AG110" s="6"/>
      <c r="AH110" s="6"/>
      <c r="AI110" s="6"/>
      <c r="AJ110" s="6"/>
      <c r="AK110" s="6"/>
      <c r="AL110" s="6"/>
      <c r="AM110" s="6"/>
      <c r="AN110" s="6"/>
      <c r="AO110" s="6"/>
      <c r="AP110" s="6"/>
      <c r="AQ110" s="6"/>
      <c r="AR110" s="102"/>
    </row>
    <row r="111" spans="1:44" x14ac:dyDescent="0.5">
      <c r="A111" s="82" t="str">
        <f>'5k Women'!B110</f>
        <v>Carol</v>
      </c>
      <c r="B111" s="17" t="str">
        <f>'5k Women'!C110</f>
        <v>Taylor</v>
      </c>
      <c r="C111" s="6"/>
      <c r="D111" s="6"/>
      <c r="E111" s="6"/>
      <c r="F111" s="6"/>
      <c r="G111" s="6"/>
      <c r="H111" s="6"/>
      <c r="I111" s="6"/>
      <c r="J111" s="6"/>
      <c r="K111" s="6"/>
      <c r="L111" s="6"/>
      <c r="M111" s="6"/>
      <c r="N111" s="6"/>
      <c r="O111" s="6"/>
      <c r="P111" s="6"/>
      <c r="Q111" s="6"/>
      <c r="R111" s="6"/>
      <c r="S111" s="6"/>
      <c r="T111" s="6"/>
      <c r="U111" s="6"/>
      <c r="V111" s="6"/>
      <c r="W111" s="6"/>
      <c r="X111" s="6"/>
      <c r="Y111" s="6"/>
      <c r="Z111" s="6"/>
      <c r="AA111" s="6"/>
      <c r="AB111" s="6"/>
      <c r="AC111" s="6"/>
      <c r="AD111" s="6"/>
      <c r="AE111" s="6"/>
      <c r="AF111" s="6"/>
      <c r="AG111" s="6"/>
      <c r="AH111" s="6"/>
      <c r="AI111" s="6"/>
      <c r="AJ111" s="6"/>
      <c r="AK111" s="6"/>
      <c r="AL111" s="6"/>
      <c r="AM111" s="6"/>
      <c r="AN111" s="6"/>
      <c r="AO111" s="6"/>
      <c r="AP111" s="6"/>
      <c r="AQ111" s="6"/>
      <c r="AR111" s="102"/>
    </row>
    <row r="112" spans="1:44" x14ac:dyDescent="0.5">
      <c r="A112" s="82" t="str">
        <f>'5k Women'!B111</f>
        <v>Emma</v>
      </c>
      <c r="B112" s="17" t="str">
        <f>'5k Women'!C111</f>
        <v>Thomson</v>
      </c>
      <c r="C112" s="6"/>
      <c r="D112" s="6"/>
      <c r="E112" s="6"/>
      <c r="F112" s="6"/>
      <c r="G112" s="6"/>
      <c r="H112" s="6"/>
      <c r="I112" s="6"/>
      <c r="J112" s="6"/>
      <c r="K112" s="6"/>
      <c r="L112" s="6"/>
      <c r="M112" s="6"/>
      <c r="N112" s="6"/>
      <c r="O112" s="6"/>
      <c r="P112" s="6"/>
      <c r="Q112" s="6"/>
      <c r="R112" s="6"/>
      <c r="S112" s="6"/>
      <c r="T112" s="6"/>
      <c r="U112" s="6"/>
      <c r="V112" s="6"/>
      <c r="W112" s="6"/>
      <c r="X112" s="6"/>
      <c r="Y112" s="6"/>
      <c r="Z112" s="6"/>
      <c r="AA112" s="6"/>
      <c r="AB112" s="6"/>
      <c r="AC112" s="6"/>
      <c r="AD112" s="6"/>
      <c r="AE112" s="6"/>
      <c r="AF112" s="6"/>
      <c r="AG112" s="6"/>
      <c r="AH112" s="6"/>
      <c r="AI112" s="6"/>
      <c r="AJ112" s="6"/>
      <c r="AK112" s="6"/>
      <c r="AL112" s="6"/>
      <c r="AM112" s="6"/>
      <c r="AN112" s="6"/>
      <c r="AO112" s="6"/>
      <c r="AP112" s="6"/>
      <c r="AQ112" s="6"/>
      <c r="AR112" s="102"/>
    </row>
    <row r="113" spans="1:44" x14ac:dyDescent="0.5">
      <c r="A113" s="82" t="str">
        <f>'5k Women'!B112</f>
        <v>Justine</v>
      </c>
      <c r="B113" s="17" t="str">
        <f>'5k Women'!C112</f>
        <v>Tomlin</v>
      </c>
      <c r="C113" s="6"/>
      <c r="D113" s="6"/>
      <c r="E113" s="6">
        <v>8.4548611111111116E-2</v>
      </c>
      <c r="F113" s="6"/>
      <c r="G113" s="6"/>
      <c r="H113" s="6">
        <v>4.0775462962962965E-2</v>
      </c>
      <c r="I113" s="6">
        <v>4.0150462962962964E-2</v>
      </c>
      <c r="J113" s="6">
        <v>3.2094907407407405E-2</v>
      </c>
      <c r="K113" s="6"/>
      <c r="L113" s="6"/>
      <c r="M113" s="6"/>
      <c r="N113" s="6"/>
      <c r="O113" s="6"/>
      <c r="P113" s="6"/>
      <c r="Q113" s="6"/>
      <c r="R113" s="6"/>
      <c r="S113" s="6"/>
      <c r="T113" s="6"/>
      <c r="U113" s="6"/>
      <c r="V113" s="6"/>
      <c r="W113" s="6"/>
      <c r="X113" s="6">
        <v>3.0682870370370371E-2</v>
      </c>
      <c r="Y113" s="6"/>
      <c r="Z113" s="6"/>
      <c r="AA113" s="6"/>
      <c r="AB113" s="6"/>
      <c r="AC113" s="6"/>
      <c r="AD113" s="6"/>
      <c r="AE113" s="6"/>
      <c r="AF113" s="6"/>
      <c r="AG113" s="6"/>
      <c r="AH113" s="6"/>
      <c r="AI113" s="6"/>
      <c r="AJ113" s="6"/>
      <c r="AK113" s="6"/>
      <c r="AL113" s="6"/>
      <c r="AM113" s="6"/>
      <c r="AN113" s="6"/>
      <c r="AO113" s="6"/>
      <c r="AP113" s="6"/>
      <c r="AQ113" s="6"/>
      <c r="AR113" s="102"/>
    </row>
    <row r="114" spans="1:44" x14ac:dyDescent="0.5">
      <c r="A114" s="82" t="str">
        <f>'5k Women'!B113</f>
        <v>Helen</v>
      </c>
      <c r="B114" s="17" t="str">
        <f>'5k Women'!C113</f>
        <v>Townend</v>
      </c>
      <c r="C114" s="6"/>
      <c r="D114" s="6"/>
      <c r="E114" s="6"/>
      <c r="F114" s="6"/>
      <c r="G114" s="6"/>
      <c r="H114" s="6"/>
      <c r="I114" s="6"/>
      <c r="J114" s="6"/>
      <c r="K114" s="6"/>
      <c r="L114" s="6"/>
      <c r="M114" s="6"/>
      <c r="N114" s="6"/>
      <c r="O114" s="6"/>
      <c r="P114" s="6"/>
      <c r="Q114" s="6"/>
      <c r="R114" s="6"/>
      <c r="S114" s="6"/>
      <c r="T114" s="6"/>
      <c r="U114" s="6"/>
      <c r="V114" s="6"/>
      <c r="W114" s="6"/>
      <c r="X114" s="6"/>
      <c r="Y114" s="6"/>
      <c r="Z114" s="6"/>
      <c r="AA114" s="6">
        <v>3.1446759259259258E-2</v>
      </c>
      <c r="AB114" s="6"/>
      <c r="AC114" s="6"/>
      <c r="AD114" s="6"/>
      <c r="AE114" s="6"/>
      <c r="AF114" s="6"/>
      <c r="AG114" s="6"/>
      <c r="AH114" s="6"/>
      <c r="AI114" s="6"/>
      <c r="AJ114" s="6"/>
      <c r="AK114" s="6"/>
      <c r="AL114" s="6"/>
      <c r="AM114" s="6"/>
      <c r="AN114" s="6"/>
      <c r="AO114" s="6"/>
      <c r="AP114" s="6"/>
      <c r="AQ114" s="6"/>
      <c r="AR114" s="102"/>
    </row>
    <row r="115" spans="1:44" x14ac:dyDescent="0.5">
      <c r="A115" s="82" t="str">
        <f>'5k Women'!B114</f>
        <v>Ellis</v>
      </c>
      <c r="B115" s="17" t="str">
        <f>'5k Women'!C114</f>
        <v>Uttley</v>
      </c>
      <c r="C115" s="6"/>
      <c r="D115" s="6"/>
      <c r="E115" s="6"/>
      <c r="F115" s="6"/>
      <c r="G115" s="6"/>
      <c r="H115" s="6"/>
      <c r="I115" s="6"/>
      <c r="J115" s="6"/>
      <c r="K115" s="6"/>
      <c r="L115" s="6"/>
      <c r="M115" s="6"/>
      <c r="N115" s="6"/>
      <c r="O115" s="6"/>
      <c r="P115" s="6"/>
      <c r="Q115" s="6"/>
      <c r="R115" s="6"/>
      <c r="S115" s="6"/>
      <c r="T115" s="6"/>
      <c r="U115" s="6"/>
      <c r="V115" s="6"/>
      <c r="W115" s="6"/>
      <c r="X115" s="6"/>
      <c r="Y115" s="6"/>
      <c r="Z115" s="6"/>
      <c r="AA115" s="6"/>
      <c r="AB115" s="6"/>
      <c r="AC115" s="6"/>
      <c r="AD115" s="6"/>
      <c r="AE115" s="6"/>
      <c r="AF115" s="6"/>
      <c r="AG115" s="6"/>
      <c r="AH115" s="6"/>
      <c r="AI115" s="6"/>
      <c r="AJ115" s="6"/>
      <c r="AK115" s="6"/>
      <c r="AL115" s="6"/>
      <c r="AM115" s="6"/>
      <c r="AN115" s="6"/>
      <c r="AO115" s="6"/>
      <c r="AP115" s="6"/>
      <c r="AQ115" s="6"/>
      <c r="AR115" s="102"/>
    </row>
    <row r="116" spans="1:44" x14ac:dyDescent="0.5">
      <c r="A116" s="82" t="str">
        <f>'5k Women'!B115</f>
        <v>Lou</v>
      </c>
      <c r="B116" s="17" t="str">
        <f>'5k Women'!C115</f>
        <v>Waite</v>
      </c>
      <c r="C116" s="6"/>
      <c r="D116" s="6">
        <v>4.9837962962962966E-2</v>
      </c>
      <c r="E116" s="6"/>
      <c r="F116" s="6"/>
      <c r="G116" s="6"/>
      <c r="H116" s="6">
        <v>5.1273148148148151E-2</v>
      </c>
      <c r="I116" s="6">
        <v>5.0312500000000003E-2</v>
      </c>
      <c r="J116" s="6">
        <v>4.0729166666666664E-2</v>
      </c>
      <c r="K116" s="6"/>
      <c r="L116" s="6"/>
      <c r="M116" s="6"/>
      <c r="N116" s="6"/>
      <c r="O116" s="6"/>
      <c r="P116" s="6">
        <v>2.6898148148148147E-2</v>
      </c>
      <c r="Q116" s="6"/>
      <c r="R116" s="6">
        <v>2.3101851851851853E-2</v>
      </c>
      <c r="S116" s="6"/>
      <c r="T116" s="6"/>
      <c r="U116" s="6"/>
      <c r="V116" s="6"/>
      <c r="W116" s="6">
        <v>3.2685185185185185E-2</v>
      </c>
      <c r="X116" s="6"/>
      <c r="Y116" s="6">
        <v>2.5057870370370369E-2</v>
      </c>
      <c r="Z116" s="6">
        <v>2.5358796296296296E-2</v>
      </c>
      <c r="AA116" s="6">
        <v>3.2951388888888891E-2</v>
      </c>
      <c r="AB116" s="6">
        <v>2.5960648148148149E-2</v>
      </c>
      <c r="AC116" s="6"/>
      <c r="AD116" s="6"/>
      <c r="AE116" s="6"/>
      <c r="AF116" s="6">
        <v>6.6631944444444438E-2</v>
      </c>
      <c r="AG116" s="6"/>
      <c r="AH116" s="6">
        <v>3.2777777777777781E-2</v>
      </c>
      <c r="AI116" s="6"/>
      <c r="AJ116" s="6">
        <v>2.5555555555555557E-2</v>
      </c>
      <c r="AK116" s="6"/>
      <c r="AL116" s="6"/>
      <c r="AM116" s="6"/>
      <c r="AN116" s="6"/>
      <c r="AO116" s="6"/>
      <c r="AP116" s="6"/>
      <c r="AQ116" s="6"/>
      <c r="AR116" s="102"/>
    </row>
    <row r="117" spans="1:44" x14ac:dyDescent="0.5">
      <c r="A117" s="82" t="str">
        <f>'5k Women'!B116</f>
        <v>Louise</v>
      </c>
      <c r="B117" s="17" t="str">
        <f>'5k Women'!C116</f>
        <v>Walker</v>
      </c>
      <c r="C117" s="6"/>
      <c r="D117" s="6"/>
      <c r="E117" s="6"/>
      <c r="F117" s="6"/>
      <c r="G117" s="6"/>
      <c r="H117" s="6"/>
      <c r="I117" s="6"/>
      <c r="J117" s="6"/>
      <c r="K117" s="6"/>
      <c r="L117" s="6"/>
      <c r="M117" s="6"/>
      <c r="N117" s="6"/>
      <c r="O117" s="6"/>
      <c r="P117" s="6"/>
      <c r="Q117" s="6"/>
      <c r="R117" s="6"/>
      <c r="S117" s="6"/>
      <c r="T117" s="6"/>
      <c r="U117" s="6"/>
      <c r="V117" s="6"/>
      <c r="W117" s="6"/>
      <c r="X117" s="6"/>
      <c r="Y117" s="6"/>
      <c r="Z117" s="6"/>
      <c r="AA117" s="6"/>
      <c r="AB117" s="6"/>
      <c r="AC117" s="6"/>
      <c r="AD117" s="6"/>
      <c r="AE117" s="6"/>
      <c r="AF117" s="6"/>
      <c r="AG117" s="6"/>
      <c r="AH117" s="6"/>
      <c r="AI117" s="6"/>
      <c r="AJ117" s="6"/>
      <c r="AK117" s="6"/>
      <c r="AL117" s="6"/>
      <c r="AM117" s="6"/>
      <c r="AN117" s="6"/>
      <c r="AO117" s="6"/>
      <c r="AP117" s="6"/>
      <c r="AQ117" s="6"/>
      <c r="AR117" s="102"/>
    </row>
    <row r="118" spans="1:44" x14ac:dyDescent="0.5">
      <c r="A118" s="82" t="str">
        <f>'5k Women'!B117</f>
        <v>Nicola</v>
      </c>
      <c r="B118" s="17" t="str">
        <f>'5k Women'!C117</f>
        <v>Walker</v>
      </c>
      <c r="C118" s="6"/>
      <c r="D118" s="6">
        <v>4.8182870370370369E-2</v>
      </c>
      <c r="E118" s="6"/>
      <c r="F118" s="6"/>
      <c r="G118" s="6"/>
      <c r="H118" s="6">
        <v>4.853009259259259E-2</v>
      </c>
      <c r="I118" s="6">
        <v>5.5879629629629626E-2</v>
      </c>
      <c r="J118" s="6">
        <v>3.965277777777778E-2</v>
      </c>
      <c r="K118" s="6"/>
      <c r="L118" s="6"/>
      <c r="M118" s="6"/>
      <c r="N118" s="6"/>
      <c r="O118" s="6"/>
      <c r="P118" s="6"/>
      <c r="Q118" s="6"/>
      <c r="R118" s="6"/>
      <c r="S118" s="6"/>
      <c r="T118" s="6"/>
      <c r="U118" s="6">
        <v>4.6516203703703705E-2</v>
      </c>
      <c r="V118" s="6"/>
      <c r="W118" s="6"/>
      <c r="X118" s="6"/>
      <c r="Y118" s="6"/>
      <c r="Z118" s="6"/>
      <c r="AA118" s="6"/>
      <c r="AB118" s="6"/>
      <c r="AC118" s="6"/>
      <c r="AD118" s="6"/>
      <c r="AE118" s="6"/>
      <c r="AF118" s="6"/>
      <c r="AG118" s="6"/>
      <c r="AH118" s="6"/>
      <c r="AI118" s="6"/>
      <c r="AJ118" s="6"/>
      <c r="AK118" s="6"/>
      <c r="AL118" s="6"/>
      <c r="AM118" s="6"/>
      <c r="AN118" s="6"/>
      <c r="AO118" s="6"/>
      <c r="AP118" s="6"/>
      <c r="AQ118" s="6"/>
      <c r="AR118" s="102"/>
    </row>
    <row r="119" spans="1:44" x14ac:dyDescent="0.5">
      <c r="A119" s="82" t="str">
        <f>'5k Women'!B118</f>
        <v>Anji</v>
      </c>
      <c r="B119" s="17" t="str">
        <f>'5k Women'!C118</f>
        <v>Ward</v>
      </c>
      <c r="C119" s="6"/>
      <c r="D119" s="6"/>
      <c r="E119" s="6"/>
      <c r="F119" s="6"/>
      <c r="G119" s="6"/>
      <c r="H119" s="6"/>
      <c r="I119" s="6"/>
      <c r="J119" s="6"/>
      <c r="K119" s="6"/>
      <c r="L119" s="6"/>
      <c r="M119" s="6"/>
      <c r="N119" s="6"/>
      <c r="O119" s="6"/>
      <c r="P119" s="6"/>
      <c r="Q119" s="6"/>
      <c r="R119" s="6"/>
      <c r="S119" s="6"/>
      <c r="T119" s="6"/>
      <c r="U119" s="6"/>
      <c r="V119" s="6"/>
      <c r="W119" s="6"/>
      <c r="X119" s="6"/>
      <c r="Y119" s="6"/>
      <c r="Z119" s="6"/>
      <c r="AA119" s="6"/>
      <c r="AB119" s="6"/>
      <c r="AC119" s="6"/>
      <c r="AD119" s="6"/>
      <c r="AE119" s="6"/>
      <c r="AF119" s="6"/>
      <c r="AG119" s="6"/>
      <c r="AH119" s="6"/>
      <c r="AI119" s="6"/>
      <c r="AJ119" s="6"/>
      <c r="AK119" s="6"/>
      <c r="AL119" s="6"/>
      <c r="AM119" s="6"/>
      <c r="AN119" s="6"/>
      <c r="AO119" s="6"/>
      <c r="AP119" s="6"/>
      <c r="AQ119" s="6"/>
      <c r="AR119" s="102"/>
    </row>
    <row r="120" spans="1:44" x14ac:dyDescent="0.5">
      <c r="A120" s="82" t="str">
        <f>'5k Women'!B119</f>
        <v>Christine</v>
      </c>
      <c r="B120" s="17" t="str">
        <f>'5k Women'!C119</f>
        <v>Whitehouse</v>
      </c>
      <c r="C120" s="6"/>
      <c r="D120" s="6"/>
      <c r="E120" s="6"/>
      <c r="F120" s="6"/>
      <c r="G120" s="6"/>
      <c r="H120" s="6"/>
      <c r="I120" s="6"/>
      <c r="J120" s="6"/>
      <c r="K120" s="6"/>
      <c r="L120" s="6"/>
      <c r="M120" s="6"/>
      <c r="N120" s="6"/>
      <c r="O120" s="6"/>
      <c r="P120" s="6"/>
      <c r="Q120" s="6"/>
      <c r="R120" s="6"/>
      <c r="S120" s="6"/>
      <c r="T120" s="6"/>
      <c r="U120" s="6"/>
      <c r="V120" s="6"/>
      <c r="W120" s="6"/>
      <c r="X120" s="6"/>
      <c r="Y120" s="6"/>
      <c r="Z120" s="6"/>
      <c r="AA120" s="6"/>
      <c r="AB120" s="6"/>
      <c r="AC120" s="6"/>
      <c r="AD120" s="6"/>
      <c r="AE120" s="6"/>
      <c r="AF120" s="6"/>
      <c r="AG120" s="6"/>
      <c r="AH120" s="6"/>
      <c r="AI120" s="6"/>
      <c r="AJ120" s="6"/>
      <c r="AK120" s="6"/>
      <c r="AL120" s="6"/>
      <c r="AM120" s="6"/>
      <c r="AN120" s="6"/>
      <c r="AO120" s="6"/>
      <c r="AP120" s="6"/>
      <c r="AQ120" s="6"/>
      <c r="AR120" s="102"/>
    </row>
    <row r="121" spans="1:44" x14ac:dyDescent="0.5">
      <c r="A121" s="82" t="str">
        <f>'5k Women'!B120</f>
        <v>Rebecca</v>
      </c>
      <c r="B121" s="17" t="str">
        <f>'5k Women'!C120</f>
        <v>Whiting</v>
      </c>
      <c r="C121" s="6"/>
      <c r="D121" s="6">
        <v>4.0243055555555553E-2</v>
      </c>
      <c r="E121" s="6"/>
      <c r="F121" s="6"/>
      <c r="G121" s="6"/>
      <c r="H121" s="6">
        <v>4.0543981481481479E-2</v>
      </c>
      <c r="I121" s="6">
        <v>4.2256944444444444E-2</v>
      </c>
      <c r="J121" s="6">
        <v>3.3402777777777781E-2</v>
      </c>
      <c r="K121" s="6"/>
      <c r="L121" s="6"/>
      <c r="M121" s="6"/>
      <c r="N121" s="6"/>
      <c r="O121" s="6">
        <v>0.12619212962962964</v>
      </c>
      <c r="P121" s="6">
        <v>2.1157407407407406E-2</v>
      </c>
      <c r="Q121" s="6"/>
      <c r="R121" s="6">
        <v>1.8576388888888889E-2</v>
      </c>
      <c r="S121" s="6"/>
      <c r="T121" s="6"/>
      <c r="U121" s="6"/>
      <c r="V121" s="6"/>
      <c r="W121" s="6">
        <v>2.763888888888889E-2</v>
      </c>
      <c r="X121" s="6"/>
      <c r="Y121" s="6">
        <v>2.0324074074074074E-2</v>
      </c>
      <c r="Z121" s="6"/>
      <c r="AA121" s="6"/>
      <c r="AB121" s="6">
        <v>2.1805555555555557E-2</v>
      </c>
      <c r="AC121" s="6">
        <v>2.2546296296296297E-2</v>
      </c>
      <c r="AD121" s="6"/>
      <c r="AE121" s="6">
        <v>2.704861111111111E-2</v>
      </c>
      <c r="AF121" s="6">
        <v>4.8773148148148149E-2</v>
      </c>
      <c r="AG121" s="6"/>
      <c r="AH121" s="6">
        <v>2.7164351851851853E-2</v>
      </c>
      <c r="AI121" s="6"/>
      <c r="AJ121" s="6"/>
      <c r="AK121" s="6"/>
      <c r="AL121" s="6"/>
      <c r="AM121" s="6"/>
      <c r="AN121" s="6"/>
      <c r="AO121" s="6"/>
      <c r="AP121" s="6"/>
      <c r="AQ121" s="6"/>
      <c r="AR121" s="102"/>
    </row>
    <row r="122" spans="1:44" x14ac:dyDescent="0.5">
      <c r="A122" s="82" t="str">
        <f>'5k Women'!B121</f>
        <v>Cat</v>
      </c>
      <c r="B122" s="17" t="str">
        <f>'5k Women'!C121</f>
        <v>Williamson</v>
      </c>
      <c r="C122" s="6"/>
      <c r="D122" s="6"/>
      <c r="E122" s="6"/>
      <c r="F122" s="6"/>
      <c r="G122" s="6"/>
      <c r="H122" s="6"/>
      <c r="I122" s="6"/>
      <c r="J122" s="6"/>
      <c r="K122" s="6"/>
      <c r="L122" s="6"/>
      <c r="M122" s="6"/>
      <c r="N122" s="6"/>
      <c r="O122" s="6"/>
      <c r="P122" s="6">
        <v>3.3773148148148149E-2</v>
      </c>
      <c r="Q122" s="6"/>
      <c r="R122" s="6">
        <v>2.8668981481481483E-2</v>
      </c>
      <c r="S122" s="6"/>
      <c r="T122" s="6"/>
      <c r="U122" s="6"/>
      <c r="V122" s="6"/>
      <c r="W122" s="6">
        <v>3.9710648148148148E-2</v>
      </c>
      <c r="X122" s="6"/>
      <c r="Y122" s="6">
        <v>3.0497685185185187E-2</v>
      </c>
      <c r="Z122" s="6"/>
      <c r="AA122" s="6">
        <v>4.2534722222222224E-2</v>
      </c>
      <c r="AB122" s="6">
        <v>3.3460648148148149E-2</v>
      </c>
      <c r="AC122" s="6">
        <v>3.4502314814814812E-2</v>
      </c>
      <c r="AD122" s="6"/>
      <c r="AE122" s="6">
        <v>4.2094907407407407E-2</v>
      </c>
      <c r="AF122" s="6">
        <v>7.6874999999999999E-2</v>
      </c>
      <c r="AG122" s="6"/>
      <c r="AH122" s="6"/>
      <c r="AI122" s="6">
        <v>3.9745370370370368E-2</v>
      </c>
      <c r="AJ122" s="6"/>
      <c r="AK122" s="6"/>
      <c r="AL122" s="6"/>
      <c r="AM122" s="6"/>
      <c r="AN122" s="6"/>
      <c r="AO122" s="6"/>
      <c r="AP122" s="6"/>
      <c r="AQ122" s="6"/>
      <c r="AR122" s="102"/>
    </row>
    <row r="123" spans="1:44" x14ac:dyDescent="0.5">
      <c r="A123" s="82" t="str">
        <f>'5k Women'!B122</f>
        <v>Rachel</v>
      </c>
      <c r="B123" s="17" t="str">
        <f>'5k Women'!C122</f>
        <v>Woad</v>
      </c>
      <c r="C123" s="6"/>
      <c r="D123" s="6"/>
      <c r="E123" s="6"/>
      <c r="F123" s="6"/>
      <c r="G123" s="6"/>
      <c r="H123" s="6"/>
      <c r="I123" s="6"/>
      <c r="J123" s="6"/>
      <c r="K123" s="6"/>
      <c r="L123" s="6"/>
      <c r="M123" s="6"/>
      <c r="N123" s="6"/>
      <c r="O123" s="6"/>
      <c r="P123" s="6"/>
      <c r="Q123" s="6"/>
      <c r="R123" s="6"/>
      <c r="S123" s="6"/>
      <c r="T123" s="6"/>
      <c r="U123" s="6"/>
      <c r="V123" s="6"/>
      <c r="W123" s="6"/>
      <c r="X123" s="6"/>
      <c r="Y123" s="6"/>
      <c r="Z123" s="6"/>
      <c r="AA123" s="6"/>
      <c r="AB123" s="6"/>
      <c r="AC123" s="6"/>
      <c r="AD123" s="6"/>
      <c r="AE123" s="6"/>
      <c r="AF123" s="6"/>
      <c r="AG123" s="6"/>
      <c r="AH123" s="6"/>
      <c r="AI123" s="6"/>
      <c r="AJ123" s="6"/>
      <c r="AK123" s="6"/>
      <c r="AL123" s="6"/>
      <c r="AM123" s="6"/>
      <c r="AN123" s="6"/>
      <c r="AO123" s="6"/>
      <c r="AP123" s="6"/>
      <c r="AQ123" s="6"/>
      <c r="AR123" s="102"/>
    </row>
    <row r="124" spans="1:44" x14ac:dyDescent="0.5">
      <c r="A124" s="82" t="str">
        <f>'5k Women'!B123</f>
        <v>Rebecca</v>
      </c>
      <c r="B124" s="17" t="str">
        <f>'5k Women'!C123</f>
        <v>Woodfield</v>
      </c>
      <c r="C124" s="6"/>
      <c r="D124" s="104">
        <v>4.0011574074074074E-2</v>
      </c>
      <c r="E124" s="104"/>
      <c r="F124" s="104"/>
      <c r="G124" s="104"/>
      <c r="H124" s="104"/>
      <c r="I124" s="104">
        <v>3.8391203703703705E-2</v>
      </c>
      <c r="J124" s="104">
        <v>3.1550925925925927E-2</v>
      </c>
      <c r="K124" s="104"/>
      <c r="L124" s="104"/>
      <c r="M124" s="104"/>
      <c r="N124" s="104"/>
      <c r="O124" s="104"/>
      <c r="P124" s="104"/>
      <c r="Q124" s="104"/>
      <c r="R124" s="104"/>
      <c r="S124" s="104"/>
      <c r="T124" s="104"/>
      <c r="U124" s="104"/>
      <c r="V124" s="104"/>
      <c r="W124" s="104"/>
      <c r="X124" s="104"/>
      <c r="Y124" s="104"/>
      <c r="Z124" s="104"/>
      <c r="AA124" s="104"/>
      <c r="AB124" s="104"/>
      <c r="AC124" s="104"/>
      <c r="AD124" s="104"/>
      <c r="AE124" s="104"/>
      <c r="AF124" s="104"/>
      <c r="AG124" s="104"/>
      <c r="AH124" s="104"/>
      <c r="AI124" s="104"/>
      <c r="AJ124" s="104"/>
      <c r="AK124" s="104"/>
      <c r="AL124" s="104"/>
      <c r="AM124" s="104"/>
      <c r="AN124" s="104"/>
      <c r="AO124" s="104"/>
      <c r="AP124" s="104"/>
      <c r="AQ124" s="104"/>
      <c r="AR124" s="105"/>
    </row>
    <row r="125" spans="1:44" x14ac:dyDescent="0.5">
      <c r="C125" s="6"/>
      <c r="D125" s="6"/>
      <c r="E125" s="6"/>
      <c r="F125" s="6"/>
      <c r="G125" s="6"/>
      <c r="H125" s="6"/>
      <c r="I125" s="6"/>
      <c r="J125" s="6"/>
      <c r="K125" s="6"/>
      <c r="L125" s="6"/>
      <c r="M125" s="6"/>
      <c r="N125" s="6"/>
      <c r="O125" s="6"/>
      <c r="P125" s="6"/>
      <c r="Q125" s="6"/>
      <c r="R125" s="6"/>
      <c r="S125" s="6"/>
      <c r="T125" s="6"/>
      <c r="U125" s="6"/>
      <c r="V125" s="6"/>
      <c r="W125" s="6"/>
      <c r="X125" s="6"/>
      <c r="Y125" s="6"/>
      <c r="Z125" s="6"/>
      <c r="AA125" s="6"/>
      <c r="AB125" s="6"/>
      <c r="AC125" s="6"/>
      <c r="AD125" s="6"/>
      <c r="AE125" s="6"/>
      <c r="AF125" s="6"/>
      <c r="AG125" s="6"/>
      <c r="AH125" s="6"/>
      <c r="AI125" s="6"/>
      <c r="AJ125" s="6"/>
      <c r="AK125" s="6"/>
      <c r="AL125" s="6"/>
      <c r="AM125" s="6"/>
      <c r="AN125" s="6"/>
      <c r="AO125" s="6"/>
      <c r="AP125" s="6"/>
      <c r="AQ125" s="6"/>
    </row>
  </sheetData>
  <pageMargins left="0.25" right="0.25" top="0.75" bottom="0.75" header="0.3" footer="0.3"/>
  <pageSetup paperSize="9" scale="42" orientation="landscape" r:id="rId1"/>
  <headerFooter alignWithMargins="0">
    <oddHeader>&amp;A</oddHeader>
    <oddFooter>&amp;L&amp;F&amp;C&amp;A&amp;R&amp;D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 codeName="Sheet17">
    <tabColor rgb="FF00B0F0"/>
    <pageSetUpPr fitToPage="1"/>
  </sheetPr>
  <dimension ref="A1:AR145"/>
  <sheetViews>
    <sheetView zoomScale="90" zoomScaleNormal="90" workbookViewId="0">
      <pane xSplit="3" ySplit="4" topLeftCell="AC5" activePane="bottomRight" state="frozenSplit"/>
      <selection pane="topRight"/>
      <selection pane="bottomLeft"/>
      <selection pane="bottomRight"/>
    </sheetView>
  </sheetViews>
  <sheetFormatPr defaultColWidth="9.109375" defaultRowHeight="15" x14ac:dyDescent="0.5"/>
  <cols>
    <col min="1" max="1" width="11.5546875" style="1" customWidth="1"/>
    <col min="2" max="2" width="15.71875" style="1" customWidth="1"/>
    <col min="3" max="3" width="11.71875" style="5" bestFit="1" customWidth="1"/>
    <col min="4" max="44" width="12.44140625" style="13" customWidth="1"/>
    <col min="45" max="16384" width="9.109375" style="1"/>
  </cols>
  <sheetData>
    <row r="1" spans="1:44" s="2" customFormat="1" x14ac:dyDescent="0.5">
      <c r="A1" s="81" t="s">
        <v>252</v>
      </c>
      <c r="B1" s="63" t="s">
        <v>253</v>
      </c>
      <c r="C1" s="67" t="s">
        <v>263</v>
      </c>
      <c r="D1" s="64">
        <v>1</v>
      </c>
      <c r="E1" s="64">
        <v>2</v>
      </c>
      <c r="F1" s="64">
        <v>3</v>
      </c>
      <c r="G1" s="64">
        <v>4</v>
      </c>
      <c r="H1" s="64">
        <v>5</v>
      </c>
      <c r="I1" s="64">
        <v>6</v>
      </c>
      <c r="J1" s="64">
        <v>7</v>
      </c>
      <c r="K1" s="64">
        <v>8</v>
      </c>
      <c r="L1" s="64">
        <v>9</v>
      </c>
      <c r="M1" s="64">
        <v>10</v>
      </c>
      <c r="N1" s="64">
        <v>11</v>
      </c>
      <c r="O1" s="64">
        <v>12</v>
      </c>
      <c r="P1" s="64">
        <v>13</v>
      </c>
      <c r="Q1" s="64">
        <v>14</v>
      </c>
      <c r="R1" s="64">
        <v>15</v>
      </c>
      <c r="S1" s="64">
        <v>16</v>
      </c>
      <c r="T1" s="64">
        <v>17</v>
      </c>
      <c r="U1" s="64">
        <v>18</v>
      </c>
      <c r="V1" s="64">
        <v>19</v>
      </c>
      <c r="W1" s="64">
        <v>20</v>
      </c>
      <c r="X1" s="64">
        <v>21</v>
      </c>
      <c r="Y1" s="64">
        <v>22</v>
      </c>
      <c r="Z1" s="64">
        <v>23</v>
      </c>
      <c r="AA1" s="64">
        <v>24</v>
      </c>
      <c r="AB1" s="64">
        <v>25</v>
      </c>
      <c r="AC1" s="64">
        <v>26</v>
      </c>
      <c r="AD1" s="64">
        <v>27</v>
      </c>
      <c r="AE1" s="64">
        <v>28</v>
      </c>
      <c r="AF1" s="64">
        <v>29</v>
      </c>
      <c r="AG1" s="64">
        <v>30</v>
      </c>
      <c r="AH1" s="64">
        <v>31</v>
      </c>
      <c r="AI1" s="64">
        <v>32</v>
      </c>
      <c r="AJ1" s="64">
        <v>33</v>
      </c>
      <c r="AK1" s="64">
        <v>34</v>
      </c>
      <c r="AL1" s="64">
        <v>35</v>
      </c>
      <c r="AM1" s="64">
        <v>36</v>
      </c>
      <c r="AN1" s="64">
        <v>37</v>
      </c>
      <c r="AO1" s="64">
        <v>38</v>
      </c>
      <c r="AP1" s="64">
        <v>39</v>
      </c>
      <c r="AQ1" s="64">
        <v>40</v>
      </c>
      <c r="AR1" s="68">
        <v>41</v>
      </c>
    </row>
    <row r="2" spans="1:44" s="2" customFormat="1" x14ac:dyDescent="0.5">
      <c r="A2" s="69"/>
      <c r="B2" s="70"/>
      <c r="C2" s="73" t="s">
        <v>262</v>
      </c>
      <c r="D2" s="58" cm="1">
        <f t="array" ref="D2">IF(ROWS(RacesMisc)&lt;D$1,"",IF(INDEX(RacesMisc,D$1,2)="","",INDEX(RacesMisc,D$1,2)))</f>
        <v>46029</v>
      </c>
      <c r="E2" s="58" cm="1">
        <f t="array" ref="E2">IF(ROWS(RacesMisc)&lt;E$1,"",IF(INDEX(RacesMisc,E$1,2)="","",INDEX(RacesMisc,E$1,2)))</f>
        <v>46032</v>
      </c>
      <c r="F2" s="58" cm="1">
        <f t="array" ref="F2">IF(ROWS(RacesMisc)&lt;F$1,"",IF(INDEX(RacesMisc,F$1,2)="","",INDEX(RacesMisc,F$1,2)))</f>
        <v>46032</v>
      </c>
      <c r="G2" s="58" cm="1">
        <f t="array" ref="G2">IF(ROWS(RacesMisc)&lt;G$1,"",IF(INDEX(RacesMisc,G$1,2)="","",INDEX(RacesMisc,G$1,2)))</f>
        <v>46032</v>
      </c>
      <c r="H2" s="58" cm="1">
        <f t="array" ref="H2">IF(ROWS(RacesMisc)&lt;H$1,"",IF(INDEX(RacesMisc,H$1,2)="","",INDEX(RacesMisc,H$1,2)))</f>
        <v>46061</v>
      </c>
      <c r="I2" s="58" cm="1">
        <f t="array" ref="I2">IF(ROWS(RacesMisc)&lt;I$1,"",IF(INDEX(RacesMisc,I$1,2)="","",INDEX(RacesMisc,I$1,2)))</f>
        <v>46068</v>
      </c>
      <c r="J2" s="58" cm="1">
        <f t="array" ref="J2">IF(ROWS(RacesMisc)&lt;J$1,"",IF(INDEX(RacesMisc,J$1,2)="","",INDEX(RacesMisc,J$1,2)))</f>
        <v>46089</v>
      </c>
      <c r="K2" s="58" cm="1">
        <f t="array" ref="K2">IF(ROWS(RacesMisc)&lt;K$1,"",IF(INDEX(RacesMisc,K$1,2)="","",INDEX(RacesMisc,K$1,2)))</f>
        <v>46088</v>
      </c>
      <c r="L2" s="58" cm="1">
        <f t="array" ref="L2">IF(ROWS(RacesMisc)&lt;L$1,"",IF(INDEX(RacesMisc,L$1,2)="","",INDEX(RacesMisc,L$1,2)))</f>
        <v>46088</v>
      </c>
      <c r="M2" s="58" cm="1">
        <f t="array" ref="M2">IF(ROWS(RacesMisc)&lt;M$1,"",IF(INDEX(RacesMisc,M$1,2)="","",INDEX(RacesMisc,M$1,2)))</f>
        <v>46096</v>
      </c>
      <c r="N2" s="58" cm="1">
        <f t="array" ref="N2">IF(ROWS(RacesMisc)&lt;N$1,"",IF(INDEX(RacesMisc,N$1,2)="","",INDEX(RacesMisc,N$1,2)))</f>
        <v>46110</v>
      </c>
      <c r="O2" s="58" cm="1">
        <f t="array" ref="O2">IF(ROWS(RacesMisc)&lt;O$1,"",IF(INDEX(RacesMisc,O$1,2)="","",INDEX(RacesMisc,O$1,2)))</f>
        <v>46103</v>
      </c>
      <c r="P2" s="58" cm="1">
        <f t="array" ref="P2">IF(ROWS(RacesMisc)&lt;P$1,"",IF(INDEX(RacesMisc,P$1,2)="","",INDEX(RacesMisc,P$1,2)))</f>
        <v>46112</v>
      </c>
      <c r="Q2" s="58" cm="1">
        <f t="array" ref="Q2">IF(ROWS(RacesMisc)&lt;Q$1,"",IF(INDEX(RacesMisc,Q$1,2)="","",INDEX(RacesMisc,Q$1,2)))</f>
        <v>46115</v>
      </c>
      <c r="R2" s="58" cm="1">
        <f t="array" ref="R2">IF(ROWS(RacesMisc)&lt;R$1,"",IF(INDEX(RacesMisc,R$1,2)="","",INDEX(RacesMisc,R$1,2)))</f>
        <v>46119</v>
      </c>
      <c r="S2" s="58" cm="1">
        <f t="array" ref="S2">IF(ROWS(RacesMisc)&lt;S$1,"",IF(INDEX(RacesMisc,S$1,2)="","",INDEX(RacesMisc,S$1,2)))</f>
        <v>46124</v>
      </c>
      <c r="T2" s="58" cm="1">
        <f t="array" ref="T2">IF(ROWS(RacesMisc)&lt;T$1,"",IF(INDEX(RacesMisc,T$1,2)="","",INDEX(RacesMisc,T$1,2)))</f>
        <v>46126</v>
      </c>
      <c r="U2" s="58" cm="1">
        <f t="array" ref="U2">IF(ROWS(RacesMisc)&lt;U$1,"",IF(INDEX(RacesMisc,U$1,2)="","",INDEX(RacesMisc,U$1,2)))</f>
        <v>46131</v>
      </c>
      <c r="V2" s="58" cm="1">
        <f t="array" ref="V2">IF(ROWS(RacesMisc)&lt;V$1,"",IF(INDEX(RacesMisc,V$1,2)="","",INDEX(RacesMisc,V$1,2)))</f>
        <v>46138</v>
      </c>
      <c r="W2" s="58" cm="1">
        <f t="array" ref="W2">IF(ROWS(RacesMisc)&lt;W$1,"",IF(INDEX(RacesMisc,W$1,2)="","",INDEX(RacesMisc,W$1,2)))</f>
        <v>46133</v>
      </c>
      <c r="X2" s="58" cm="1">
        <f t="array" ref="X2">IF(ROWS(RacesMisc)&lt;X$1,"",IF(INDEX(RacesMisc,X$1,2)="","",INDEX(RacesMisc,X$1,2)))</f>
        <v>46140</v>
      </c>
      <c r="Y2" s="58" cm="1">
        <f t="array" ref="Y2">IF(ROWS(RacesMisc)&lt;Y$1,"",IF(INDEX(RacesMisc,Y$1,2)="","",INDEX(RacesMisc,Y$1,2)))</f>
        <v>46147</v>
      </c>
      <c r="Z2" s="58" cm="1">
        <f t="array" ref="Z2">IF(ROWS(RacesMisc)&lt;Z$1,"",IF(INDEX(RacesMisc,Z$1,2)="","",INDEX(RacesMisc,Z$1,2)))</f>
        <v>46154</v>
      </c>
      <c r="AA2" s="58" cm="1">
        <f t="array" ref="AA2">IF(ROWS(RacesMisc)&lt;AA$1,"",IF(INDEX(RacesMisc,AA$1,2)="","",INDEX(RacesMisc,AA$1,2)))</f>
        <v>46155</v>
      </c>
      <c r="AB2" s="58" cm="1">
        <f t="array" ref="AB2">IF(ROWS(RacesMisc)&lt;AB$1,"",IF(INDEX(RacesMisc,AB$1,2)="","",INDEX(RacesMisc,AB$1,2)))</f>
        <v>46161</v>
      </c>
      <c r="AC2" s="58" cm="1">
        <f t="array" ref="AC2">IF(ROWS(RacesMisc)&lt;AC$1,"",IF(INDEX(RacesMisc,AC$1,2)="","",INDEX(RacesMisc,AC$1,2)))</f>
        <v>46175</v>
      </c>
      <c r="AD2" s="58" cm="1">
        <f t="array" ref="AD2">IF(ROWS(RacesMisc)&lt;AD$1,"",IF(INDEX(RacesMisc,AD$1,2)="","",INDEX(RacesMisc,AD$1,2)))</f>
        <v>46182</v>
      </c>
      <c r="AE2" s="58" cm="1">
        <f t="array" ref="AE2">IF(ROWS(RacesMisc)&lt;AE$1,"",IF(INDEX(RacesMisc,AE$1,2)="","",INDEX(RacesMisc,AE$1,2)))</f>
        <v>46189</v>
      </c>
      <c r="AF2" s="58" cm="1">
        <f t="array" ref="AF2">IF(ROWS(RacesMisc)&lt;AF$1,"",IF(INDEX(RacesMisc,AF$1,2)="","",INDEX(RacesMisc,AF$1,2)))</f>
        <v>46203</v>
      </c>
      <c r="AG2" s="58" cm="1">
        <f t="array" ref="AG2">IF(ROWS(RacesMisc)&lt;AG$1,"",IF(INDEX(RacesMisc,AG$1,2)="","",INDEX(RacesMisc,AG$1,2)))</f>
        <v>46201</v>
      </c>
      <c r="AH2" s="58" cm="1">
        <f t="array" ref="AH2">IF(ROWS(RacesMisc)&lt;AH$1,"",IF(INDEX(RacesMisc,AH$1,2)="","",INDEX(RacesMisc,AH$1,2)))</f>
        <v>46217</v>
      </c>
      <c r="AI2" s="58" cm="1">
        <f t="array" ref="AI2">IF(ROWS(RacesMisc)&lt;AI$1,"",IF(INDEX(RacesMisc,AI$1,2)="","",INDEX(RacesMisc,AI$1,2)))</f>
        <v>46224</v>
      </c>
      <c r="AJ2" s="58" cm="1">
        <f t="array" ref="AJ2">IF(ROWS(RacesMisc)&lt;AJ$1,"",IF(INDEX(RacesMisc,AJ$1,2)="","",INDEX(RacesMisc,AJ$1,2)))</f>
        <v>46231</v>
      </c>
      <c r="AK2" s="58" t="str" cm="1">
        <f t="array" ref="AK2">IF(ROWS(RacesMisc)&lt;AK$1,"",IF(INDEX(RacesMisc,AK$1,2)="","",INDEX(RacesMisc,AK$1,2)))</f>
        <v/>
      </c>
      <c r="AL2" s="58" t="str" cm="1">
        <f t="array" ref="AL2">IF(ROWS(RacesMisc)&lt;AL$1,"",IF(INDEX(RacesMisc,AL$1,2)="","",INDEX(RacesMisc,AL$1,2)))</f>
        <v/>
      </c>
      <c r="AM2" s="58" t="str" cm="1">
        <f t="array" ref="AM2">IF(ROWS(RacesMisc)&lt;AM$1,"",IF(INDEX(RacesMisc,AM$1,2)="","",INDEX(RacesMisc,AM$1,2)))</f>
        <v/>
      </c>
      <c r="AN2" s="58" t="str" cm="1">
        <f t="array" ref="AN2">IF(ROWS(RacesMisc)&lt;AN$1,"",IF(INDEX(RacesMisc,AN$1,2)="","",INDEX(RacesMisc,AN$1,2)))</f>
        <v/>
      </c>
      <c r="AO2" s="58" t="str" cm="1">
        <f t="array" ref="AO2">IF(ROWS(RacesMisc)&lt;AO$1,"",IF(INDEX(RacesMisc,AO$1,2)="","",INDEX(RacesMisc,AO$1,2)))</f>
        <v/>
      </c>
      <c r="AP2" s="58" t="str" cm="1">
        <f t="array" ref="AP2">IF(ROWS(RacesMisc)&lt;AP$1,"",IF(INDEX(RacesMisc,AP$1,2)="","",INDEX(RacesMisc,AP$1,2)))</f>
        <v/>
      </c>
      <c r="AQ2" s="58" t="str" cm="1">
        <f t="array" ref="AQ2">IF(ROWS(RacesMisc)&lt;AQ$1,"",IF(INDEX(RacesMisc,AQ$1,2)="","",INDEX(RacesMisc,AQ$1,2)))</f>
        <v/>
      </c>
      <c r="AR2" s="74" t="str" cm="1">
        <f t="array" ref="AR2">IF(ROWS(RacesMisc)&lt;AR$1,"",IF(INDEX(RacesMisc,AR$1,2)="","",INDEX(RacesMisc,AR$1,2)))</f>
        <v/>
      </c>
    </row>
    <row r="3" spans="1:44" s="2" customFormat="1" x14ac:dyDescent="0.5">
      <c r="A3" s="69"/>
      <c r="B3" s="70"/>
      <c r="C3" s="73" t="s">
        <v>268</v>
      </c>
      <c r="D3" s="58" t="str" cm="1">
        <f t="array" ref="D3">IF(ROWS(RacesMisc)&lt;D$1,"",IF(INDEX(RacesMisc,D$1,4)="","",INDEX(RacesMisc,D$1,4)))</f>
        <v>7M</v>
      </c>
      <c r="E3" s="58" t="str" cm="1">
        <f t="array" ref="E3">IF(ROWS(RacesMisc)&lt;E$1,"",IF(INDEX(RacesMisc,E$1,4)="","",INDEX(RacesMisc,E$1,4)))</f>
        <v>15.2M</v>
      </c>
      <c r="F3" s="58" t="str" cm="1">
        <f t="array" ref="F3">IF(ROWS(RacesMisc)&lt;F$1,"",IF(INDEX(RacesMisc,F$1,4)="","",INDEX(RacesMisc,F$1,4)))</f>
        <v>17M</v>
      </c>
      <c r="G3" s="58" t="str" cm="1">
        <f t="array" ref="G3">IF(ROWS(RacesMisc)&lt;G$1,"",IF(INDEX(RacesMisc,G$1,4)="","",INDEX(RacesMisc,G$1,4)))</f>
        <v>27M</v>
      </c>
      <c r="H3" s="58" t="str" cm="1">
        <f t="array" ref="H3">IF(ROWS(RacesMisc)&lt;H$1,"",IF(INDEX(RacesMisc,H$1,4)="","",INDEX(RacesMisc,H$1,4)))</f>
        <v>7M</v>
      </c>
      <c r="I3" s="58" t="str" cm="1">
        <f t="array" ref="I3">IF(ROWS(RacesMisc)&lt;I$1,"",IF(INDEX(RacesMisc,I$1,4)="","",INDEX(RacesMisc,I$1,4)))</f>
        <v>6M</v>
      </c>
      <c r="J3" s="58" t="str" cm="1">
        <f t="array" ref="J3">IF(ROWS(RacesMisc)&lt;J$1,"",IF(INDEX(RacesMisc,J$1,4)="","",INDEX(RacesMisc,J$1,4)))</f>
        <v>5.5M</v>
      </c>
      <c r="K3" s="58" t="str" cm="1">
        <f t="array" ref="K3">IF(ROWS(RacesMisc)&lt;K$1,"",IF(INDEX(RacesMisc,K$1,4)="","",INDEX(RacesMisc,K$1,4)))</f>
        <v>27.5M</v>
      </c>
      <c r="L3" s="58" t="str" cm="1">
        <f t="array" ref="L3">IF(ROWS(RacesMisc)&lt;L$1,"",IF(INDEX(RacesMisc,L$1,4)="","",INDEX(RacesMisc,L$1,4)))</f>
        <v>15M</v>
      </c>
      <c r="M3" s="58" t="str" cm="1">
        <f t="array" ref="M3">IF(ROWS(RacesMisc)&lt;M$1,"",IF(INDEX(RacesMisc,M$1,4)="","",INDEX(RacesMisc,M$1,4)))</f>
        <v>20M</v>
      </c>
      <c r="N3" s="58" t="str" cm="1">
        <f t="array" ref="N3">IF(ROWS(RacesMisc)&lt;N$1,"",IF(INDEX(RacesMisc,N$1,4)="","",INDEX(RacesMisc,N$1,4)))</f>
        <v>6.21M</v>
      </c>
      <c r="O3" s="58" t="str" cm="1">
        <f t="array" ref="O3">IF(ROWS(RacesMisc)&lt;O$1,"",IF(INDEX(RacesMisc,O$1,4)="","",INDEX(RacesMisc,O$1,4)))</f>
        <v>20M</v>
      </c>
      <c r="P3" s="58" t="str" cm="1">
        <f t="array" ref="P3">IF(ROWS(RacesMisc)&lt;P$1,"",IF(INDEX(RacesMisc,P$1,4)="","",INDEX(RacesMisc,P$1,4)))</f>
        <v>4M</v>
      </c>
      <c r="Q3" s="58" t="str" cm="1">
        <f t="array" ref="Q3">IF(ROWS(RacesMisc)&lt;Q$1,"",IF(INDEX(RacesMisc,Q$1,4)="","",INDEX(RacesMisc,Q$1,4)))</f>
        <v>7M</v>
      </c>
      <c r="R3" s="58" t="str" cm="1">
        <f t="array" ref="R3">IF(ROWS(RacesMisc)&lt;R$1,"",IF(INDEX(RacesMisc,R$1,4)="","",INDEX(RacesMisc,R$1,4)))</f>
        <v>3.4M</v>
      </c>
      <c r="S3" s="58" t="str" cm="1">
        <f t="array" ref="S3">IF(ROWS(RacesMisc)&lt;S$1,"",IF(INDEX(RacesMisc,S$1,4)="","",INDEX(RacesMisc,S$1,4)))</f>
        <v>6.7M</v>
      </c>
      <c r="T3" s="58" t="str" cm="1">
        <f t="array" ref="T3">IF(ROWS(RacesMisc)&lt;T$1,"",IF(INDEX(RacesMisc,T$1,4)="","",INDEX(RacesMisc,T$1,4)))</f>
        <v>4M</v>
      </c>
      <c r="U3" s="58" t="str" cm="1">
        <f t="array" ref="U3">IF(ROWS(RacesMisc)&lt;U$1,"",IF(INDEX(RacesMisc,U$1,4)="","",INDEX(RacesMisc,U$1,4)))</f>
        <v>5M</v>
      </c>
      <c r="V3" s="58" t="str" cm="1">
        <f t="array" ref="V3">IF(ROWS(RacesMisc)&lt;V$1,"",IF(INDEX(RacesMisc,V$1,4)="","",INDEX(RacesMisc,V$1,4)))</f>
        <v>7M</v>
      </c>
      <c r="W3" s="58" t="str" cm="1">
        <f t="array" ref="W3">IF(ROWS(RacesMisc)&lt;W$1,"",IF(INDEX(RacesMisc,W$1,4)="","",INDEX(RacesMisc,W$1,4)))</f>
        <v>4.7M</v>
      </c>
      <c r="X3" s="58" t="str" cm="1">
        <f t="array" ref="X3">IF(ROWS(RacesMisc)&lt;X$1,"",IF(INDEX(RacesMisc,X$1,4)="","",INDEX(RacesMisc,X$1,4)))</f>
        <v>6M</v>
      </c>
      <c r="Y3" s="58" t="str" cm="1">
        <f t="array" ref="Y3">IF(ROWS(RacesMisc)&lt;Y$1,"",IF(INDEX(RacesMisc,Y$1,4)="","",INDEX(RacesMisc,Y$1,4)))</f>
        <v>3.6M</v>
      </c>
      <c r="Z3" s="58" t="str" cm="1">
        <f t="array" ref="Z3">IF(ROWS(RacesMisc)&lt;Z$1,"",IF(INDEX(RacesMisc,Z$1,4)="","",INDEX(RacesMisc,Z$1,4)))</f>
        <v>4M</v>
      </c>
      <c r="AA3" s="58" t="str" cm="1">
        <f t="array" ref="AA3">IF(ROWS(RacesMisc)&lt;AA$1,"",IF(INDEX(RacesMisc,AA$1,4)="","",INDEX(RacesMisc,AA$1,4)))</f>
        <v>5M</v>
      </c>
      <c r="AB3" s="58" t="str" cm="1">
        <f t="array" ref="AB3">IF(ROWS(RacesMisc)&lt;AB$1,"",IF(INDEX(RacesMisc,AB$1,4)="","",INDEX(RacesMisc,AB$1,4)))</f>
        <v>3.6M</v>
      </c>
      <c r="AC3" s="58" t="str" cm="1">
        <f t="array" ref="AC3">IF(ROWS(RacesMisc)&lt;AC$1,"",IF(INDEX(RacesMisc,AC$1,4)="","",INDEX(RacesMisc,AC$1,4)))</f>
        <v>4M</v>
      </c>
      <c r="AD3" s="58" t="str" cm="1">
        <f t="array" ref="AD3">IF(ROWS(RacesMisc)&lt;AD$1,"",IF(INDEX(RacesMisc,AD$1,4)="","",INDEX(RacesMisc,AD$1,4)))</f>
        <v>7M</v>
      </c>
      <c r="AE3" s="58" t="str" cm="1">
        <f t="array" ref="AE3">IF(ROWS(RacesMisc)&lt;AE$1,"",IF(INDEX(RacesMisc,AE$1,4)="","",INDEX(RacesMisc,AE$1,4)))</f>
        <v>5.1M</v>
      </c>
      <c r="AF3" s="58" t="str" cm="1">
        <f t="array" ref="AF3">IF(ROWS(RacesMisc)&lt;AF$1,"",IF(INDEX(RacesMisc,AF$1,4)="","",INDEX(RacesMisc,AF$1,4)))</f>
        <v>8.4M</v>
      </c>
      <c r="AG3" s="58" t="str" cm="1">
        <f t="array" ref="AG3">IF(ROWS(RacesMisc)&lt;AG$1,"",IF(INDEX(RacesMisc,AG$1,4)="","",INDEX(RacesMisc,AG$1,4)))</f>
        <v>12.4M</v>
      </c>
      <c r="AH3" s="58" t="str" cm="1">
        <f t="array" ref="AH3">IF(ROWS(RacesMisc)&lt;AH$1,"",IF(INDEX(RacesMisc,AH$1,4)="","",INDEX(RacesMisc,AH$1,4)))</f>
        <v>5.2M</v>
      </c>
      <c r="AI3" s="58" t="str" cm="1">
        <f t="array" ref="AI3">IF(ROWS(RacesMisc)&lt;AI$1,"",IF(INDEX(RacesMisc,AI$1,4)="","",INDEX(RacesMisc,AI$1,4)))</f>
        <v>5M</v>
      </c>
      <c r="AJ3" s="58" t="str" cm="1">
        <f t="array" ref="AJ3">IF(ROWS(RacesMisc)&lt;AJ$1,"",IF(INDEX(RacesMisc,AJ$1,4)="","",INDEX(RacesMisc,AJ$1,4)))</f>
        <v>4M</v>
      </c>
      <c r="AK3" s="58" t="str" cm="1">
        <f t="array" ref="AK3">IF(ROWS(RacesMisc)&lt;AK$1,"",IF(INDEX(RacesMisc,AK$1,4)="","",INDEX(RacesMisc,AK$1,4)))</f>
        <v/>
      </c>
      <c r="AL3" s="58" t="str" cm="1">
        <f t="array" ref="AL3">IF(ROWS(RacesMisc)&lt;AL$1,"",IF(INDEX(RacesMisc,AL$1,4)="","",INDEX(RacesMisc,AL$1,4)))</f>
        <v/>
      </c>
      <c r="AM3" s="58" t="str" cm="1">
        <f t="array" ref="AM3">IF(ROWS(RacesMisc)&lt;AM$1,"",IF(INDEX(RacesMisc,AM$1,4)="","",INDEX(RacesMisc,AM$1,4)))</f>
        <v/>
      </c>
      <c r="AN3" s="58" t="str" cm="1">
        <f t="array" ref="AN3">IF(ROWS(RacesMisc)&lt;AN$1,"",IF(INDEX(RacesMisc,AN$1,4)="","",INDEX(RacesMisc,AN$1,4)))</f>
        <v/>
      </c>
      <c r="AO3" s="58" t="str" cm="1">
        <f t="array" ref="AO3">IF(ROWS(RacesMisc)&lt;AO$1,"",IF(INDEX(RacesMisc,AO$1,4)="","",INDEX(RacesMisc,AO$1,4)))</f>
        <v/>
      </c>
      <c r="AP3" s="58" t="str" cm="1">
        <f t="array" ref="AP3">IF(ROWS(RacesMisc)&lt;AP$1,"",IF(INDEX(RacesMisc,AP$1,4)="","",INDEX(RacesMisc,AP$1,4)))</f>
        <v/>
      </c>
      <c r="AQ3" s="58" t="str" cm="1">
        <f t="array" ref="AQ3">IF(ROWS(RacesMisc)&lt;AQ$1,"",IF(INDEX(RacesMisc,AQ$1,4)="","",INDEX(RacesMisc,AQ$1,4)))</f>
        <v/>
      </c>
      <c r="AR3" s="74" t="str" cm="1">
        <f t="array" ref="AR3">IF(ROWS(RacesMisc)&lt;AR$1,"",IF(INDEX(RacesMisc,AR$1,4)="","",INDEX(RacesMisc,AR$1,4)))</f>
        <v/>
      </c>
    </row>
    <row r="4" spans="1:44" s="79" customFormat="1" ht="38.549999999999997" customHeight="1" x14ac:dyDescent="0.4">
      <c r="A4" s="97"/>
      <c r="C4" s="119" t="s">
        <v>269</v>
      </c>
      <c r="D4" s="99" t="str" cm="1">
        <f t="array" ref="D4">IF(ROWS(RacesMisc)&lt;D$1,"",IF(INDEX(RacesMisc,D$1,3)="","",INDEX(RacesMisc,D$1,3)))</f>
        <v>EYXC Race 3 - Sledmere</v>
      </c>
      <c r="E4" s="99" t="str" cm="1">
        <f t="array" ref="E4">IF(ROWS(RacesMisc)&lt;E$1,"",IF(INDEX(RacesMisc,E$1,3)="","",INDEX(RacesMisc,E$1,3)))</f>
        <v>Round Sheffield Run</v>
      </c>
      <c r="F4" s="99" t="str" cm="1">
        <f t="array" ref="F4">IF(ROWS(RacesMisc)&lt;F$1,"",IF(INDEX(RacesMisc,F$1,3)="","",INDEX(RacesMisc,F$1,3)))</f>
        <v>Scarborough Rock</v>
      </c>
      <c r="G4" s="99" t="str" cm="1">
        <f t="array" ref="G4">IF(ROWS(RacesMisc)&lt;G$1,"",IF(INDEX(RacesMisc,G$1,3)="","",INDEX(RacesMisc,G$1,3)))</f>
        <v>Scarborough Rock</v>
      </c>
      <c r="H4" s="99" t="str" cm="1">
        <f t="array" ref="H4">IF(ROWS(RacesMisc)&lt;H$1,"",IF(INDEX(RacesMisc,H$1,3)="","",INDEX(RacesMisc,H$1,3)))</f>
        <v>EYXC Race 4 - Drewton</v>
      </c>
      <c r="I4" s="99" t="str" cm="1">
        <f t="array" ref="I4">IF(ROWS(RacesMisc)&lt;I$1,"",IF(INDEX(RacesMisc,I$1,3)="","",INDEX(RacesMisc,I$1,3)))</f>
        <v>EYXC Race 5 - Dalby Forest</v>
      </c>
      <c r="J4" s="99" t="str" cm="1">
        <f t="array" ref="J4">IF(ROWS(RacesMisc)&lt;J$1,"",IF(INDEX(RacesMisc,J$1,3)="","",INDEX(RacesMisc,J$1,3)))</f>
        <v>EYXC Race 6 - Sewerby</v>
      </c>
      <c r="K4" s="99" t="str" cm="1">
        <f t="array" ref="K4">IF(ROWS(RacesMisc)&lt;K$1,"",IF(INDEX(RacesMisc,K$1,3)="","",INDEX(RacesMisc,K$1,3)))</f>
        <v>Golden Fleece Long Route</v>
      </c>
      <c r="L4" s="99" t="str" cm="1">
        <f t="array" ref="L4">IF(ROWS(RacesMisc)&lt;L$1,"",IF(INDEX(RacesMisc,L$1,3)="","",INDEX(RacesMisc,L$1,3)))</f>
        <v>Golden Fleece Short Route</v>
      </c>
      <c r="M4" s="99" t="str" cm="1">
        <f t="array" ref="M4">IF(ROWS(RacesMisc)&lt;M$1,"",IF(INDEX(RacesMisc,M$1,3)="","",INDEX(RacesMisc,M$1,3)))</f>
        <v>Sherwood Pines</v>
      </c>
      <c r="N4" s="99" t="str" cm="1">
        <f t="array" ref="N4">IF(ROWS(RacesMisc)&lt;N$1,"",IF(INDEX(RacesMisc,N$1,3)="","",INDEX(RacesMisc,N$1,3)))</f>
        <v>Normanby Hall Adventure Race</v>
      </c>
      <c r="O4" s="99" t="str" cm="1">
        <f t="array" ref="O4">IF(ROWS(RacesMisc)&lt;O$1,"",IF(INDEX(RacesMisc,O$1,3)="","",INDEX(RacesMisc,O$1,3)))</f>
        <v>Wymondham 20M Race</v>
      </c>
      <c r="P4" s="99" t="str" cm="1">
        <f t="array" ref="P4">IF(ROWS(RacesMisc)&lt;P$1,"",IF(INDEX(RacesMisc,P$1,3)="","",INDEX(RacesMisc,P$1,3)))</f>
        <v>Champagne League Race 1 - North Cave</v>
      </c>
      <c r="Q4" s="99" t="str" cm="1">
        <f t="array" ref="Q4">IF(ROWS(RacesMisc)&lt;Q$1,"",IF(INDEX(RacesMisc,Q$1,3)="","",INDEX(RacesMisc,Q$1,3)))</f>
        <v>East Hull Harriers Good Friday Hill Race</v>
      </c>
      <c r="R4" s="99" t="str" cm="1">
        <f t="array" ref="R4">IF(ROWS(RacesMisc)&lt;R$1,"",IF(INDEX(RacesMisc,R$1,3)="","",INDEX(RacesMisc,R$1,3)))</f>
        <v>Champagne League Race 2 - Beverley Westwood</v>
      </c>
      <c r="S4" s="99" t="str" cm="1">
        <f t="array" ref="S4">IF(ROWS(RacesMisc)&lt;S$1,"",IF(INDEX(RacesMisc,S$1,3)="","",INDEX(RacesMisc,S$1,3)))</f>
        <v>Hooded Horse 10k Trail</v>
      </c>
      <c r="T4" s="99" t="str" cm="1">
        <f t="array" ref="T4">IF(ROWS(RacesMisc)&lt;T$1,"",IF(INDEX(RacesMisc,T$1,3)="","",INDEX(RacesMisc,T$1,3)))</f>
        <v>EHH SL Race 1 - Hedon</v>
      </c>
      <c r="U4" s="99" t="str" cm="1">
        <f t="array" ref="U4">IF(ROWS(RacesMisc)&lt;U$1,"",IF(INDEX(RacesMisc,U$1,3)="","",INDEX(RacesMisc,U$1,3)))</f>
        <v>Sledmere GET CAKED Charity Run</v>
      </c>
      <c r="V4" s="99" t="str" cm="1">
        <f t="array" ref="V4">IF(ROWS(RacesMisc)&lt;V$1,"",IF(INDEX(RacesMisc,V$1,3)="","",INDEX(RacesMisc,V$1,3)))</f>
        <v>Spurn 7</v>
      </c>
      <c r="W4" s="99" t="str" cm="1">
        <f t="array" ref="W4">IF(ROWS(RacesMisc)&lt;W$1,"",IF(INDEX(RacesMisc,W$1,3)="","",INDEX(RacesMisc,W$1,3)))</f>
        <v>Champagne League Race 3 - Elloughton Dale</v>
      </c>
      <c r="X4" s="99" t="str" cm="1">
        <f t="array" ref="X4">IF(ROWS(RacesMisc)&lt;X$1,"",IF(INDEX(RacesMisc,X$1,3)="","",INDEX(RacesMisc,X$1,3)))</f>
        <v>EHH SL Race 2 - Sproatley</v>
      </c>
      <c r="Y4" s="99" t="str" cm="1">
        <f t="array" ref="Y4">IF(ROWS(RacesMisc)&lt;Y$1,"",IF(INDEX(RacesMisc,Y$1,3)="","",INDEX(RacesMisc,Y$1,3)))</f>
        <v>Champagne League Race 4 - Brantingham</v>
      </c>
      <c r="Z4" s="99" t="str" cm="1">
        <f t="array" ref="Z4">IF(ROWS(RacesMisc)&lt;Z$1,"",IF(INDEX(RacesMisc,Z$1,3)="","",INDEX(RacesMisc,Z$1,3)))</f>
        <v>EHH SL Race 3 - East Park</v>
      </c>
      <c r="AA4" s="99" t="str" cm="1">
        <f t="array" ref="AA4">IF(ROWS(RacesMisc)&lt;AA$1,"",IF(INDEX(RacesMisc,AA$1,3)="","",INDEX(RacesMisc,AA$1,3)))</f>
        <v>Walkington Reverse Handicap</v>
      </c>
      <c r="AB4" s="99" t="str" cm="1">
        <f t="array" ref="AB4">IF(ROWS(RacesMisc)&lt;AB$1,"",IF(INDEX(RacesMisc,AB$1,3)="","",INDEX(RacesMisc,AB$1,3)))</f>
        <v>Champagne League Race 5 Waulby Farm</v>
      </c>
      <c r="AC4" s="99" t="str" cm="1">
        <f t="array" ref="AC4">IF(ROWS(RacesMisc)&lt;AC$1,"",IF(INDEX(RacesMisc,AC$1,3)="","",INDEX(RacesMisc,AC$1,3)))</f>
        <v>Champagne League Race 6 - Brough</v>
      </c>
      <c r="AD4" s="99"/>
      <c r="AE4" s="99"/>
      <c r="AF4" s="99" t="str" cm="1">
        <f t="array" ref="AF4">IF(ROWS(RacesMisc)&lt;AF$1,"",IF(INDEX(RacesMisc,AF$1,3)="","",INDEX(RacesMisc,AF$1,3)))</f>
        <v>Champagne League Race 8 - Wauldby Green</v>
      </c>
      <c r="AG4" s="99"/>
      <c r="AH4" s="99"/>
      <c r="AI4" s="99"/>
      <c r="AJ4" s="99"/>
      <c r="AK4" s="99"/>
      <c r="AL4" s="99"/>
      <c r="AM4" s="99"/>
      <c r="AN4" s="99"/>
      <c r="AO4" s="99"/>
      <c r="AP4" s="99" t="str" cm="1">
        <f t="array" ref="AP4">IF(ROWS(RacesMisc)&lt;AP$1,"",IF(INDEX(RacesMisc,AP$1,3)="","",INDEX(RacesMisc,AP$1,3)))</f>
        <v/>
      </c>
      <c r="AQ4" s="99" t="str" cm="1">
        <f t="array" ref="AQ4">IF(ROWS(RacesMisc)&lt;AQ$1,"",IF(INDEX(RacesMisc,AQ$1,3)="","",INDEX(RacesMisc,AQ$1,3)))</f>
        <v/>
      </c>
      <c r="AR4" s="100" t="str" cm="1">
        <f t="array" ref="AR4">IF(ROWS(RacesMisc)&lt;AR$1,"",IF(INDEX(RacesMisc,AR$1,3)="","",INDEX(RacesMisc,AR$1,3)))</f>
        <v/>
      </c>
    </row>
    <row r="5" spans="1:44" x14ac:dyDescent="0.5">
      <c r="A5" s="17" t="str">
        <f>'5k Men'!B4</f>
        <v>Paul</v>
      </c>
      <c r="B5" s="17" t="str">
        <f>'5k Men'!C4</f>
        <v>Allen</v>
      </c>
      <c r="C5" s="115"/>
      <c r="D5" s="116">
        <v>5.5474537037037037E-2</v>
      </c>
      <c r="E5" s="115"/>
      <c r="F5" s="115"/>
      <c r="G5" s="115"/>
      <c r="H5" s="115"/>
      <c r="I5" s="115">
        <v>5.7361111111111113E-2</v>
      </c>
      <c r="J5" s="115">
        <v>4.5787037037037036E-2</v>
      </c>
      <c r="K5" s="115"/>
      <c r="L5" s="115"/>
      <c r="M5" s="115"/>
      <c r="N5" s="115"/>
      <c r="O5" s="115"/>
      <c r="P5" s="115">
        <v>2.8356481481481483E-2</v>
      </c>
      <c r="Q5" s="115"/>
      <c r="R5" s="115"/>
      <c r="S5" s="115"/>
      <c r="T5" s="115"/>
      <c r="U5" s="115"/>
      <c r="V5" s="115"/>
      <c r="W5" s="115"/>
      <c r="X5" s="115"/>
      <c r="Y5" s="115"/>
      <c r="Z5" s="115"/>
      <c r="AA5" s="115">
        <v>4.1412037037037039E-2</v>
      </c>
      <c r="AB5" s="115"/>
      <c r="AC5" s="115"/>
      <c r="AD5" s="115"/>
      <c r="AE5" s="115"/>
      <c r="AF5" s="115"/>
      <c r="AG5" s="115"/>
      <c r="AH5" s="115"/>
      <c r="AI5" s="115"/>
      <c r="AJ5" s="115"/>
      <c r="AK5" s="115"/>
      <c r="AL5" s="115"/>
      <c r="AM5" s="115"/>
      <c r="AN5" s="115"/>
      <c r="AO5" s="115"/>
      <c r="AP5" s="115"/>
      <c r="AQ5" s="115"/>
      <c r="AR5" s="117"/>
    </row>
    <row r="6" spans="1:44" x14ac:dyDescent="0.5">
      <c r="A6" s="17" t="str">
        <f>'5k Men'!B5</f>
        <v>Scott</v>
      </c>
      <c r="B6" s="17" t="str">
        <f>'5k Men'!C5</f>
        <v>Altass</v>
      </c>
      <c r="C6" s="6"/>
      <c r="D6" s="118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  <c r="AH6" s="6"/>
      <c r="AI6" s="6"/>
      <c r="AJ6" s="6"/>
      <c r="AK6" s="6"/>
      <c r="AL6" s="6"/>
      <c r="AM6" s="6"/>
      <c r="AN6" s="6"/>
      <c r="AO6" s="6"/>
      <c r="AP6" s="6"/>
      <c r="AQ6" s="6"/>
      <c r="AR6" s="102"/>
    </row>
    <row r="7" spans="1:44" x14ac:dyDescent="0.5">
      <c r="A7" s="17" t="str">
        <f>'5k Men'!B6</f>
        <v>Ben</v>
      </c>
      <c r="B7" s="17" t="str">
        <f>'5k Men'!C6</f>
        <v>Atkinson</v>
      </c>
      <c r="C7" s="6"/>
      <c r="D7" s="118"/>
      <c r="E7" s="6"/>
      <c r="F7" s="6"/>
      <c r="G7" s="6"/>
      <c r="H7" s="6"/>
      <c r="I7" s="6"/>
      <c r="J7" s="6"/>
      <c r="K7" s="6"/>
      <c r="L7" s="6"/>
      <c r="M7" s="6"/>
      <c r="N7" s="6"/>
      <c r="O7" s="6"/>
      <c r="P7" s="6"/>
      <c r="Q7" s="6"/>
      <c r="R7" s="6"/>
      <c r="S7" s="6"/>
      <c r="T7" s="6"/>
      <c r="U7" s="6"/>
      <c r="V7" s="6"/>
      <c r="W7" s="6"/>
      <c r="X7" s="6"/>
      <c r="Y7" s="6"/>
      <c r="Z7" s="6"/>
      <c r="AA7" s="6"/>
      <c r="AB7" s="6"/>
      <c r="AC7" s="6"/>
      <c r="AD7" s="6"/>
      <c r="AE7" s="6"/>
      <c r="AF7" s="6"/>
      <c r="AG7" s="6"/>
      <c r="AH7" s="6"/>
      <c r="AI7" s="6"/>
      <c r="AJ7" s="6"/>
      <c r="AK7" s="6"/>
      <c r="AL7" s="6"/>
      <c r="AM7" s="6"/>
      <c r="AN7" s="6"/>
      <c r="AO7" s="6"/>
      <c r="AP7" s="6"/>
      <c r="AQ7" s="6"/>
      <c r="AR7" s="102"/>
    </row>
    <row r="8" spans="1:44" x14ac:dyDescent="0.5">
      <c r="A8" s="17" t="str">
        <f>'5k Men'!B7</f>
        <v>Owynn</v>
      </c>
      <c r="B8" s="17" t="str">
        <f>'5k Men'!C7</f>
        <v>Baker</v>
      </c>
      <c r="C8" s="6"/>
      <c r="D8" s="118"/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6"/>
      <c r="U8" s="6"/>
      <c r="V8" s="6"/>
      <c r="W8" s="6"/>
      <c r="X8" s="6"/>
      <c r="Y8" s="6"/>
      <c r="Z8" s="6"/>
      <c r="AA8" s="6"/>
      <c r="AB8" s="6"/>
      <c r="AC8" s="6"/>
      <c r="AD8" s="6"/>
      <c r="AE8" s="6"/>
      <c r="AF8" s="6"/>
      <c r="AG8" s="6"/>
      <c r="AH8" s="6"/>
      <c r="AI8" s="6"/>
      <c r="AJ8" s="6"/>
      <c r="AK8" s="6"/>
      <c r="AL8" s="6"/>
      <c r="AM8" s="6"/>
      <c r="AN8" s="6"/>
      <c r="AO8" s="6"/>
      <c r="AP8" s="6"/>
      <c r="AQ8" s="6"/>
      <c r="AR8" s="102"/>
    </row>
    <row r="9" spans="1:44" x14ac:dyDescent="0.5">
      <c r="A9" s="17" t="str">
        <f>'5k Men'!B8</f>
        <v>Neil</v>
      </c>
      <c r="B9" s="17" t="str">
        <f>'5k Men'!C8</f>
        <v>Bant</v>
      </c>
      <c r="C9" s="6"/>
      <c r="D9" s="118"/>
      <c r="E9" s="6"/>
      <c r="F9" s="6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  <c r="X9" s="6"/>
      <c r="Y9" s="6"/>
      <c r="Z9" s="6"/>
      <c r="AA9" s="6"/>
      <c r="AB9" s="6"/>
      <c r="AC9" s="6"/>
      <c r="AD9" s="6"/>
      <c r="AE9" s="6"/>
      <c r="AF9" s="6"/>
      <c r="AG9" s="6"/>
      <c r="AH9" s="6"/>
      <c r="AI9" s="6"/>
      <c r="AJ9" s="6"/>
      <c r="AK9" s="6"/>
      <c r="AL9" s="6"/>
      <c r="AM9" s="6"/>
      <c r="AN9" s="6"/>
      <c r="AO9" s="6"/>
      <c r="AP9" s="6"/>
      <c r="AQ9" s="6"/>
      <c r="AR9" s="102"/>
    </row>
    <row r="10" spans="1:44" x14ac:dyDescent="0.5">
      <c r="A10" s="17" t="str">
        <f>'5k Men'!B9</f>
        <v>Matt</v>
      </c>
      <c r="B10" s="17" t="str">
        <f>'5k Men'!C9</f>
        <v>Barry</v>
      </c>
      <c r="C10" s="6"/>
      <c r="D10" s="118"/>
      <c r="E10" s="6"/>
      <c r="F10" s="6"/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  <c r="X10" s="6"/>
      <c r="Y10" s="6"/>
      <c r="Z10" s="6"/>
      <c r="AA10" s="6"/>
      <c r="AB10" s="6"/>
      <c r="AC10" s="6"/>
      <c r="AD10" s="6"/>
      <c r="AE10" s="6"/>
      <c r="AF10" s="6"/>
      <c r="AG10" s="6"/>
      <c r="AH10" s="6"/>
      <c r="AI10" s="6"/>
      <c r="AJ10" s="6"/>
      <c r="AK10" s="6"/>
      <c r="AL10" s="6"/>
      <c r="AM10" s="6"/>
      <c r="AN10" s="6"/>
      <c r="AO10" s="6"/>
      <c r="AP10" s="6"/>
      <c r="AQ10" s="6"/>
      <c r="AR10" s="102"/>
    </row>
    <row r="11" spans="1:44" x14ac:dyDescent="0.5">
      <c r="A11" s="17" t="str">
        <f>'5k Men'!B10</f>
        <v>Gary</v>
      </c>
      <c r="B11" s="17" t="str">
        <f>'5k Men'!C10</f>
        <v>Baugh</v>
      </c>
      <c r="C11" s="6"/>
      <c r="D11" s="118"/>
      <c r="E11" s="6"/>
      <c r="F11" s="6"/>
      <c r="G11" s="6"/>
      <c r="H11" s="6"/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  <c r="X11" s="6"/>
      <c r="Y11" s="6"/>
      <c r="Z11" s="6"/>
      <c r="AA11" s="6"/>
      <c r="AB11" s="6"/>
      <c r="AC11" s="6"/>
      <c r="AD11" s="6"/>
      <c r="AE11" s="6"/>
      <c r="AF11" s="6"/>
      <c r="AG11" s="6"/>
      <c r="AH11" s="6"/>
      <c r="AI11" s="6"/>
      <c r="AJ11" s="6"/>
      <c r="AK11" s="6"/>
      <c r="AL11" s="6"/>
      <c r="AM11" s="6"/>
      <c r="AN11" s="6"/>
      <c r="AO11" s="6"/>
      <c r="AP11" s="6"/>
      <c r="AQ11" s="6"/>
      <c r="AR11" s="102"/>
    </row>
    <row r="12" spans="1:44" x14ac:dyDescent="0.5">
      <c r="A12" s="17" t="str">
        <f>'5k Men'!B11</f>
        <v>Antony</v>
      </c>
      <c r="B12" s="17" t="str">
        <f>'5k Men'!C11</f>
        <v>Beard</v>
      </c>
      <c r="C12" s="6"/>
      <c r="D12" s="118"/>
      <c r="E12" s="6"/>
      <c r="F12" s="6"/>
      <c r="G12" s="6"/>
      <c r="H12" s="6"/>
      <c r="I12" s="6"/>
      <c r="J12" s="6"/>
      <c r="K12" s="6"/>
      <c r="L12" s="6"/>
      <c r="M12" s="6"/>
      <c r="N12" s="6"/>
      <c r="O12" s="6"/>
      <c r="P12" s="6"/>
      <c r="Q12" s="6"/>
      <c r="R12" s="6"/>
      <c r="S12" s="6"/>
      <c r="T12" s="6"/>
      <c r="U12" s="6"/>
      <c r="V12" s="6"/>
      <c r="W12" s="6"/>
      <c r="X12" s="6"/>
      <c r="Y12" s="6"/>
      <c r="Z12" s="6"/>
      <c r="AA12" s="6"/>
      <c r="AB12" s="6"/>
      <c r="AC12" s="6"/>
      <c r="AD12" s="6"/>
      <c r="AE12" s="6"/>
      <c r="AF12" s="6"/>
      <c r="AG12" s="6"/>
      <c r="AH12" s="6"/>
      <c r="AI12" s="6"/>
      <c r="AJ12" s="6"/>
      <c r="AK12" s="6"/>
      <c r="AL12" s="6"/>
      <c r="AM12" s="6"/>
      <c r="AN12" s="6"/>
      <c r="AO12" s="6"/>
      <c r="AP12" s="6"/>
      <c r="AQ12" s="6"/>
      <c r="AR12" s="102"/>
    </row>
    <row r="13" spans="1:44" x14ac:dyDescent="0.5">
      <c r="A13" s="17" t="str">
        <f>'5k Men'!B12</f>
        <v>Tony</v>
      </c>
      <c r="B13" s="17" t="str">
        <f>'5k Men'!C12</f>
        <v>Beck</v>
      </c>
      <c r="C13" s="6"/>
      <c r="D13" s="118"/>
      <c r="E13" s="6"/>
      <c r="F13" s="6"/>
      <c r="G13" s="6"/>
      <c r="H13" s="6"/>
      <c r="I13" s="6"/>
      <c r="J13" s="6"/>
      <c r="K13" s="6"/>
      <c r="L13" s="6"/>
      <c r="M13" s="6"/>
      <c r="N13" s="6"/>
      <c r="O13" s="6"/>
      <c r="P13" s="6"/>
      <c r="Q13" s="6"/>
      <c r="R13" s="6"/>
      <c r="S13" s="6"/>
      <c r="T13" s="6"/>
      <c r="U13" s="6"/>
      <c r="V13" s="6"/>
      <c r="W13" s="6"/>
      <c r="X13" s="6"/>
      <c r="Y13" s="6"/>
      <c r="Z13" s="6"/>
      <c r="AA13" s="6"/>
      <c r="AB13" s="6"/>
      <c r="AC13" s="6"/>
      <c r="AD13" s="6"/>
      <c r="AE13" s="6"/>
      <c r="AF13" s="6"/>
      <c r="AG13" s="6"/>
      <c r="AH13" s="6"/>
      <c r="AI13" s="6"/>
      <c r="AJ13" s="6"/>
      <c r="AK13" s="6"/>
      <c r="AL13" s="6"/>
      <c r="AM13" s="6"/>
      <c r="AN13" s="6"/>
      <c r="AO13" s="6"/>
      <c r="AP13" s="6"/>
      <c r="AQ13" s="6"/>
      <c r="AR13" s="102"/>
    </row>
    <row r="14" spans="1:44" x14ac:dyDescent="0.5">
      <c r="A14" s="17" t="str">
        <f>'5k Men'!B13</f>
        <v>Oskar</v>
      </c>
      <c r="B14" s="17" t="str">
        <f>'5k Men'!C13</f>
        <v>Bengtsson</v>
      </c>
      <c r="C14" s="6"/>
      <c r="D14" s="118"/>
      <c r="E14" s="6"/>
      <c r="F14" s="6"/>
      <c r="G14" s="6"/>
      <c r="H14" s="6"/>
      <c r="I14" s="6"/>
      <c r="J14" s="6"/>
      <c r="K14" s="6"/>
      <c r="L14" s="6"/>
      <c r="M14" s="6"/>
      <c r="N14" s="6"/>
      <c r="O14" s="6"/>
      <c r="P14" s="6"/>
      <c r="Q14" s="6"/>
      <c r="R14" s="6"/>
      <c r="S14" s="6"/>
      <c r="T14" s="6"/>
      <c r="U14" s="6"/>
      <c r="V14" s="6"/>
      <c r="W14" s="6"/>
      <c r="X14" s="6"/>
      <c r="Y14" s="6"/>
      <c r="Z14" s="6"/>
      <c r="AA14" s="6"/>
      <c r="AB14" s="6"/>
      <c r="AC14" s="6"/>
      <c r="AD14" s="6"/>
      <c r="AE14" s="6"/>
      <c r="AF14" s="6"/>
      <c r="AG14" s="6"/>
      <c r="AH14" s="6"/>
      <c r="AI14" s="6"/>
      <c r="AJ14" s="6"/>
      <c r="AK14" s="6"/>
      <c r="AL14" s="6"/>
      <c r="AM14" s="6"/>
      <c r="AN14" s="6"/>
      <c r="AO14" s="6"/>
      <c r="AP14" s="6"/>
      <c r="AQ14" s="6"/>
      <c r="AR14" s="102"/>
    </row>
    <row r="15" spans="1:44" x14ac:dyDescent="0.5">
      <c r="A15" s="17" t="str">
        <f>'5k Men'!B14</f>
        <v>Simon</v>
      </c>
      <c r="B15" s="17" t="str">
        <f>'5k Men'!C14</f>
        <v>Bishop</v>
      </c>
      <c r="C15" s="6"/>
      <c r="D15" s="118">
        <v>3.2395833333333332E-2</v>
      </c>
      <c r="E15" s="6"/>
      <c r="F15" s="6"/>
      <c r="G15" s="6"/>
      <c r="H15" s="6">
        <v>3.2303240740740743E-2</v>
      </c>
      <c r="I15" s="6">
        <v>3.0648148148148147E-2</v>
      </c>
      <c r="J15" s="6">
        <v>2.6226851851851852E-2</v>
      </c>
      <c r="K15" s="6"/>
      <c r="L15" s="6">
        <v>7.0960648148148148E-2</v>
      </c>
      <c r="M15" s="6"/>
      <c r="N15" s="6"/>
      <c r="O15" s="6"/>
      <c r="P15" s="6">
        <v>1.5925925925925927E-2</v>
      </c>
      <c r="Q15" s="6">
        <v>3.6261574074074071E-2</v>
      </c>
      <c r="R15" s="6">
        <v>1.4039351851851851E-2</v>
      </c>
      <c r="S15" s="6"/>
      <c r="T15" s="6"/>
      <c r="U15" s="6"/>
      <c r="V15" s="6"/>
      <c r="W15" s="6">
        <v>1.9386574074074073E-2</v>
      </c>
      <c r="X15" s="6"/>
      <c r="Y15" s="6">
        <v>1.5266203703703704E-2</v>
      </c>
      <c r="Z15" s="6"/>
      <c r="AA15" s="6"/>
      <c r="AB15" s="6">
        <v>1.6238425925925927E-2</v>
      </c>
      <c r="AC15" s="6"/>
      <c r="AD15" s="6"/>
      <c r="AE15" s="6">
        <v>2.148148148148148E-2</v>
      </c>
      <c r="AF15" s="6">
        <v>3.72337962962963E-2</v>
      </c>
      <c r="AG15" s="6"/>
      <c r="AH15" s="6">
        <v>2.0682870370370369E-2</v>
      </c>
      <c r="AI15" s="6"/>
      <c r="AJ15" s="6">
        <v>1.6018518518518519E-2</v>
      </c>
      <c r="AK15" s="6"/>
      <c r="AL15" s="6"/>
      <c r="AM15" s="6"/>
      <c r="AN15" s="6"/>
      <c r="AO15" s="6"/>
      <c r="AP15" s="6"/>
      <c r="AQ15" s="6"/>
      <c r="AR15" s="102"/>
    </row>
    <row r="16" spans="1:44" x14ac:dyDescent="0.5">
      <c r="A16" s="17" t="str">
        <f>'5k Men'!B15</f>
        <v>Ian</v>
      </c>
      <c r="B16" s="17" t="str">
        <f>'5k Men'!C15</f>
        <v>Blakey</v>
      </c>
      <c r="C16" s="6"/>
      <c r="D16" s="118"/>
      <c r="E16" s="6"/>
      <c r="F16" s="6"/>
      <c r="G16" s="6"/>
      <c r="H16" s="6"/>
      <c r="I16" s="6"/>
      <c r="J16" s="6"/>
      <c r="K16" s="6"/>
      <c r="L16" s="6"/>
      <c r="M16" s="6"/>
      <c r="N16" s="6"/>
      <c r="O16" s="6"/>
      <c r="P16" s="6"/>
      <c r="Q16" s="6"/>
      <c r="R16" s="6"/>
      <c r="S16" s="6"/>
      <c r="T16" s="6"/>
      <c r="U16" s="6"/>
      <c r="V16" s="6"/>
      <c r="W16" s="6"/>
      <c r="X16" s="6"/>
      <c r="Y16" s="6"/>
      <c r="Z16" s="6"/>
      <c r="AA16" s="6"/>
      <c r="AB16" s="6"/>
      <c r="AC16" s="6"/>
      <c r="AD16" s="6"/>
      <c r="AE16" s="6"/>
      <c r="AF16" s="6"/>
      <c r="AG16" s="6"/>
      <c r="AH16" s="6"/>
      <c r="AI16" s="6"/>
      <c r="AJ16" s="6"/>
      <c r="AK16" s="6"/>
      <c r="AL16" s="6"/>
      <c r="AM16" s="6"/>
      <c r="AN16" s="6"/>
      <c r="AO16" s="6"/>
      <c r="AP16" s="6"/>
      <c r="AQ16" s="6"/>
      <c r="AR16" s="102"/>
    </row>
    <row r="17" spans="1:44" x14ac:dyDescent="0.5">
      <c r="A17" s="17" t="str">
        <f>'5k Men'!B16</f>
        <v>Ian</v>
      </c>
      <c r="B17" s="17" t="str">
        <f>'5k Men'!C16</f>
        <v>Boardley</v>
      </c>
      <c r="C17" s="6"/>
      <c r="D17" s="118"/>
      <c r="E17" s="6"/>
      <c r="F17" s="6"/>
      <c r="G17" s="6"/>
      <c r="H17" s="6"/>
      <c r="I17" s="6"/>
      <c r="J17" s="6"/>
      <c r="K17" s="6"/>
      <c r="L17" s="6"/>
      <c r="M17" s="6"/>
      <c r="N17" s="6"/>
      <c r="O17" s="6"/>
      <c r="P17" s="6"/>
      <c r="Q17" s="6"/>
      <c r="R17" s="6"/>
      <c r="S17" s="6"/>
      <c r="T17" s="6"/>
      <c r="U17" s="6"/>
      <c r="V17" s="6"/>
      <c r="W17" s="6"/>
      <c r="X17" s="6"/>
      <c r="Y17" s="6"/>
      <c r="Z17" s="6"/>
      <c r="AA17" s="6"/>
      <c r="AB17" s="6"/>
      <c r="AC17" s="6"/>
      <c r="AD17" s="6"/>
      <c r="AE17" s="6"/>
      <c r="AF17" s="6"/>
      <c r="AG17" s="6"/>
      <c r="AH17" s="6"/>
      <c r="AI17" s="6"/>
      <c r="AJ17" s="6"/>
      <c r="AK17" s="6"/>
      <c r="AL17" s="6"/>
      <c r="AM17" s="6"/>
      <c r="AN17" s="6"/>
      <c r="AO17" s="6"/>
      <c r="AP17" s="6"/>
      <c r="AQ17" s="6"/>
      <c r="AR17" s="102"/>
    </row>
    <row r="18" spans="1:44" x14ac:dyDescent="0.5">
      <c r="A18" s="17" t="str">
        <f>'5k Men'!B17</f>
        <v>Tim</v>
      </c>
      <c r="B18" s="17" t="str">
        <f>'5k Men'!C17</f>
        <v>Bourne</v>
      </c>
      <c r="C18" s="6"/>
      <c r="D18" s="118"/>
      <c r="E18" s="6"/>
      <c r="F18" s="6"/>
      <c r="G18" s="6"/>
      <c r="H18" s="6"/>
      <c r="I18" s="6"/>
      <c r="J18" s="6"/>
      <c r="K18" s="6"/>
      <c r="L18" s="6"/>
      <c r="M18" s="6"/>
      <c r="N18" s="6"/>
      <c r="O18" s="6"/>
      <c r="P18" s="6"/>
      <c r="Q18" s="6"/>
      <c r="R18" s="6"/>
      <c r="S18" s="6"/>
      <c r="T18" s="6"/>
      <c r="U18" s="6"/>
      <c r="V18" s="6"/>
      <c r="W18" s="6"/>
      <c r="X18" s="6"/>
      <c r="Y18" s="6"/>
      <c r="Z18" s="6"/>
      <c r="AA18" s="6"/>
      <c r="AB18" s="6"/>
      <c r="AC18" s="6"/>
      <c r="AD18" s="6"/>
      <c r="AE18" s="6"/>
      <c r="AF18" s="6"/>
      <c r="AG18" s="6"/>
      <c r="AH18" s="6"/>
      <c r="AI18" s="6"/>
      <c r="AJ18" s="6"/>
      <c r="AK18" s="6"/>
      <c r="AL18" s="6"/>
      <c r="AM18" s="6"/>
      <c r="AN18" s="6"/>
      <c r="AO18" s="6"/>
      <c r="AP18" s="6"/>
      <c r="AQ18" s="6"/>
      <c r="AR18" s="102"/>
    </row>
    <row r="19" spans="1:44" x14ac:dyDescent="0.5">
      <c r="A19" s="17" t="str">
        <f>'5k Men'!B18</f>
        <v>Daniel</v>
      </c>
      <c r="B19" s="17" t="str">
        <f>'5k Men'!C18</f>
        <v>Bridel</v>
      </c>
      <c r="C19" s="6"/>
      <c r="D19" s="118"/>
      <c r="E19" s="6"/>
      <c r="F19" s="6"/>
      <c r="G19" s="6"/>
      <c r="H19" s="6"/>
      <c r="I19" s="6"/>
      <c r="J19" s="6"/>
      <c r="K19" s="6"/>
      <c r="L19" s="6"/>
      <c r="M19" s="6"/>
      <c r="N19" s="6"/>
      <c r="O19" s="6"/>
      <c r="P19" s="6"/>
      <c r="Q19" s="6"/>
      <c r="R19" s="6"/>
      <c r="S19" s="6"/>
      <c r="T19" s="6"/>
      <c r="U19" s="6"/>
      <c r="V19" s="6"/>
      <c r="W19" s="6"/>
      <c r="X19" s="6"/>
      <c r="Y19" s="6"/>
      <c r="Z19" s="6"/>
      <c r="AA19" s="6">
        <v>2.4467592592592593E-2</v>
      </c>
      <c r="AB19" s="6"/>
      <c r="AC19" s="6"/>
      <c r="AD19" s="6"/>
      <c r="AE19" s="6"/>
      <c r="AF19" s="6"/>
      <c r="AG19" s="6"/>
      <c r="AH19" s="6"/>
      <c r="AI19" s="6"/>
      <c r="AJ19" s="6"/>
      <c r="AK19" s="6"/>
      <c r="AL19" s="6"/>
      <c r="AM19" s="6"/>
      <c r="AN19" s="6"/>
      <c r="AO19" s="6"/>
      <c r="AP19" s="6"/>
      <c r="AQ19" s="6"/>
      <c r="AR19" s="102"/>
    </row>
    <row r="20" spans="1:44" x14ac:dyDescent="0.5">
      <c r="A20" s="17" t="str">
        <f>'5k Men'!B19</f>
        <v>Anthony</v>
      </c>
      <c r="B20" s="17" t="str">
        <f>'5k Men'!C19</f>
        <v>Bristow</v>
      </c>
      <c r="C20" s="6"/>
      <c r="D20" s="118"/>
      <c r="E20" s="6"/>
      <c r="F20" s="6"/>
      <c r="G20" s="6"/>
      <c r="H20" s="6"/>
      <c r="I20" s="6"/>
      <c r="J20" s="6"/>
      <c r="K20" s="6"/>
      <c r="L20" s="6"/>
      <c r="M20" s="6"/>
      <c r="N20" s="6"/>
      <c r="O20" s="6"/>
      <c r="P20" s="6"/>
      <c r="Q20" s="6"/>
      <c r="R20" s="6"/>
      <c r="S20" s="6"/>
      <c r="T20" s="6"/>
      <c r="U20" s="6"/>
      <c r="V20" s="6"/>
      <c r="W20" s="6"/>
      <c r="X20" s="6"/>
      <c r="Y20" s="6"/>
      <c r="Z20" s="6"/>
      <c r="AA20" s="6"/>
      <c r="AB20" s="6"/>
      <c r="AC20" s="6"/>
      <c r="AD20" s="6"/>
      <c r="AE20" s="6"/>
      <c r="AF20" s="6"/>
      <c r="AG20" s="6"/>
      <c r="AH20" s="6"/>
      <c r="AI20" s="6"/>
      <c r="AJ20" s="6"/>
      <c r="AK20" s="6"/>
      <c r="AL20" s="6"/>
      <c r="AM20" s="6"/>
      <c r="AN20" s="6"/>
      <c r="AO20" s="6"/>
      <c r="AP20" s="6"/>
      <c r="AQ20" s="6"/>
      <c r="AR20" s="102"/>
    </row>
    <row r="21" spans="1:44" x14ac:dyDescent="0.5">
      <c r="A21" s="17" t="str">
        <f>'5k Men'!B20</f>
        <v>Calum</v>
      </c>
      <c r="B21" s="17" t="str">
        <f>'5k Men'!C20</f>
        <v>Bunn</v>
      </c>
      <c r="C21" s="6"/>
      <c r="D21" s="118">
        <v>3.197916666666667E-2</v>
      </c>
      <c r="E21" s="6"/>
      <c r="F21" s="6"/>
      <c r="G21" s="6"/>
      <c r="H21" s="6">
        <v>3.3865740740740738E-2</v>
      </c>
      <c r="I21" s="6"/>
      <c r="J21" s="6">
        <v>2.6354166666666668E-2</v>
      </c>
      <c r="K21" s="6"/>
      <c r="L21" s="6"/>
      <c r="M21" s="6"/>
      <c r="N21" s="6"/>
      <c r="O21" s="6"/>
      <c r="P21" s="6"/>
      <c r="Q21" s="6"/>
      <c r="R21" s="6"/>
      <c r="S21" s="6"/>
      <c r="T21" s="6"/>
      <c r="U21" s="6"/>
      <c r="V21" s="6"/>
      <c r="W21" s="6"/>
      <c r="X21" s="6"/>
      <c r="Y21" s="6"/>
      <c r="Z21" s="6"/>
      <c r="AA21" s="6"/>
      <c r="AB21" s="6"/>
      <c r="AC21" s="6"/>
      <c r="AD21" s="6"/>
      <c r="AE21" s="6"/>
      <c r="AF21" s="6"/>
      <c r="AG21" s="6"/>
      <c r="AH21" s="6"/>
      <c r="AI21" s="6"/>
      <c r="AJ21" s="6"/>
      <c r="AK21" s="6"/>
      <c r="AL21" s="6"/>
      <c r="AM21" s="6"/>
      <c r="AN21" s="6"/>
      <c r="AO21" s="6"/>
      <c r="AP21" s="6"/>
      <c r="AQ21" s="6"/>
      <c r="AR21" s="102"/>
    </row>
    <row r="22" spans="1:44" x14ac:dyDescent="0.5">
      <c r="A22" s="17" t="str">
        <f>'5k Men'!B21</f>
        <v>David</v>
      </c>
      <c r="B22" s="17" t="str">
        <f>'5k Men'!C21</f>
        <v>Butt</v>
      </c>
      <c r="C22" s="6"/>
      <c r="D22" s="118"/>
      <c r="E22" s="6"/>
      <c r="F22" s="6"/>
      <c r="G22" s="6"/>
      <c r="H22" s="6"/>
      <c r="I22" s="6"/>
      <c r="J22" s="6">
        <v>4.7060185185185184E-2</v>
      </c>
      <c r="K22" s="6"/>
      <c r="L22" s="6">
        <v>0.12892361111111111</v>
      </c>
      <c r="M22" s="6"/>
      <c r="N22" s="6"/>
      <c r="O22" s="6"/>
      <c r="P22" s="6">
        <v>2.914351851851852E-2</v>
      </c>
      <c r="Q22" s="6"/>
      <c r="R22" s="6">
        <v>2.3842592592592592E-2</v>
      </c>
      <c r="S22" s="6"/>
      <c r="T22" s="6"/>
      <c r="U22" s="6"/>
      <c r="V22" s="6"/>
      <c r="W22" s="6">
        <v>3.2164351851851854E-2</v>
      </c>
      <c r="X22" s="6"/>
      <c r="Y22" s="6">
        <v>2.4282407407407409E-2</v>
      </c>
      <c r="Z22" s="6"/>
      <c r="AA22" s="6"/>
      <c r="AB22" s="6"/>
      <c r="AC22" s="6">
        <v>3.0231481481481481E-2</v>
      </c>
      <c r="AD22" s="6"/>
      <c r="AE22" s="6">
        <v>3.3900462962962966E-2</v>
      </c>
      <c r="AF22" s="6">
        <v>5.6701388888888891E-2</v>
      </c>
      <c r="AG22" s="6"/>
      <c r="AH22" s="6">
        <v>3.1631944444444442E-2</v>
      </c>
      <c r="AI22" s="6"/>
      <c r="AJ22" s="6">
        <v>2.4282407407407409E-2</v>
      </c>
      <c r="AK22" s="6"/>
      <c r="AL22" s="6"/>
      <c r="AM22" s="6"/>
      <c r="AN22" s="6"/>
      <c r="AO22" s="6"/>
      <c r="AP22" s="6"/>
      <c r="AQ22" s="6"/>
      <c r="AR22" s="102"/>
    </row>
    <row r="23" spans="1:44" x14ac:dyDescent="0.5">
      <c r="A23" s="17" t="str">
        <f>'5k Men'!B22</f>
        <v>Paul</v>
      </c>
      <c r="B23" s="17" t="str">
        <f>'5k Men'!C22</f>
        <v>Chambers</v>
      </c>
      <c r="C23" s="6"/>
      <c r="D23" s="118"/>
      <c r="E23" s="6"/>
      <c r="F23" s="6"/>
      <c r="G23" s="6"/>
      <c r="H23" s="6"/>
      <c r="I23" s="6"/>
      <c r="J23" s="6"/>
      <c r="K23" s="6"/>
      <c r="L23" s="6"/>
      <c r="M23" s="6"/>
      <c r="N23" s="6"/>
      <c r="O23" s="6"/>
      <c r="P23" s="6"/>
      <c r="Q23" s="6"/>
      <c r="R23" s="6"/>
      <c r="S23" s="6"/>
      <c r="T23" s="6"/>
      <c r="U23" s="6"/>
      <c r="V23" s="6"/>
      <c r="W23" s="6"/>
      <c r="X23" s="6"/>
      <c r="Y23" s="6"/>
      <c r="Z23" s="6"/>
      <c r="AA23" s="6"/>
      <c r="AB23" s="6"/>
      <c r="AC23" s="6"/>
      <c r="AD23" s="6"/>
      <c r="AE23" s="6"/>
      <c r="AF23" s="6"/>
      <c r="AG23" s="6"/>
      <c r="AH23" s="6"/>
      <c r="AI23" s="6"/>
      <c r="AJ23" s="6"/>
      <c r="AK23" s="6"/>
      <c r="AL23" s="6"/>
      <c r="AM23" s="6"/>
      <c r="AN23" s="6"/>
      <c r="AO23" s="6"/>
      <c r="AP23" s="6"/>
      <c r="AQ23" s="6"/>
      <c r="AR23" s="102"/>
    </row>
    <row r="24" spans="1:44" x14ac:dyDescent="0.5">
      <c r="A24" s="17" t="str">
        <f>'5k Men'!B23</f>
        <v>Paul</v>
      </c>
      <c r="B24" s="17" t="str">
        <f>'5k Men'!C23</f>
        <v>Clark</v>
      </c>
      <c r="C24" s="6"/>
      <c r="D24" s="118">
        <v>3.9386574074074074E-2</v>
      </c>
      <c r="E24" s="6"/>
      <c r="F24" s="6"/>
      <c r="G24" s="6"/>
      <c r="H24" s="6">
        <v>3.9907407407407405E-2</v>
      </c>
      <c r="I24" s="6">
        <v>3.8993055555555559E-2</v>
      </c>
      <c r="J24" s="6"/>
      <c r="K24" s="6"/>
      <c r="L24" s="6"/>
      <c r="M24" s="6"/>
      <c r="N24" s="6"/>
      <c r="O24" s="6"/>
      <c r="P24" s="6">
        <v>2.0104166666666666E-2</v>
      </c>
      <c r="Q24" s="6"/>
      <c r="R24" s="6">
        <v>1.744212962962963E-2</v>
      </c>
      <c r="S24" s="6"/>
      <c r="T24" s="6"/>
      <c r="U24" s="6"/>
      <c r="V24" s="6"/>
      <c r="W24" s="6">
        <v>2.5335648148148149E-2</v>
      </c>
      <c r="X24" s="6"/>
      <c r="Y24" s="6">
        <v>1.9895833333333335E-2</v>
      </c>
      <c r="Z24" s="6"/>
      <c r="AA24" s="6">
        <v>2.7569444444444445E-2</v>
      </c>
      <c r="AB24" s="6">
        <v>2.0752314814814814E-2</v>
      </c>
      <c r="AC24" s="6">
        <v>2.2002314814814815E-2</v>
      </c>
      <c r="AD24" s="6"/>
      <c r="AE24" s="6">
        <v>2.5578703703703704E-2</v>
      </c>
      <c r="AF24" s="6">
        <v>4.7754629629629633E-2</v>
      </c>
      <c r="AG24" s="6"/>
      <c r="AH24" s="6">
        <v>2.4976851851851851E-2</v>
      </c>
      <c r="AI24" s="6"/>
      <c r="AJ24" s="6">
        <v>1.894675925925926E-2</v>
      </c>
      <c r="AK24" s="6"/>
      <c r="AL24" s="6"/>
      <c r="AM24" s="6"/>
      <c r="AN24" s="6"/>
      <c r="AO24" s="6"/>
      <c r="AP24" s="6"/>
      <c r="AQ24" s="6"/>
      <c r="AR24" s="102"/>
    </row>
    <row r="25" spans="1:44" x14ac:dyDescent="0.5">
      <c r="A25" s="17" t="str">
        <f>'5k Men'!B24</f>
        <v>Daniel</v>
      </c>
      <c r="B25" s="17" t="str">
        <f>'5k Men'!C24</f>
        <v>Clayton</v>
      </c>
      <c r="C25" s="6"/>
      <c r="D25" s="118"/>
      <c r="E25" s="6"/>
      <c r="F25" s="6"/>
      <c r="G25" s="6"/>
      <c r="H25" s="6"/>
      <c r="I25" s="6"/>
      <c r="J25" s="6"/>
      <c r="K25" s="6"/>
      <c r="L25" s="6"/>
      <c r="M25" s="6"/>
      <c r="N25" s="6"/>
      <c r="O25" s="6"/>
      <c r="P25" s="6"/>
      <c r="Q25" s="6"/>
      <c r="R25" s="6"/>
      <c r="S25" s="6"/>
      <c r="T25" s="6"/>
      <c r="U25" s="6"/>
      <c r="V25" s="6"/>
      <c r="W25" s="6"/>
      <c r="X25" s="6"/>
      <c r="Y25" s="6"/>
      <c r="Z25" s="6"/>
      <c r="AA25" s="6"/>
      <c r="AB25" s="6"/>
      <c r="AC25" s="6"/>
      <c r="AD25" s="6"/>
      <c r="AE25" s="6"/>
      <c r="AF25" s="6"/>
      <c r="AG25" s="6"/>
      <c r="AH25" s="6"/>
      <c r="AI25" s="6"/>
      <c r="AJ25" s="6"/>
      <c r="AK25" s="6"/>
      <c r="AL25" s="6"/>
      <c r="AM25" s="6"/>
      <c r="AN25" s="6"/>
      <c r="AO25" s="6"/>
      <c r="AP25" s="6"/>
      <c r="AQ25" s="6"/>
      <c r="AR25" s="102"/>
    </row>
    <row r="26" spans="1:44" x14ac:dyDescent="0.5">
      <c r="A26" s="17" t="str">
        <f>'5k Men'!B25</f>
        <v>Nathan</v>
      </c>
      <c r="B26" s="17" t="str">
        <f>'5k Men'!C25</f>
        <v>Cobb</v>
      </c>
      <c r="C26" s="6"/>
      <c r="D26" s="118"/>
      <c r="E26" s="6"/>
      <c r="F26" s="6"/>
      <c r="G26" s="6"/>
      <c r="H26" s="6"/>
      <c r="I26" s="6"/>
      <c r="J26" s="6"/>
      <c r="K26" s="6"/>
      <c r="L26" s="6"/>
      <c r="M26" s="6"/>
      <c r="N26" s="6"/>
      <c r="O26" s="6"/>
      <c r="P26" s="6"/>
      <c r="Q26" s="6"/>
      <c r="R26" s="6"/>
      <c r="S26" s="6"/>
      <c r="T26" s="6"/>
      <c r="U26" s="6"/>
      <c r="V26" s="6"/>
      <c r="W26" s="6"/>
      <c r="X26" s="6"/>
      <c r="Y26" s="6"/>
      <c r="Z26" s="6"/>
      <c r="AA26" s="6"/>
      <c r="AB26" s="6"/>
      <c r="AC26" s="6"/>
      <c r="AD26" s="6"/>
      <c r="AE26" s="6"/>
      <c r="AF26" s="6"/>
      <c r="AG26" s="6"/>
      <c r="AH26" s="6"/>
      <c r="AI26" s="6"/>
      <c r="AJ26" s="6"/>
      <c r="AK26" s="6"/>
      <c r="AL26" s="6"/>
      <c r="AM26" s="6"/>
      <c r="AN26" s="6"/>
      <c r="AO26" s="6"/>
      <c r="AP26" s="6"/>
      <c r="AQ26" s="6"/>
      <c r="AR26" s="102"/>
    </row>
    <row r="27" spans="1:44" x14ac:dyDescent="0.5">
      <c r="A27" s="17" t="str">
        <f>'5k Men'!B26</f>
        <v>Phil</v>
      </c>
      <c r="B27" s="17" t="str">
        <f>'5k Men'!C26</f>
        <v>Connor</v>
      </c>
      <c r="C27" s="6"/>
      <c r="D27" s="118"/>
      <c r="E27" s="6"/>
      <c r="F27" s="6"/>
      <c r="G27" s="6"/>
      <c r="H27" s="6"/>
      <c r="I27" s="6"/>
      <c r="J27" s="6"/>
      <c r="K27" s="6"/>
      <c r="L27" s="6"/>
      <c r="M27" s="6"/>
      <c r="N27" s="6"/>
      <c r="O27" s="6"/>
      <c r="P27" s="6"/>
      <c r="Q27" s="6"/>
      <c r="R27" s="6"/>
      <c r="S27" s="6"/>
      <c r="T27" s="6"/>
      <c r="U27" s="6"/>
      <c r="V27" s="6"/>
      <c r="W27" s="6"/>
      <c r="X27" s="6"/>
      <c r="Y27" s="6"/>
      <c r="Z27" s="6"/>
      <c r="AA27" s="6"/>
      <c r="AB27" s="6"/>
      <c r="AC27" s="6"/>
      <c r="AD27" s="6"/>
      <c r="AE27" s="6"/>
      <c r="AF27" s="6"/>
      <c r="AG27" s="6"/>
      <c r="AH27" s="6"/>
      <c r="AI27" s="6"/>
      <c r="AJ27" s="6"/>
      <c r="AK27" s="6"/>
      <c r="AL27" s="6"/>
      <c r="AM27" s="6"/>
      <c r="AN27" s="6"/>
      <c r="AO27" s="6"/>
      <c r="AP27" s="6"/>
      <c r="AQ27" s="6"/>
      <c r="AR27" s="102"/>
    </row>
    <row r="28" spans="1:44" x14ac:dyDescent="0.5">
      <c r="A28" s="17" t="str">
        <f>'5k Men'!B27</f>
        <v>Mark</v>
      </c>
      <c r="B28" s="17" t="str">
        <f>'5k Men'!C27</f>
        <v>Dalton</v>
      </c>
      <c r="C28" s="6"/>
      <c r="D28" s="118"/>
      <c r="E28" s="6"/>
      <c r="F28" s="6"/>
      <c r="G28" s="6"/>
      <c r="H28" s="6"/>
      <c r="I28" s="6"/>
      <c r="J28" s="6"/>
      <c r="K28" s="6"/>
      <c r="L28" s="6"/>
      <c r="M28" s="6"/>
      <c r="N28" s="6"/>
      <c r="O28" s="6"/>
      <c r="P28" s="6"/>
      <c r="Q28" s="6"/>
      <c r="R28" s="6"/>
      <c r="S28" s="6"/>
      <c r="T28" s="6"/>
      <c r="U28" s="6"/>
      <c r="V28" s="6"/>
      <c r="W28" s="6"/>
      <c r="X28" s="6"/>
      <c r="Y28" s="6"/>
      <c r="Z28" s="6"/>
      <c r="AA28" s="6">
        <v>2.5671296296296296E-2</v>
      </c>
      <c r="AB28" s="6"/>
      <c r="AC28" s="6"/>
      <c r="AD28" s="6"/>
      <c r="AE28" s="6"/>
      <c r="AF28" s="6"/>
      <c r="AG28" s="6"/>
      <c r="AH28" s="6"/>
      <c r="AI28" s="6"/>
      <c r="AJ28" s="6"/>
      <c r="AK28" s="6"/>
      <c r="AL28" s="6"/>
      <c r="AM28" s="6"/>
      <c r="AN28" s="6"/>
      <c r="AO28" s="6"/>
      <c r="AP28" s="6"/>
      <c r="AQ28" s="6"/>
      <c r="AR28" s="102"/>
    </row>
    <row r="29" spans="1:44" x14ac:dyDescent="0.5">
      <c r="A29" s="17" t="str">
        <f>'5k Men'!B28</f>
        <v>Gregory</v>
      </c>
      <c r="B29" s="17" t="str">
        <f>'5k Men'!C28</f>
        <v>Davis</v>
      </c>
      <c r="C29" s="6"/>
      <c r="D29" s="118"/>
      <c r="E29" s="6"/>
      <c r="F29" s="6"/>
      <c r="G29" s="6"/>
      <c r="H29" s="6"/>
      <c r="I29" s="6"/>
      <c r="J29" s="6"/>
      <c r="K29" s="6"/>
      <c r="L29" s="6"/>
      <c r="M29" s="6"/>
      <c r="N29" s="6"/>
      <c r="O29" s="6"/>
      <c r="P29" s="6"/>
      <c r="Q29" s="6"/>
      <c r="R29" s="6"/>
      <c r="S29" s="6"/>
      <c r="T29" s="6"/>
      <c r="U29" s="6"/>
      <c r="V29" s="6"/>
      <c r="W29" s="6"/>
      <c r="X29" s="6"/>
      <c r="Y29" s="6"/>
      <c r="Z29" s="6"/>
      <c r="AA29" s="6"/>
      <c r="AB29" s="6"/>
      <c r="AC29" s="6"/>
      <c r="AD29" s="6"/>
      <c r="AE29" s="6"/>
      <c r="AF29" s="6"/>
      <c r="AG29" s="6"/>
      <c r="AH29" s="6"/>
      <c r="AI29" s="6"/>
      <c r="AJ29" s="6"/>
      <c r="AK29" s="6"/>
      <c r="AL29" s="6"/>
      <c r="AM29" s="6"/>
      <c r="AN29" s="6"/>
      <c r="AO29" s="6"/>
      <c r="AP29" s="6"/>
      <c r="AQ29" s="6"/>
      <c r="AR29" s="102"/>
    </row>
    <row r="30" spans="1:44" x14ac:dyDescent="0.5">
      <c r="A30" s="17" t="str">
        <f>'5k Men'!B29</f>
        <v>Daniel</v>
      </c>
      <c r="B30" s="17" t="str">
        <f>'5k Men'!C29</f>
        <v>Dawson</v>
      </c>
      <c r="C30" s="6"/>
      <c r="D30" s="118"/>
      <c r="E30" s="6"/>
      <c r="F30" s="6"/>
      <c r="G30" s="6"/>
      <c r="H30" s="6"/>
      <c r="I30" s="6"/>
      <c r="J30" s="6"/>
      <c r="K30" s="6"/>
      <c r="L30" s="6"/>
      <c r="M30" s="6"/>
      <c r="N30" s="6"/>
      <c r="O30" s="6"/>
      <c r="P30" s="6"/>
      <c r="Q30" s="6"/>
      <c r="R30" s="6"/>
      <c r="S30" s="6"/>
      <c r="T30" s="6"/>
      <c r="U30" s="6"/>
      <c r="V30" s="6"/>
      <c r="W30" s="6"/>
      <c r="X30" s="6"/>
      <c r="Y30" s="6"/>
      <c r="Z30" s="6"/>
      <c r="AA30" s="6"/>
      <c r="AB30" s="6"/>
      <c r="AC30" s="6"/>
      <c r="AD30" s="6"/>
      <c r="AE30" s="6"/>
      <c r="AF30" s="6"/>
      <c r="AG30" s="6"/>
      <c r="AH30" s="6"/>
      <c r="AI30" s="6"/>
      <c r="AJ30" s="6"/>
      <c r="AK30" s="6"/>
      <c r="AL30" s="6"/>
      <c r="AM30" s="6"/>
      <c r="AN30" s="6"/>
      <c r="AO30" s="6"/>
      <c r="AP30" s="6"/>
      <c r="AQ30" s="6"/>
      <c r="AR30" s="102"/>
    </row>
    <row r="31" spans="1:44" x14ac:dyDescent="0.5">
      <c r="A31" s="17" t="str">
        <f>'5k Men'!B30</f>
        <v>John</v>
      </c>
      <c r="B31" s="17" t="str">
        <f>'5k Men'!C30</f>
        <v>Dawson</v>
      </c>
      <c r="C31" s="6"/>
      <c r="D31" s="118"/>
      <c r="E31" s="6"/>
      <c r="F31" s="6">
        <v>0.13402777777777777</v>
      </c>
      <c r="G31" s="6"/>
      <c r="H31" s="6">
        <v>3.8101851851851852E-2</v>
      </c>
      <c r="I31" s="6"/>
      <c r="J31" s="6">
        <v>2.8993055555555557E-2</v>
      </c>
      <c r="K31" s="6"/>
      <c r="L31" s="6">
        <v>9.1990740740740734E-2</v>
      </c>
      <c r="M31" s="6"/>
      <c r="N31" s="6"/>
      <c r="O31" s="6"/>
      <c r="P31" s="6">
        <v>1.7650462962962962E-2</v>
      </c>
      <c r="Q31" s="6"/>
      <c r="R31" s="6">
        <v>1.5555555555555555E-2</v>
      </c>
      <c r="S31" s="6"/>
      <c r="T31" s="6">
        <v>1.7465277777777777E-2</v>
      </c>
      <c r="U31" s="6"/>
      <c r="V31" s="6"/>
      <c r="W31" s="6">
        <v>2.1770833333333333E-2</v>
      </c>
      <c r="X31" s="6"/>
      <c r="Y31" s="6">
        <v>1.6921296296296295E-2</v>
      </c>
      <c r="Z31" s="6">
        <v>1.744212962962963E-2</v>
      </c>
      <c r="AA31" s="6"/>
      <c r="AB31" s="6">
        <v>1.7881944444444443E-2</v>
      </c>
      <c r="AC31" s="6">
        <v>1.9375E-2</v>
      </c>
      <c r="AD31" s="6">
        <v>3.1921296296296295E-2</v>
      </c>
      <c r="AE31" s="6">
        <v>2.4143518518518519E-2</v>
      </c>
      <c r="AF31" s="6">
        <v>4.3090277777777776E-2</v>
      </c>
      <c r="AG31" s="6"/>
      <c r="AH31" s="6">
        <v>2.2812499999999999E-2</v>
      </c>
      <c r="AI31" s="6">
        <v>2.1990740740740741E-2</v>
      </c>
      <c r="AJ31" s="6">
        <v>1.7384259259259259E-2</v>
      </c>
      <c r="AK31" s="6"/>
      <c r="AL31" s="6"/>
      <c r="AM31" s="6"/>
      <c r="AN31" s="6"/>
      <c r="AO31" s="6"/>
      <c r="AP31" s="6"/>
      <c r="AQ31" s="6"/>
      <c r="AR31" s="102"/>
    </row>
    <row r="32" spans="1:44" x14ac:dyDescent="0.5">
      <c r="A32" s="17" t="str">
        <f>'5k Men'!B31</f>
        <v>Tom</v>
      </c>
      <c r="B32" s="17" t="str">
        <f>'5k Men'!C31</f>
        <v>Dawson</v>
      </c>
      <c r="C32" s="6"/>
      <c r="D32" s="118"/>
      <c r="E32" s="6"/>
      <c r="F32" s="6"/>
      <c r="G32" s="6"/>
      <c r="H32" s="6"/>
      <c r="I32" s="6"/>
      <c r="J32" s="6"/>
      <c r="K32" s="6"/>
      <c r="L32" s="6"/>
      <c r="M32" s="6"/>
      <c r="N32" s="6"/>
      <c r="O32" s="6"/>
      <c r="P32" s="6"/>
      <c r="Q32" s="6"/>
      <c r="R32" s="6"/>
      <c r="S32" s="6"/>
      <c r="T32" s="6"/>
      <c r="U32" s="6"/>
      <c r="V32" s="6"/>
      <c r="W32" s="6"/>
      <c r="X32" s="6"/>
      <c r="Y32" s="6"/>
      <c r="Z32" s="6"/>
      <c r="AA32" s="6"/>
      <c r="AB32" s="6"/>
      <c r="AC32" s="6"/>
      <c r="AD32" s="6"/>
      <c r="AE32" s="6"/>
      <c r="AF32" s="6"/>
      <c r="AG32" s="6"/>
      <c r="AH32" s="6"/>
      <c r="AI32" s="6"/>
      <c r="AJ32" s="6"/>
      <c r="AK32" s="6"/>
      <c r="AL32" s="6"/>
      <c r="AM32" s="6"/>
      <c r="AN32" s="6"/>
      <c r="AO32" s="6"/>
      <c r="AP32" s="6"/>
      <c r="AQ32" s="6"/>
      <c r="AR32" s="102"/>
    </row>
    <row r="33" spans="1:44" x14ac:dyDescent="0.5">
      <c r="A33" s="17" t="str">
        <f>'5k Men'!B32</f>
        <v>Matthew</v>
      </c>
      <c r="B33" s="17" t="str">
        <f>'5k Men'!C32</f>
        <v>Dell</v>
      </c>
      <c r="C33" s="6"/>
      <c r="D33" s="118"/>
      <c r="E33" s="6"/>
      <c r="F33" s="6"/>
      <c r="G33" s="6"/>
      <c r="H33" s="6"/>
      <c r="I33" s="6"/>
      <c r="J33" s="6"/>
      <c r="K33" s="6"/>
      <c r="L33" s="6"/>
      <c r="M33" s="6"/>
      <c r="N33" s="6"/>
      <c r="O33" s="6"/>
      <c r="P33" s="6"/>
      <c r="Q33" s="6"/>
      <c r="R33" s="6"/>
      <c r="S33" s="6"/>
      <c r="T33" s="6"/>
      <c r="U33" s="6"/>
      <c r="V33" s="6"/>
      <c r="W33" s="6"/>
      <c r="X33" s="6"/>
      <c r="Y33" s="6"/>
      <c r="Z33" s="6"/>
      <c r="AA33" s="6"/>
      <c r="AB33" s="6"/>
      <c r="AC33" s="6"/>
      <c r="AD33" s="6"/>
      <c r="AE33" s="6"/>
      <c r="AF33" s="6"/>
      <c r="AG33" s="6"/>
      <c r="AH33" s="6"/>
      <c r="AI33" s="6"/>
      <c r="AJ33" s="6"/>
      <c r="AK33" s="6"/>
      <c r="AL33" s="6"/>
      <c r="AM33" s="6"/>
      <c r="AN33" s="6"/>
      <c r="AO33" s="6"/>
      <c r="AP33" s="6"/>
      <c r="AQ33" s="6"/>
      <c r="AR33" s="102"/>
    </row>
    <row r="34" spans="1:44" x14ac:dyDescent="0.5">
      <c r="A34" s="17" t="str">
        <f>'5k Men'!B33</f>
        <v>Connor</v>
      </c>
      <c r="B34" s="17" t="str">
        <f>'5k Men'!C33</f>
        <v>Derbyshire</v>
      </c>
      <c r="C34" s="6"/>
      <c r="D34" s="118"/>
      <c r="E34" s="6"/>
      <c r="F34" s="6"/>
      <c r="G34" s="6"/>
      <c r="H34" s="6"/>
      <c r="I34" s="6"/>
      <c r="J34" s="6"/>
      <c r="K34" s="6"/>
      <c r="L34" s="6"/>
      <c r="M34" s="6"/>
      <c r="N34" s="6"/>
      <c r="O34" s="6"/>
      <c r="P34" s="6"/>
      <c r="Q34" s="6"/>
      <c r="R34" s="6"/>
      <c r="S34" s="6"/>
      <c r="T34" s="6"/>
      <c r="U34" s="6"/>
      <c r="V34" s="6"/>
      <c r="W34" s="6"/>
      <c r="X34" s="6"/>
      <c r="Y34" s="6"/>
      <c r="Z34" s="6"/>
      <c r="AA34" s="6"/>
      <c r="AB34" s="6"/>
      <c r="AC34" s="6"/>
      <c r="AD34" s="6"/>
      <c r="AE34" s="6"/>
      <c r="AF34" s="6"/>
      <c r="AG34" s="6"/>
      <c r="AH34" s="6"/>
      <c r="AI34" s="6"/>
      <c r="AJ34" s="6"/>
      <c r="AK34" s="6"/>
      <c r="AL34" s="6"/>
      <c r="AM34" s="6"/>
      <c r="AN34" s="6"/>
      <c r="AO34" s="6"/>
      <c r="AP34" s="6"/>
      <c r="AQ34" s="6"/>
      <c r="AR34" s="102"/>
    </row>
    <row r="35" spans="1:44" x14ac:dyDescent="0.5">
      <c r="A35" s="17" t="str">
        <f>'5k Men'!B34</f>
        <v>Callum</v>
      </c>
      <c r="B35" s="17" t="str">
        <f>'5k Men'!C34</f>
        <v>Duroe</v>
      </c>
      <c r="C35" s="6"/>
      <c r="D35" s="118"/>
      <c r="E35" s="6"/>
      <c r="F35" s="6"/>
      <c r="G35" s="6"/>
      <c r="H35" s="6"/>
      <c r="I35" s="6"/>
      <c r="J35" s="6"/>
      <c r="K35" s="6"/>
      <c r="L35" s="6"/>
      <c r="M35" s="6"/>
      <c r="N35" s="6"/>
      <c r="O35" s="6"/>
      <c r="P35" s="6"/>
      <c r="Q35" s="6"/>
      <c r="R35" s="6"/>
      <c r="S35" s="6"/>
      <c r="T35" s="6"/>
      <c r="U35" s="6"/>
      <c r="V35" s="6"/>
      <c r="W35" s="6"/>
      <c r="X35" s="6"/>
      <c r="Y35" s="6"/>
      <c r="Z35" s="6"/>
      <c r="AA35" s="6"/>
      <c r="AB35" s="6"/>
      <c r="AC35" s="6"/>
      <c r="AD35" s="6"/>
      <c r="AE35" s="6"/>
      <c r="AF35" s="6"/>
      <c r="AG35" s="6"/>
      <c r="AH35" s="6"/>
      <c r="AI35" s="6"/>
      <c r="AJ35" s="6"/>
      <c r="AK35" s="6"/>
      <c r="AL35" s="6"/>
      <c r="AM35" s="6"/>
      <c r="AN35" s="6"/>
      <c r="AO35" s="6"/>
      <c r="AP35" s="6"/>
      <c r="AQ35" s="6"/>
      <c r="AR35" s="102"/>
    </row>
    <row r="36" spans="1:44" x14ac:dyDescent="0.5">
      <c r="A36" s="17" t="str">
        <f>'5k Men'!B35</f>
        <v>Paul</v>
      </c>
      <c r="B36" s="17" t="str">
        <f>'5k Men'!C35</f>
        <v>Duxbury</v>
      </c>
      <c r="C36" s="6"/>
      <c r="D36" s="118"/>
      <c r="E36" s="6"/>
      <c r="F36" s="6"/>
      <c r="G36" s="6"/>
      <c r="H36" s="6"/>
      <c r="I36" s="6"/>
      <c r="J36" s="6"/>
      <c r="K36" s="6"/>
      <c r="L36" s="6"/>
      <c r="M36" s="6"/>
      <c r="N36" s="6"/>
      <c r="O36" s="6"/>
      <c r="P36" s="6"/>
      <c r="Q36" s="6"/>
      <c r="R36" s="6"/>
      <c r="S36" s="6"/>
      <c r="T36" s="6"/>
      <c r="U36" s="6"/>
      <c r="V36" s="6"/>
      <c r="W36" s="6"/>
      <c r="X36" s="6"/>
      <c r="Y36" s="6"/>
      <c r="Z36" s="6"/>
      <c r="AA36" s="6">
        <v>2.8680555555555556E-2</v>
      </c>
      <c r="AB36" s="6"/>
      <c r="AC36" s="6"/>
      <c r="AD36" s="6"/>
      <c r="AE36" s="6"/>
      <c r="AF36" s="6"/>
      <c r="AG36" s="6"/>
      <c r="AH36" s="6"/>
      <c r="AI36" s="6"/>
      <c r="AJ36" s="6"/>
      <c r="AK36" s="6"/>
      <c r="AL36" s="6"/>
      <c r="AM36" s="6"/>
      <c r="AN36" s="6"/>
      <c r="AO36" s="6"/>
      <c r="AP36" s="6"/>
      <c r="AQ36" s="6"/>
      <c r="AR36" s="102"/>
    </row>
    <row r="37" spans="1:44" x14ac:dyDescent="0.5">
      <c r="A37" s="17" t="str">
        <f>'5k Men'!B36</f>
        <v>Keith</v>
      </c>
      <c r="B37" s="17" t="str">
        <f>'5k Men'!C36</f>
        <v>Earle</v>
      </c>
      <c r="C37" s="6"/>
      <c r="D37" s="118">
        <v>4.2268518518518518E-2</v>
      </c>
      <c r="E37" s="6"/>
      <c r="F37" s="6"/>
      <c r="G37" s="6"/>
      <c r="H37" s="6"/>
      <c r="I37" s="6"/>
      <c r="J37" s="6"/>
      <c r="K37" s="6"/>
      <c r="L37" s="6"/>
      <c r="M37" s="6"/>
      <c r="N37" s="6"/>
      <c r="O37" s="6"/>
      <c r="P37" s="6"/>
      <c r="Q37" s="6"/>
      <c r="R37" s="6"/>
      <c r="S37" s="6"/>
      <c r="T37" s="6"/>
      <c r="U37" s="6"/>
      <c r="V37" s="6"/>
      <c r="W37" s="6"/>
      <c r="X37" s="6"/>
      <c r="Y37" s="6"/>
      <c r="Z37" s="6"/>
      <c r="AA37" s="6"/>
      <c r="AB37" s="6"/>
      <c r="AC37" s="6"/>
      <c r="AD37" s="6"/>
      <c r="AE37" s="6"/>
      <c r="AF37" s="6"/>
      <c r="AG37" s="6"/>
      <c r="AH37" s="6"/>
      <c r="AI37" s="6"/>
      <c r="AJ37" s="6"/>
      <c r="AK37" s="6"/>
      <c r="AL37" s="6"/>
      <c r="AM37" s="6"/>
      <c r="AN37" s="6"/>
      <c r="AO37" s="6"/>
      <c r="AP37" s="6"/>
      <c r="AQ37" s="6"/>
      <c r="AR37" s="102"/>
    </row>
    <row r="38" spans="1:44" x14ac:dyDescent="0.5">
      <c r="A38" s="17" t="str">
        <f>'5k Men'!B37</f>
        <v>Matt</v>
      </c>
      <c r="B38" s="17" t="str">
        <f>'5k Men'!C37</f>
        <v>Edey</v>
      </c>
      <c r="C38" s="6"/>
      <c r="D38" s="118">
        <v>3.8067129629629631E-2</v>
      </c>
      <c r="E38" s="6"/>
      <c r="F38" s="6"/>
      <c r="G38" s="6"/>
      <c r="H38" s="6"/>
      <c r="I38" s="6">
        <v>4.0451388888888891E-2</v>
      </c>
      <c r="J38" s="6"/>
      <c r="K38" s="6"/>
      <c r="L38" s="6"/>
      <c r="M38" s="6"/>
      <c r="N38" s="6"/>
      <c r="O38" s="6"/>
      <c r="P38" s="6"/>
      <c r="Q38" s="6"/>
      <c r="R38" s="6"/>
      <c r="S38" s="6"/>
      <c r="T38" s="6"/>
      <c r="U38" s="6"/>
      <c r="V38" s="6"/>
      <c r="W38" s="6"/>
      <c r="X38" s="6"/>
      <c r="Y38" s="6"/>
      <c r="Z38" s="6"/>
      <c r="AA38" s="6"/>
      <c r="AB38" s="6"/>
      <c r="AC38" s="6"/>
      <c r="AD38" s="6"/>
      <c r="AE38" s="6"/>
      <c r="AF38" s="6"/>
      <c r="AG38" s="6"/>
      <c r="AH38" s="6"/>
      <c r="AI38" s="6"/>
      <c r="AJ38" s="6"/>
      <c r="AK38" s="6"/>
      <c r="AL38" s="6"/>
      <c r="AM38" s="6"/>
      <c r="AN38" s="6"/>
      <c r="AO38" s="6"/>
      <c r="AP38" s="6"/>
      <c r="AQ38" s="6"/>
      <c r="AR38" s="102"/>
    </row>
    <row r="39" spans="1:44" x14ac:dyDescent="0.5">
      <c r="A39" s="17" t="str">
        <f>'5k Men'!B38</f>
        <v>Darren</v>
      </c>
      <c r="B39" s="17" t="str">
        <f>'5k Men'!C38</f>
        <v>Edge</v>
      </c>
      <c r="C39" s="6"/>
      <c r="D39" s="118"/>
      <c r="E39" s="6"/>
      <c r="F39" s="6"/>
      <c r="G39" s="6"/>
      <c r="H39" s="6"/>
      <c r="I39" s="6"/>
      <c r="J39" s="6"/>
      <c r="K39" s="6"/>
      <c r="L39" s="6"/>
      <c r="M39" s="6"/>
      <c r="N39" s="6"/>
      <c r="O39" s="6"/>
      <c r="P39" s="6"/>
      <c r="Q39" s="6"/>
      <c r="R39" s="6"/>
      <c r="S39" s="6"/>
      <c r="T39" s="6"/>
      <c r="U39" s="6"/>
      <c r="V39" s="6"/>
      <c r="W39" s="6"/>
      <c r="X39" s="6"/>
      <c r="Y39" s="6"/>
      <c r="Z39" s="6"/>
      <c r="AA39" s="6"/>
      <c r="AB39" s="6"/>
      <c r="AC39" s="6"/>
      <c r="AD39" s="6"/>
      <c r="AE39" s="6"/>
      <c r="AF39" s="6"/>
      <c r="AG39" s="6"/>
      <c r="AH39" s="6"/>
      <c r="AI39" s="6"/>
      <c r="AJ39" s="6"/>
      <c r="AK39" s="6"/>
      <c r="AL39" s="6"/>
      <c r="AM39" s="6"/>
      <c r="AN39" s="6"/>
      <c r="AO39" s="6"/>
      <c r="AP39" s="6"/>
      <c r="AQ39" s="6"/>
      <c r="AR39" s="102"/>
    </row>
    <row r="40" spans="1:44" x14ac:dyDescent="0.5">
      <c r="A40" s="17" t="str">
        <f>'5k Men'!B39</f>
        <v>David</v>
      </c>
      <c r="B40" s="17" t="str">
        <f>'5k Men'!C39</f>
        <v>Elliott-Button</v>
      </c>
      <c r="C40" s="6"/>
      <c r="D40" s="118">
        <v>4.010416666666667E-2</v>
      </c>
      <c r="E40" s="6"/>
      <c r="F40" s="6"/>
      <c r="G40" s="6"/>
      <c r="H40" s="6">
        <v>3.965277777777778E-2</v>
      </c>
      <c r="I40" s="6">
        <v>3.934027777777778E-2</v>
      </c>
      <c r="J40" s="6">
        <v>3.0821759259259261E-2</v>
      </c>
      <c r="K40" s="6"/>
      <c r="L40" s="6"/>
      <c r="M40" s="6"/>
      <c r="N40" s="6"/>
      <c r="O40" s="6"/>
      <c r="P40" s="6"/>
      <c r="Q40" s="6"/>
      <c r="R40" s="6">
        <v>1.7604166666666667E-2</v>
      </c>
      <c r="S40" s="6"/>
      <c r="T40" s="6"/>
      <c r="U40" s="6"/>
      <c r="V40" s="6">
        <v>3.8118055555555558E-2</v>
      </c>
      <c r="W40" s="6">
        <v>2.3703703703703703E-2</v>
      </c>
      <c r="X40" s="6"/>
      <c r="Y40" s="6">
        <v>1.8703703703703705E-2</v>
      </c>
      <c r="Z40" s="6"/>
      <c r="AA40" s="6">
        <v>2.5162037037037038E-2</v>
      </c>
      <c r="AB40" s="6">
        <v>1.9247685185185184E-2</v>
      </c>
      <c r="AC40" s="6">
        <v>2.060185185185185E-2</v>
      </c>
      <c r="AD40" s="6"/>
      <c r="AE40" s="6">
        <v>2.5601851851851851E-2</v>
      </c>
      <c r="AF40" s="6">
        <v>4.6932870370370368E-2</v>
      </c>
      <c r="AG40" s="6"/>
      <c r="AH40" s="6">
        <v>2.4594907407407409E-2</v>
      </c>
      <c r="AI40" s="6"/>
      <c r="AJ40" s="6"/>
      <c r="AK40" s="6"/>
      <c r="AL40" s="6"/>
      <c r="AM40" s="6"/>
      <c r="AN40" s="6"/>
      <c r="AO40" s="6"/>
      <c r="AP40" s="6"/>
      <c r="AQ40" s="6"/>
      <c r="AR40" s="102"/>
    </row>
    <row r="41" spans="1:44" x14ac:dyDescent="0.5">
      <c r="A41" s="17" t="str">
        <f>'5k Men'!B40</f>
        <v>Stuart</v>
      </c>
      <c r="B41" s="17" t="str">
        <f>'5k Men'!C40</f>
        <v>Eskrett</v>
      </c>
      <c r="C41" s="6"/>
      <c r="D41" s="118"/>
      <c r="E41" s="6"/>
      <c r="F41" s="6"/>
      <c r="G41" s="6"/>
      <c r="H41" s="6"/>
      <c r="I41" s="6"/>
      <c r="J41" s="6"/>
      <c r="K41" s="6"/>
      <c r="L41" s="6"/>
      <c r="M41" s="6"/>
      <c r="N41" s="6"/>
      <c r="O41" s="6"/>
      <c r="P41" s="6">
        <v>2.4560185185185185E-2</v>
      </c>
      <c r="Q41" s="6"/>
      <c r="R41" s="6">
        <v>2.1585648148148149E-2</v>
      </c>
      <c r="S41" s="6"/>
      <c r="T41" s="6"/>
      <c r="U41" s="6"/>
      <c r="V41" s="6"/>
      <c r="W41" s="6">
        <v>3.2766203703703707E-2</v>
      </c>
      <c r="X41" s="6"/>
      <c r="Y41" s="6">
        <v>2.462962962962963E-2</v>
      </c>
      <c r="Z41" s="6"/>
      <c r="AA41" s="6"/>
      <c r="AB41" s="6">
        <v>2.5208333333333333E-2</v>
      </c>
      <c r="AC41" s="6">
        <v>2.6041666666666668E-2</v>
      </c>
      <c r="AD41" s="6"/>
      <c r="AE41" s="6">
        <v>3.1331018518518522E-2</v>
      </c>
      <c r="AF41" s="6">
        <v>5.4201388888888889E-2</v>
      </c>
      <c r="AG41" s="6"/>
      <c r="AH41" s="6">
        <v>3.0439814814814815E-2</v>
      </c>
      <c r="AI41" s="6"/>
      <c r="AJ41" s="6">
        <v>2.3113425925925926E-2</v>
      </c>
      <c r="AK41" s="6"/>
      <c r="AL41" s="6"/>
      <c r="AM41" s="6"/>
      <c r="AN41" s="6"/>
      <c r="AO41" s="6"/>
      <c r="AP41" s="6"/>
      <c r="AQ41" s="6"/>
      <c r="AR41" s="102"/>
    </row>
    <row r="42" spans="1:44" x14ac:dyDescent="0.5">
      <c r="A42" s="17" t="str">
        <f>'5k Men'!B41</f>
        <v>Jonathan</v>
      </c>
      <c r="B42" s="17" t="str">
        <f>'5k Men'!C41</f>
        <v>Ewen</v>
      </c>
      <c r="C42" s="6"/>
      <c r="D42" s="118"/>
      <c r="E42" s="6"/>
      <c r="F42" s="6"/>
      <c r="G42" s="6"/>
      <c r="H42" s="6"/>
      <c r="I42" s="6"/>
      <c r="J42" s="6"/>
      <c r="K42" s="6"/>
      <c r="L42" s="6"/>
      <c r="M42" s="6"/>
      <c r="N42" s="6"/>
      <c r="O42" s="6"/>
      <c r="P42" s="6"/>
      <c r="Q42" s="6"/>
      <c r="R42" s="6"/>
      <c r="S42" s="6"/>
      <c r="T42" s="6"/>
      <c r="U42" s="6"/>
      <c r="V42" s="6"/>
      <c r="W42" s="6"/>
      <c r="X42" s="6"/>
      <c r="Y42" s="6"/>
      <c r="Z42" s="6"/>
      <c r="AA42" s="6"/>
      <c r="AB42" s="6"/>
      <c r="AC42" s="6"/>
      <c r="AD42" s="6"/>
      <c r="AE42" s="6"/>
      <c r="AF42" s="6"/>
      <c r="AG42" s="6"/>
      <c r="AH42" s="6"/>
      <c r="AI42" s="6"/>
      <c r="AJ42" s="6"/>
      <c r="AK42" s="6"/>
      <c r="AL42" s="6"/>
      <c r="AM42" s="6"/>
      <c r="AN42" s="6"/>
      <c r="AO42" s="6"/>
      <c r="AP42" s="6"/>
      <c r="AQ42" s="6"/>
      <c r="AR42" s="102"/>
    </row>
    <row r="43" spans="1:44" x14ac:dyDescent="0.5">
      <c r="A43" s="17" t="str">
        <f>'5k Men'!B42</f>
        <v>Alan</v>
      </c>
      <c r="B43" s="17" t="str">
        <f>'5k Men'!C42</f>
        <v>Flint</v>
      </c>
      <c r="C43" s="6"/>
      <c r="D43" s="118"/>
      <c r="E43" s="6"/>
      <c r="F43" s="6"/>
      <c r="G43" s="6"/>
      <c r="H43" s="6"/>
      <c r="I43" s="6"/>
      <c r="J43" s="6"/>
      <c r="K43" s="6"/>
      <c r="L43" s="6"/>
      <c r="M43" s="6"/>
      <c r="N43" s="6"/>
      <c r="O43" s="6"/>
      <c r="P43" s="6"/>
      <c r="Q43" s="6"/>
      <c r="R43" s="6"/>
      <c r="S43" s="6"/>
      <c r="T43" s="6"/>
      <c r="U43" s="6"/>
      <c r="V43" s="6"/>
      <c r="W43" s="6"/>
      <c r="X43" s="6"/>
      <c r="Y43" s="6"/>
      <c r="Z43" s="6"/>
      <c r="AA43" s="6">
        <v>3.2708333333333332E-2</v>
      </c>
      <c r="AB43" s="6"/>
      <c r="AC43" s="6"/>
      <c r="AD43" s="6"/>
      <c r="AE43" s="6"/>
      <c r="AF43" s="6"/>
      <c r="AG43" s="6"/>
      <c r="AH43" s="6"/>
      <c r="AI43" s="6"/>
      <c r="AJ43" s="6"/>
      <c r="AK43" s="6"/>
      <c r="AL43" s="6"/>
      <c r="AM43" s="6"/>
      <c r="AN43" s="6"/>
      <c r="AO43" s="6"/>
      <c r="AP43" s="6"/>
      <c r="AQ43" s="6"/>
      <c r="AR43" s="102"/>
    </row>
    <row r="44" spans="1:44" x14ac:dyDescent="0.5">
      <c r="A44" s="17" t="str">
        <f>'5k Men'!B43</f>
        <v>Rodney</v>
      </c>
      <c r="B44" s="17" t="str">
        <f>'5k Men'!C43</f>
        <v>Forster</v>
      </c>
      <c r="C44" s="6"/>
      <c r="D44" s="118"/>
      <c r="E44" s="6"/>
      <c r="F44" s="6"/>
      <c r="G44" s="6"/>
      <c r="H44" s="6"/>
      <c r="I44" s="6"/>
      <c r="J44" s="6"/>
      <c r="K44" s="6"/>
      <c r="L44" s="6"/>
      <c r="M44" s="6"/>
      <c r="N44" s="6"/>
      <c r="O44" s="6"/>
      <c r="P44" s="6"/>
      <c r="Q44" s="6"/>
      <c r="R44" s="6"/>
      <c r="S44" s="6"/>
      <c r="T44" s="6"/>
      <c r="U44" s="6"/>
      <c r="V44" s="6"/>
      <c r="W44" s="6"/>
      <c r="X44" s="6"/>
      <c r="Y44" s="6"/>
      <c r="Z44" s="6"/>
      <c r="AA44" s="6"/>
      <c r="AB44" s="6"/>
      <c r="AC44" s="6"/>
      <c r="AD44" s="6"/>
      <c r="AE44" s="6"/>
      <c r="AF44" s="6"/>
      <c r="AG44" s="6"/>
      <c r="AH44" s="6"/>
      <c r="AI44" s="6"/>
      <c r="AJ44" s="6"/>
      <c r="AK44" s="6"/>
      <c r="AL44" s="6"/>
      <c r="AM44" s="6"/>
      <c r="AN44" s="6"/>
      <c r="AO44" s="6"/>
      <c r="AP44" s="6"/>
      <c r="AQ44" s="6"/>
      <c r="AR44" s="102"/>
    </row>
    <row r="45" spans="1:44" x14ac:dyDescent="0.5">
      <c r="A45" s="17" t="str">
        <f>'5k Men'!B44</f>
        <v>Owen</v>
      </c>
      <c r="B45" s="17" t="str">
        <f>'5k Men'!C44</f>
        <v>Fox</v>
      </c>
      <c r="C45" s="6"/>
      <c r="D45" s="118"/>
      <c r="E45" s="6"/>
      <c r="F45" s="6"/>
      <c r="G45" s="6"/>
      <c r="H45" s="6"/>
      <c r="I45" s="6"/>
      <c r="J45" s="6"/>
      <c r="K45" s="6"/>
      <c r="L45" s="6"/>
      <c r="M45" s="6"/>
      <c r="N45" s="6"/>
      <c r="O45" s="6"/>
      <c r="P45" s="6"/>
      <c r="Q45" s="6"/>
      <c r="R45" s="6"/>
      <c r="S45" s="6"/>
      <c r="T45" s="6"/>
      <c r="U45" s="6"/>
      <c r="V45" s="6"/>
      <c r="W45" s="6"/>
      <c r="X45" s="6"/>
      <c r="Y45" s="6"/>
      <c r="Z45" s="6"/>
      <c r="AA45" s="6"/>
      <c r="AB45" s="6"/>
      <c r="AC45" s="6"/>
      <c r="AD45" s="6"/>
      <c r="AE45" s="6"/>
      <c r="AF45" s="6"/>
      <c r="AG45" s="6"/>
      <c r="AH45" s="6"/>
      <c r="AI45" s="6"/>
      <c r="AJ45" s="6"/>
      <c r="AK45" s="6"/>
      <c r="AL45" s="6"/>
      <c r="AM45" s="6"/>
      <c r="AN45" s="6"/>
      <c r="AO45" s="6"/>
      <c r="AP45" s="6"/>
      <c r="AQ45" s="6"/>
      <c r="AR45" s="102"/>
    </row>
    <row r="46" spans="1:44" x14ac:dyDescent="0.5">
      <c r="A46" s="17" t="str">
        <f>'5k Men'!B45</f>
        <v>Matthew</v>
      </c>
      <c r="B46" s="17" t="str">
        <f>'5k Men'!C45</f>
        <v>Frampton</v>
      </c>
      <c r="C46" s="6"/>
      <c r="D46" s="118"/>
      <c r="E46" s="6"/>
      <c r="F46" s="6"/>
      <c r="G46" s="6"/>
      <c r="H46" s="6"/>
      <c r="I46" s="6"/>
      <c r="J46" s="6"/>
      <c r="K46" s="6"/>
      <c r="L46" s="6"/>
      <c r="M46" s="6"/>
      <c r="N46" s="6"/>
      <c r="O46" s="6"/>
      <c r="P46" s="6"/>
      <c r="Q46" s="6"/>
      <c r="R46" s="6"/>
      <c r="S46" s="6"/>
      <c r="T46" s="6"/>
      <c r="U46" s="6"/>
      <c r="V46" s="6"/>
      <c r="W46" s="6"/>
      <c r="X46" s="6"/>
      <c r="Y46" s="6"/>
      <c r="Z46" s="6"/>
      <c r="AA46" s="6"/>
      <c r="AB46" s="6"/>
      <c r="AC46" s="6"/>
      <c r="AD46" s="6"/>
      <c r="AE46" s="6"/>
      <c r="AF46" s="6"/>
      <c r="AG46" s="6"/>
      <c r="AH46" s="6"/>
      <c r="AI46" s="6"/>
      <c r="AJ46" s="6"/>
      <c r="AK46" s="6"/>
      <c r="AL46" s="6"/>
      <c r="AM46" s="6"/>
      <c r="AN46" s="6"/>
      <c r="AO46" s="6"/>
      <c r="AP46" s="6"/>
      <c r="AQ46" s="6"/>
      <c r="AR46" s="102"/>
    </row>
    <row r="47" spans="1:44" x14ac:dyDescent="0.5">
      <c r="A47" s="17" t="str">
        <f>'5k Men'!B46</f>
        <v>Kieron</v>
      </c>
      <c r="B47" s="17" t="str">
        <f>'5k Men'!C46</f>
        <v>Freeman</v>
      </c>
      <c r="C47" s="6"/>
      <c r="D47" s="118"/>
      <c r="E47" s="6"/>
      <c r="F47" s="6"/>
      <c r="G47" s="6"/>
      <c r="H47" s="6"/>
      <c r="I47" s="6"/>
      <c r="J47" s="6"/>
      <c r="K47" s="6"/>
      <c r="L47" s="6"/>
      <c r="M47" s="6"/>
      <c r="N47" s="6"/>
      <c r="O47" s="6"/>
      <c r="P47" s="6"/>
      <c r="Q47" s="6"/>
      <c r="R47" s="6"/>
      <c r="S47" s="6"/>
      <c r="T47" s="6"/>
      <c r="U47" s="6"/>
      <c r="V47" s="6"/>
      <c r="W47" s="6"/>
      <c r="X47" s="6"/>
      <c r="Y47" s="6"/>
      <c r="Z47" s="6"/>
      <c r="AA47" s="6"/>
      <c r="AB47" s="6"/>
      <c r="AC47" s="6"/>
      <c r="AD47" s="6"/>
      <c r="AE47" s="6"/>
      <c r="AF47" s="6"/>
      <c r="AG47" s="6"/>
      <c r="AH47" s="6"/>
      <c r="AI47" s="6"/>
      <c r="AJ47" s="6"/>
      <c r="AK47" s="6"/>
      <c r="AL47" s="6"/>
      <c r="AM47" s="6"/>
      <c r="AN47" s="6"/>
      <c r="AO47" s="6"/>
      <c r="AP47" s="6"/>
      <c r="AQ47" s="6"/>
      <c r="AR47" s="102"/>
    </row>
    <row r="48" spans="1:44" x14ac:dyDescent="0.5">
      <c r="A48" s="17" t="str">
        <f>'5k Men'!B47</f>
        <v>Matthew</v>
      </c>
      <c r="B48" s="17" t="str">
        <f>'5k Men'!C47</f>
        <v>Galvin</v>
      </c>
      <c r="C48" s="6"/>
      <c r="D48" s="118"/>
      <c r="E48" s="6"/>
      <c r="F48" s="6"/>
      <c r="G48" s="6"/>
      <c r="H48" s="6"/>
      <c r="I48" s="6"/>
      <c r="J48" s="6"/>
      <c r="K48" s="6"/>
      <c r="L48" s="6"/>
      <c r="M48" s="6"/>
      <c r="N48" s="6"/>
      <c r="O48" s="6"/>
      <c r="P48" s="6"/>
      <c r="Q48" s="6"/>
      <c r="R48" s="6"/>
      <c r="S48" s="6"/>
      <c r="T48" s="6"/>
      <c r="U48" s="6"/>
      <c r="V48" s="6"/>
      <c r="W48" s="6"/>
      <c r="X48" s="6"/>
      <c r="Y48" s="6"/>
      <c r="Z48" s="6"/>
      <c r="AA48" s="6"/>
      <c r="AB48" s="6"/>
      <c r="AC48" s="6"/>
      <c r="AD48" s="6"/>
      <c r="AE48" s="6"/>
      <c r="AF48" s="6"/>
      <c r="AG48" s="6"/>
      <c r="AH48" s="6"/>
      <c r="AI48" s="6"/>
      <c r="AJ48" s="6"/>
      <c r="AK48" s="6"/>
      <c r="AL48" s="6"/>
      <c r="AM48" s="6"/>
      <c r="AN48" s="6"/>
      <c r="AO48" s="6"/>
      <c r="AP48" s="6"/>
      <c r="AQ48" s="6"/>
      <c r="AR48" s="102"/>
    </row>
    <row r="49" spans="1:44" x14ac:dyDescent="0.5">
      <c r="A49" s="17" t="str">
        <f>'5k Men'!B48</f>
        <v>Peter</v>
      </c>
      <c r="B49" s="17" t="str">
        <f>'5k Men'!C48</f>
        <v>Garrett</v>
      </c>
      <c r="C49" s="6"/>
      <c r="D49" s="118"/>
      <c r="E49" s="6"/>
      <c r="F49" s="6"/>
      <c r="G49" s="6"/>
      <c r="H49" s="6"/>
      <c r="I49" s="6"/>
      <c r="J49" s="6"/>
      <c r="K49" s="6"/>
      <c r="L49" s="6"/>
      <c r="M49" s="6"/>
      <c r="N49" s="6"/>
      <c r="O49" s="6"/>
      <c r="P49" s="6"/>
      <c r="Q49" s="6"/>
      <c r="R49" s="6"/>
      <c r="S49" s="6"/>
      <c r="T49" s="6"/>
      <c r="U49" s="6"/>
      <c r="V49" s="6"/>
      <c r="W49" s="6"/>
      <c r="X49" s="6"/>
      <c r="Y49" s="6"/>
      <c r="Z49" s="6"/>
      <c r="AA49" s="6"/>
      <c r="AB49" s="6"/>
      <c r="AC49" s="6"/>
      <c r="AD49" s="6"/>
      <c r="AE49" s="6"/>
      <c r="AF49" s="6"/>
      <c r="AG49" s="6"/>
      <c r="AH49" s="6"/>
      <c r="AI49" s="6"/>
      <c r="AJ49" s="6"/>
      <c r="AK49" s="6"/>
      <c r="AL49" s="6"/>
      <c r="AM49" s="6"/>
      <c r="AN49" s="6"/>
      <c r="AO49" s="6"/>
      <c r="AP49" s="6"/>
      <c r="AQ49" s="6"/>
      <c r="AR49" s="102"/>
    </row>
    <row r="50" spans="1:44" x14ac:dyDescent="0.5">
      <c r="A50" s="17" t="str">
        <f>'5k Men'!B49</f>
        <v>Chris</v>
      </c>
      <c r="B50" s="17" t="str">
        <f>'5k Men'!C49</f>
        <v>Gibson</v>
      </c>
      <c r="C50" s="6"/>
      <c r="D50" s="118"/>
      <c r="E50" s="6"/>
      <c r="F50" s="6"/>
      <c r="G50" s="6"/>
      <c r="H50" s="6"/>
      <c r="I50" s="6"/>
      <c r="J50" s="6"/>
      <c r="K50" s="6"/>
      <c r="L50" s="6">
        <v>0.27994212962962961</v>
      </c>
      <c r="M50" s="6"/>
      <c r="N50" s="6"/>
      <c r="O50" s="6"/>
      <c r="P50" s="6"/>
      <c r="Q50" s="6"/>
      <c r="R50" s="6"/>
      <c r="S50" s="6"/>
      <c r="T50" s="6"/>
      <c r="U50" s="6"/>
      <c r="V50" s="6"/>
      <c r="W50" s="6"/>
      <c r="X50" s="6"/>
      <c r="Y50" s="6"/>
      <c r="Z50" s="6"/>
      <c r="AA50" s="6"/>
      <c r="AB50" s="6"/>
      <c r="AC50" s="6"/>
      <c r="AD50" s="6"/>
      <c r="AE50" s="6"/>
      <c r="AF50" s="6"/>
      <c r="AG50" s="6"/>
      <c r="AH50" s="6"/>
      <c r="AI50" s="6"/>
      <c r="AJ50" s="6"/>
      <c r="AK50" s="6"/>
      <c r="AL50" s="6"/>
      <c r="AM50" s="6"/>
      <c r="AN50" s="6"/>
      <c r="AO50" s="6"/>
      <c r="AP50" s="6"/>
      <c r="AQ50" s="6"/>
      <c r="AR50" s="102"/>
    </row>
    <row r="51" spans="1:44" x14ac:dyDescent="0.5">
      <c r="A51" s="17" t="str">
        <f>'5k Men'!B50</f>
        <v>Andrew</v>
      </c>
      <c r="B51" s="17" t="str">
        <f>'5k Men'!C50</f>
        <v>Grainger</v>
      </c>
      <c r="C51" s="6"/>
      <c r="D51" s="118"/>
      <c r="E51" s="6"/>
      <c r="F51" s="6"/>
      <c r="G51" s="6"/>
      <c r="H51" s="6"/>
      <c r="I51" s="6"/>
      <c r="J51" s="6"/>
      <c r="K51" s="6"/>
      <c r="L51" s="6"/>
      <c r="M51" s="6"/>
      <c r="N51" s="6"/>
      <c r="O51" s="6"/>
      <c r="P51" s="6"/>
      <c r="Q51" s="6"/>
      <c r="R51" s="6"/>
      <c r="S51" s="6"/>
      <c r="T51" s="6"/>
      <c r="U51" s="6"/>
      <c r="V51" s="6"/>
      <c r="W51" s="6"/>
      <c r="X51" s="6"/>
      <c r="Y51" s="6"/>
      <c r="Z51" s="6"/>
      <c r="AA51" s="6"/>
      <c r="AB51" s="6"/>
      <c r="AC51" s="6"/>
      <c r="AD51" s="6"/>
      <c r="AE51" s="6"/>
      <c r="AF51" s="6"/>
      <c r="AG51" s="6"/>
      <c r="AH51" s="6"/>
      <c r="AI51" s="6"/>
      <c r="AJ51" s="6"/>
      <c r="AK51" s="6"/>
      <c r="AL51" s="6"/>
      <c r="AM51" s="6"/>
      <c r="AN51" s="6"/>
      <c r="AO51" s="6"/>
      <c r="AP51" s="6"/>
      <c r="AQ51" s="6"/>
      <c r="AR51" s="102"/>
    </row>
    <row r="52" spans="1:44" x14ac:dyDescent="0.5">
      <c r="A52" s="17" t="str">
        <f>'5k Men'!B51</f>
        <v>Andrew</v>
      </c>
      <c r="B52" s="17" t="str">
        <f>'5k Men'!C51</f>
        <v>Gray</v>
      </c>
      <c r="C52" s="6"/>
      <c r="D52" s="118"/>
      <c r="E52" s="6"/>
      <c r="F52" s="6"/>
      <c r="G52" s="6"/>
      <c r="H52" s="6"/>
      <c r="I52" s="6"/>
      <c r="J52" s="6"/>
      <c r="K52" s="6"/>
      <c r="L52" s="6"/>
      <c r="M52" s="6"/>
      <c r="N52" s="6"/>
      <c r="O52" s="6"/>
      <c r="P52" s="6"/>
      <c r="Q52" s="6"/>
      <c r="R52" s="6"/>
      <c r="S52" s="6"/>
      <c r="T52" s="6"/>
      <c r="U52" s="6"/>
      <c r="V52" s="6"/>
      <c r="W52" s="6"/>
      <c r="X52" s="6"/>
      <c r="Y52" s="6"/>
      <c r="Z52" s="6"/>
      <c r="AA52" s="6"/>
      <c r="AB52" s="6"/>
      <c r="AC52" s="6"/>
      <c r="AD52" s="6"/>
      <c r="AE52" s="6"/>
      <c r="AF52" s="6"/>
      <c r="AG52" s="6"/>
      <c r="AH52" s="6"/>
      <c r="AI52" s="6"/>
      <c r="AJ52" s="6"/>
      <c r="AK52" s="6"/>
      <c r="AL52" s="6"/>
      <c r="AM52" s="6"/>
      <c r="AN52" s="6"/>
      <c r="AO52" s="6"/>
      <c r="AP52" s="6"/>
      <c r="AQ52" s="6"/>
      <c r="AR52" s="102"/>
    </row>
    <row r="53" spans="1:44" x14ac:dyDescent="0.5">
      <c r="A53" s="17" t="str">
        <f>'5k Men'!B52</f>
        <v>Josh</v>
      </c>
      <c r="B53" s="17" t="str">
        <f>'5k Men'!C52</f>
        <v>Green</v>
      </c>
      <c r="C53" s="6"/>
      <c r="D53" s="118">
        <v>3.0763888888888889E-2</v>
      </c>
      <c r="E53" s="6"/>
      <c r="F53" s="6"/>
      <c r="G53" s="6"/>
      <c r="H53" s="6"/>
      <c r="I53" s="6"/>
      <c r="J53" s="6"/>
      <c r="K53" s="6"/>
      <c r="L53" s="6"/>
      <c r="M53" s="6"/>
      <c r="N53" s="6"/>
      <c r="O53" s="6"/>
      <c r="P53" s="6"/>
      <c r="Q53" s="6"/>
      <c r="R53" s="6"/>
      <c r="S53" s="6"/>
      <c r="T53" s="6"/>
      <c r="U53" s="6"/>
      <c r="V53" s="6"/>
      <c r="W53" s="6"/>
      <c r="X53" s="6"/>
      <c r="Y53" s="6"/>
      <c r="Z53" s="6"/>
      <c r="AA53" s="6"/>
      <c r="AB53" s="6"/>
      <c r="AC53" s="6"/>
      <c r="AD53" s="6"/>
      <c r="AE53" s="6"/>
      <c r="AF53" s="6"/>
      <c r="AG53" s="6"/>
      <c r="AH53" s="6"/>
      <c r="AI53" s="6"/>
      <c r="AJ53" s="6"/>
      <c r="AK53" s="6"/>
      <c r="AL53" s="6"/>
      <c r="AM53" s="6"/>
      <c r="AN53" s="6"/>
      <c r="AO53" s="6"/>
      <c r="AP53" s="6"/>
      <c r="AQ53" s="6"/>
      <c r="AR53" s="102"/>
    </row>
    <row r="54" spans="1:44" x14ac:dyDescent="0.5">
      <c r="A54" s="17" t="str">
        <f>'5k Men'!B53</f>
        <v>Martin</v>
      </c>
      <c r="B54" s="17" t="str">
        <f>'5k Men'!C53</f>
        <v>Greensill</v>
      </c>
      <c r="C54" s="6"/>
      <c r="D54" s="118"/>
      <c r="E54" s="6"/>
      <c r="F54" s="6"/>
      <c r="G54" s="6"/>
      <c r="H54" s="6"/>
      <c r="I54" s="6"/>
      <c r="J54" s="6"/>
      <c r="K54" s="6"/>
      <c r="L54" s="6"/>
      <c r="M54" s="6"/>
      <c r="N54" s="6"/>
      <c r="O54" s="6"/>
      <c r="P54" s="6"/>
      <c r="Q54" s="6"/>
      <c r="R54" s="6"/>
      <c r="S54" s="6"/>
      <c r="T54" s="6"/>
      <c r="U54" s="6"/>
      <c r="V54" s="6"/>
      <c r="W54" s="6"/>
      <c r="X54" s="6"/>
      <c r="Y54" s="6"/>
      <c r="Z54" s="6"/>
      <c r="AA54" s="6"/>
      <c r="AB54" s="6"/>
      <c r="AC54" s="6"/>
      <c r="AD54" s="6"/>
      <c r="AE54" s="6"/>
      <c r="AF54" s="6"/>
      <c r="AG54" s="6"/>
      <c r="AH54" s="6"/>
      <c r="AI54" s="6"/>
      <c r="AJ54" s="6"/>
      <c r="AK54" s="6"/>
      <c r="AL54" s="6"/>
      <c r="AM54" s="6"/>
      <c r="AN54" s="6"/>
      <c r="AO54" s="6"/>
      <c r="AP54" s="6"/>
      <c r="AQ54" s="6"/>
      <c r="AR54" s="102"/>
    </row>
    <row r="55" spans="1:44" x14ac:dyDescent="0.5">
      <c r="A55" s="17" t="str">
        <f>'5k Men'!B54</f>
        <v>Alex</v>
      </c>
      <c r="B55" s="17" t="str">
        <f>'5k Men'!C54</f>
        <v>Gymer</v>
      </c>
      <c r="C55" s="6"/>
      <c r="D55" s="118"/>
      <c r="E55" s="6"/>
      <c r="F55" s="6"/>
      <c r="G55" s="6"/>
      <c r="H55" s="6"/>
      <c r="I55" s="6"/>
      <c r="J55" s="6"/>
      <c r="K55" s="6"/>
      <c r="L55" s="6"/>
      <c r="M55" s="6"/>
      <c r="N55" s="6"/>
      <c r="O55" s="6"/>
      <c r="P55" s="6"/>
      <c r="Q55" s="6"/>
      <c r="R55" s="6"/>
      <c r="S55" s="6"/>
      <c r="T55" s="6"/>
      <c r="U55" s="6"/>
      <c r="V55" s="6"/>
      <c r="W55" s="6"/>
      <c r="X55" s="6"/>
      <c r="Y55" s="6"/>
      <c r="Z55" s="6"/>
      <c r="AA55" s="6"/>
      <c r="AB55" s="6"/>
      <c r="AC55" s="6"/>
      <c r="AD55" s="6"/>
      <c r="AE55" s="6"/>
      <c r="AF55" s="6"/>
      <c r="AG55" s="6"/>
      <c r="AH55" s="6"/>
      <c r="AI55" s="6"/>
      <c r="AJ55" s="6"/>
      <c r="AK55" s="6"/>
      <c r="AL55" s="6"/>
      <c r="AM55" s="6"/>
      <c r="AN55" s="6"/>
      <c r="AO55" s="6"/>
      <c r="AP55" s="6"/>
      <c r="AQ55" s="6"/>
      <c r="AR55" s="102"/>
    </row>
    <row r="56" spans="1:44" x14ac:dyDescent="0.5">
      <c r="A56" s="17" t="str">
        <f>'5k Men'!B55</f>
        <v>Carl</v>
      </c>
      <c r="B56" s="17" t="str">
        <f>'5k Men'!C55</f>
        <v>Hailstone</v>
      </c>
      <c r="D56" s="118"/>
      <c r="E56" s="6"/>
      <c r="F56" s="6"/>
      <c r="G56" s="6"/>
      <c r="H56" s="6"/>
      <c r="I56" s="6"/>
      <c r="J56" s="6"/>
      <c r="K56" s="6"/>
      <c r="L56" s="6"/>
      <c r="M56" s="6"/>
      <c r="N56" s="6"/>
      <c r="O56" s="6"/>
      <c r="P56" s="6"/>
      <c r="Q56" s="6"/>
      <c r="R56" s="6"/>
      <c r="S56" s="6"/>
      <c r="T56" s="6"/>
      <c r="U56" s="6"/>
      <c r="V56" s="6"/>
      <c r="W56" s="6"/>
      <c r="X56" s="6"/>
      <c r="Y56" s="6"/>
      <c r="Z56" s="6"/>
      <c r="AA56" s="6"/>
      <c r="AB56" s="6"/>
      <c r="AC56" s="6"/>
      <c r="AD56" s="6"/>
      <c r="AE56" s="6"/>
      <c r="AF56" s="6"/>
      <c r="AG56" s="6"/>
      <c r="AH56" s="6"/>
      <c r="AI56" s="6"/>
      <c r="AJ56" s="6"/>
      <c r="AK56" s="6"/>
      <c r="AL56" s="6"/>
      <c r="AM56" s="6"/>
      <c r="AN56" s="6"/>
      <c r="AO56" s="6"/>
      <c r="AP56" s="6"/>
      <c r="AQ56" s="6"/>
      <c r="AR56" s="102"/>
    </row>
    <row r="57" spans="1:44" x14ac:dyDescent="0.5">
      <c r="A57" s="17" t="str">
        <f>'5k Men'!B56</f>
        <v>Martin</v>
      </c>
      <c r="B57" s="17" t="str">
        <f>'5k Men'!C56</f>
        <v>Hall</v>
      </c>
      <c r="D57" s="118"/>
      <c r="E57" s="6"/>
      <c r="F57" s="6"/>
      <c r="G57" s="6"/>
      <c r="H57" s="6"/>
      <c r="I57" s="6"/>
      <c r="J57" s="6"/>
      <c r="K57" s="6"/>
      <c r="L57" s="6"/>
      <c r="M57" s="6"/>
      <c r="N57" s="6"/>
      <c r="O57" s="6"/>
      <c r="P57" s="6"/>
      <c r="Q57" s="6"/>
      <c r="R57" s="6"/>
      <c r="S57" s="6"/>
      <c r="T57" s="6"/>
      <c r="U57" s="6"/>
      <c r="V57" s="6"/>
      <c r="W57" s="6"/>
      <c r="X57" s="6"/>
      <c r="Y57" s="6"/>
      <c r="Z57" s="6"/>
      <c r="AA57" s="6"/>
      <c r="AB57" s="6"/>
      <c r="AC57" s="6"/>
      <c r="AD57" s="6"/>
      <c r="AE57" s="6"/>
      <c r="AF57" s="6"/>
      <c r="AG57" s="6"/>
      <c r="AH57" s="6"/>
      <c r="AI57" s="6"/>
      <c r="AJ57" s="6"/>
      <c r="AK57" s="6"/>
      <c r="AL57" s="6"/>
      <c r="AM57" s="6"/>
      <c r="AN57" s="6"/>
      <c r="AO57" s="6"/>
      <c r="AP57" s="6"/>
      <c r="AQ57" s="6"/>
      <c r="AR57" s="102"/>
    </row>
    <row r="58" spans="1:44" x14ac:dyDescent="0.5">
      <c r="A58" s="17" t="str">
        <f>'5k Men'!B57</f>
        <v>Stephen</v>
      </c>
      <c r="B58" s="17" t="str">
        <f>'5k Men'!C57</f>
        <v>Hall</v>
      </c>
      <c r="D58" s="118"/>
      <c r="E58" s="6"/>
      <c r="F58" s="6"/>
      <c r="G58" s="6"/>
      <c r="H58" s="6"/>
      <c r="I58" s="6"/>
      <c r="J58" s="6"/>
      <c r="K58" s="6"/>
      <c r="L58" s="6"/>
      <c r="M58" s="6"/>
      <c r="N58" s="6"/>
      <c r="O58" s="6"/>
      <c r="P58" s="6"/>
      <c r="Q58" s="6"/>
      <c r="R58" s="6"/>
      <c r="S58" s="6"/>
      <c r="T58" s="6"/>
      <c r="U58" s="6"/>
      <c r="V58" s="6"/>
      <c r="W58" s="6"/>
      <c r="X58" s="6"/>
      <c r="Y58" s="6"/>
      <c r="Z58" s="6"/>
      <c r="AA58" s="6"/>
      <c r="AB58" s="6"/>
      <c r="AC58" s="6"/>
      <c r="AD58" s="6"/>
      <c r="AE58" s="6"/>
      <c r="AF58" s="6"/>
      <c r="AG58" s="6"/>
      <c r="AH58" s="6"/>
      <c r="AI58" s="6"/>
      <c r="AJ58" s="6"/>
      <c r="AK58" s="6"/>
      <c r="AL58" s="6"/>
      <c r="AM58" s="6"/>
      <c r="AN58" s="6"/>
      <c r="AO58" s="6"/>
      <c r="AP58" s="6"/>
      <c r="AQ58" s="6"/>
      <c r="AR58" s="102"/>
    </row>
    <row r="59" spans="1:44" x14ac:dyDescent="0.5">
      <c r="A59" s="17" t="str">
        <f>'5k Men'!B58</f>
        <v>Daniel</v>
      </c>
      <c r="B59" s="17" t="str">
        <f>'5k Men'!C58</f>
        <v>Hammond</v>
      </c>
      <c r="D59" s="118"/>
      <c r="E59" s="6"/>
      <c r="F59" s="6"/>
      <c r="G59" s="6"/>
      <c r="H59" s="6"/>
      <c r="I59" s="6"/>
      <c r="J59" s="6"/>
      <c r="K59" s="6"/>
      <c r="L59" s="6"/>
      <c r="M59" s="6"/>
      <c r="N59" s="6"/>
      <c r="O59" s="6"/>
      <c r="P59" s="6"/>
      <c r="Q59" s="6"/>
      <c r="R59" s="6">
        <v>1.7245370370370369E-2</v>
      </c>
      <c r="S59" s="6"/>
      <c r="T59" s="6"/>
      <c r="U59" s="6"/>
      <c r="V59" s="6"/>
      <c r="W59" s="6">
        <v>2.4849537037037038E-2</v>
      </c>
      <c r="X59" s="6"/>
      <c r="Y59" s="6">
        <v>1.982638888888889E-2</v>
      </c>
      <c r="Z59" s="6"/>
      <c r="AA59" s="6"/>
      <c r="AB59" s="6">
        <v>1.9756944444444445E-2</v>
      </c>
      <c r="AC59" s="6">
        <v>2.1006944444444446E-2</v>
      </c>
      <c r="AD59" s="6"/>
      <c r="AE59" s="6">
        <v>2.6909722222222224E-2</v>
      </c>
      <c r="AF59" s="6">
        <v>5.0659722222222224E-2</v>
      </c>
      <c r="AG59" s="6"/>
      <c r="AH59" s="6">
        <v>2.5879629629629631E-2</v>
      </c>
      <c r="AI59" s="6"/>
      <c r="AJ59" s="6">
        <v>2.0532407407407409E-2</v>
      </c>
      <c r="AK59" s="6"/>
      <c r="AL59" s="6"/>
      <c r="AM59" s="6"/>
      <c r="AN59" s="6"/>
      <c r="AO59" s="6"/>
      <c r="AP59" s="6"/>
      <c r="AQ59" s="6"/>
      <c r="AR59" s="102"/>
    </row>
    <row r="60" spans="1:44" x14ac:dyDescent="0.5">
      <c r="A60" s="17" t="str">
        <f>'5k Men'!B59</f>
        <v>Lee</v>
      </c>
      <c r="B60" s="17" t="str">
        <f>'5k Men'!C59</f>
        <v>Harper</v>
      </c>
      <c r="D60" s="118">
        <v>4.1226851851851855E-2</v>
      </c>
      <c r="E60" s="6"/>
      <c r="F60" s="6"/>
      <c r="G60" s="6"/>
      <c r="H60" s="6"/>
      <c r="I60" s="6">
        <v>4.3020833333333335E-2</v>
      </c>
      <c r="J60" s="6"/>
      <c r="K60" s="6"/>
      <c r="L60" s="6">
        <v>0.10185185185185185</v>
      </c>
      <c r="M60" s="6"/>
      <c r="N60" s="6"/>
      <c r="O60" s="6"/>
      <c r="P60" s="6"/>
      <c r="Q60" s="6"/>
      <c r="R60" s="6"/>
      <c r="S60" s="6"/>
      <c r="T60" s="6"/>
      <c r="U60" s="6"/>
      <c r="V60" s="6"/>
      <c r="W60" s="6"/>
      <c r="X60" s="6"/>
      <c r="Y60" s="6"/>
      <c r="Z60" s="6"/>
      <c r="AA60" s="6">
        <v>3.0567129629629628E-2</v>
      </c>
      <c r="AB60" s="6"/>
      <c r="AC60" s="6"/>
      <c r="AD60" s="6"/>
      <c r="AE60" s="6"/>
      <c r="AF60" s="6"/>
      <c r="AG60" s="6"/>
      <c r="AH60" s="6"/>
      <c r="AI60" s="6"/>
      <c r="AJ60" s="6"/>
      <c r="AK60" s="6"/>
      <c r="AL60" s="6"/>
      <c r="AM60" s="6"/>
      <c r="AN60" s="6"/>
      <c r="AO60" s="6"/>
      <c r="AP60" s="6"/>
      <c r="AQ60" s="6"/>
      <c r="AR60" s="102"/>
    </row>
    <row r="61" spans="1:44" x14ac:dyDescent="0.5">
      <c r="A61" s="17" t="str">
        <f>'5k Men'!B60</f>
        <v>Frank</v>
      </c>
      <c r="B61" s="17" t="str">
        <f>'5k Men'!C60</f>
        <v>Harrison</v>
      </c>
      <c r="D61" s="118"/>
      <c r="E61" s="6"/>
      <c r="F61" s="6">
        <v>0.2902777777777778</v>
      </c>
      <c r="G61" s="6"/>
      <c r="H61" s="6"/>
      <c r="I61" s="6"/>
      <c r="J61" s="6"/>
      <c r="K61" s="6"/>
      <c r="L61" s="6">
        <v>0.27972222222222221</v>
      </c>
      <c r="M61" s="6"/>
      <c r="N61" s="6"/>
      <c r="O61" s="6"/>
      <c r="P61" s="6"/>
      <c r="Q61" s="6"/>
      <c r="R61" s="6"/>
      <c r="S61" s="6"/>
      <c r="T61" s="6"/>
      <c r="U61" s="6"/>
      <c r="V61" s="6"/>
      <c r="W61" s="6"/>
      <c r="X61" s="6"/>
      <c r="Y61" s="6"/>
      <c r="Z61" s="6"/>
      <c r="AA61" s="6"/>
      <c r="AB61" s="6"/>
      <c r="AC61" s="6"/>
      <c r="AD61" s="6"/>
      <c r="AE61" s="6"/>
      <c r="AF61" s="6"/>
      <c r="AG61" s="6"/>
      <c r="AH61" s="6"/>
      <c r="AI61" s="6"/>
      <c r="AJ61" s="6">
        <v>4.3344907407407408E-2</v>
      </c>
      <c r="AK61" s="6"/>
      <c r="AL61" s="6"/>
      <c r="AM61" s="6"/>
      <c r="AN61" s="6"/>
      <c r="AO61" s="6"/>
      <c r="AP61" s="6"/>
      <c r="AQ61" s="6"/>
      <c r="AR61" s="102"/>
    </row>
    <row r="62" spans="1:44" x14ac:dyDescent="0.5">
      <c r="A62" s="17" t="str">
        <f>'5k Men'!B61</f>
        <v>Stuart</v>
      </c>
      <c r="B62" s="17" t="str">
        <f>'5k Men'!C61</f>
        <v>Hayward</v>
      </c>
      <c r="D62" s="118"/>
      <c r="E62" s="6"/>
      <c r="F62" s="6"/>
      <c r="G62" s="6"/>
      <c r="H62" s="6"/>
      <c r="I62" s="6"/>
      <c r="J62" s="6"/>
      <c r="K62" s="6"/>
      <c r="L62" s="6"/>
      <c r="M62" s="6"/>
      <c r="N62" s="6"/>
      <c r="O62" s="6"/>
      <c r="P62" s="6"/>
      <c r="Q62" s="6"/>
      <c r="R62" s="6"/>
      <c r="S62" s="6"/>
      <c r="T62" s="6"/>
      <c r="U62" s="6"/>
      <c r="V62" s="6"/>
      <c r="W62" s="6"/>
      <c r="X62" s="6"/>
      <c r="Y62" s="6"/>
      <c r="Z62" s="6"/>
      <c r="AA62" s="6">
        <v>2.5277777777777777E-2</v>
      </c>
      <c r="AB62" s="6"/>
      <c r="AC62" s="6"/>
      <c r="AD62" s="6"/>
      <c r="AE62" s="6"/>
      <c r="AF62" s="6"/>
      <c r="AG62" s="6"/>
      <c r="AH62" s="6"/>
      <c r="AI62" s="6"/>
      <c r="AJ62" s="6"/>
      <c r="AK62" s="6"/>
      <c r="AL62" s="6"/>
      <c r="AM62" s="6"/>
      <c r="AN62" s="6"/>
      <c r="AO62" s="6"/>
      <c r="AP62" s="6"/>
      <c r="AQ62" s="6"/>
      <c r="AR62" s="102"/>
    </row>
    <row r="63" spans="1:44" x14ac:dyDescent="0.5">
      <c r="A63" s="17" t="str">
        <f>'5k Men'!B62</f>
        <v>Kenneth</v>
      </c>
      <c r="B63" s="17" t="str">
        <f>'5k Men'!C62</f>
        <v>Hearson</v>
      </c>
      <c r="D63" s="118"/>
      <c r="E63" s="6"/>
      <c r="F63" s="6"/>
      <c r="G63" s="6"/>
      <c r="H63" s="6"/>
      <c r="I63" s="6"/>
      <c r="J63" s="6"/>
      <c r="K63" s="6"/>
      <c r="L63" s="6"/>
      <c r="M63" s="6"/>
      <c r="N63" s="6"/>
      <c r="O63" s="6"/>
      <c r="P63" s="6"/>
      <c r="Q63" s="6"/>
      <c r="R63" s="6"/>
      <c r="S63" s="6"/>
      <c r="T63" s="6"/>
      <c r="U63" s="6"/>
      <c r="V63" s="6"/>
      <c r="W63" s="6"/>
      <c r="X63" s="6"/>
      <c r="Y63" s="6"/>
      <c r="Z63" s="6"/>
      <c r="AA63" s="6"/>
      <c r="AB63" s="6"/>
      <c r="AC63" s="6"/>
      <c r="AD63" s="6"/>
      <c r="AE63" s="6"/>
      <c r="AF63" s="6"/>
      <c r="AG63" s="6"/>
      <c r="AH63" s="6"/>
      <c r="AI63" s="6"/>
      <c r="AJ63" s="6"/>
      <c r="AK63" s="6"/>
      <c r="AL63" s="6"/>
      <c r="AM63" s="6"/>
      <c r="AN63" s="6"/>
      <c r="AO63" s="6"/>
      <c r="AP63" s="6"/>
      <c r="AQ63" s="6"/>
      <c r="AR63" s="102"/>
    </row>
    <row r="64" spans="1:44" x14ac:dyDescent="0.5">
      <c r="A64" s="17" t="str">
        <f>'5k Men'!B63</f>
        <v>Peter</v>
      </c>
      <c r="B64" s="17" t="str">
        <f>'5k Men'!C63</f>
        <v>Henderson</v>
      </c>
      <c r="D64" s="118"/>
      <c r="E64" s="6"/>
      <c r="F64" s="6"/>
      <c r="G64" s="6"/>
      <c r="H64" s="6"/>
      <c r="I64" s="6"/>
      <c r="J64" s="6"/>
      <c r="K64" s="6"/>
      <c r="L64" s="6">
        <v>9.4143518518518515E-2</v>
      </c>
      <c r="M64" s="6"/>
      <c r="N64" s="6"/>
      <c r="O64" s="6"/>
      <c r="P64" s="6"/>
      <c r="Q64" s="6"/>
      <c r="R64" s="6"/>
      <c r="S64" s="6"/>
      <c r="T64" s="6"/>
      <c r="U64" s="6"/>
      <c r="V64" s="6"/>
      <c r="W64" s="6"/>
      <c r="X64" s="6"/>
      <c r="Y64" s="6"/>
      <c r="Z64" s="6"/>
      <c r="AA64" s="6"/>
      <c r="AB64" s="6"/>
      <c r="AC64" s="6"/>
      <c r="AD64" s="6"/>
      <c r="AE64" s="6"/>
      <c r="AF64" s="6"/>
      <c r="AG64" s="6"/>
      <c r="AH64" s="6"/>
      <c r="AI64" s="6"/>
      <c r="AJ64" s="6"/>
      <c r="AK64" s="6"/>
      <c r="AL64" s="6"/>
      <c r="AM64" s="6"/>
      <c r="AN64" s="6"/>
      <c r="AO64" s="6"/>
      <c r="AP64" s="6"/>
      <c r="AQ64" s="6"/>
      <c r="AR64" s="102"/>
    </row>
    <row r="65" spans="1:44" x14ac:dyDescent="0.5">
      <c r="A65" s="17" t="str">
        <f>'5k Men'!B64</f>
        <v>Tim</v>
      </c>
      <c r="B65" s="17" t="str">
        <f>'5k Men'!C64</f>
        <v>Heneghan</v>
      </c>
      <c r="D65" s="118"/>
      <c r="E65" s="6"/>
      <c r="F65" s="6"/>
      <c r="G65" s="6"/>
      <c r="H65" s="6"/>
      <c r="I65" s="6"/>
      <c r="J65" s="6"/>
      <c r="K65" s="6"/>
      <c r="L65" s="6"/>
      <c r="M65" s="6"/>
      <c r="N65" s="6"/>
      <c r="O65" s="6"/>
      <c r="P65" s="6"/>
      <c r="Q65" s="6"/>
      <c r="R65" s="6"/>
      <c r="S65" s="6"/>
      <c r="T65" s="6"/>
      <c r="U65" s="6"/>
      <c r="V65" s="6"/>
      <c r="W65" s="6"/>
      <c r="X65" s="6"/>
      <c r="Y65" s="6"/>
      <c r="Z65" s="6"/>
      <c r="AA65" s="6"/>
      <c r="AB65" s="6"/>
      <c r="AC65" s="6"/>
      <c r="AD65" s="6"/>
      <c r="AE65" s="6"/>
      <c r="AF65" s="6"/>
      <c r="AG65" s="6"/>
      <c r="AH65" s="6"/>
      <c r="AI65" s="6"/>
      <c r="AJ65" s="6"/>
      <c r="AK65" s="6"/>
      <c r="AL65" s="6"/>
      <c r="AM65" s="6"/>
      <c r="AN65" s="6"/>
      <c r="AO65" s="6"/>
      <c r="AP65" s="6"/>
      <c r="AQ65" s="6"/>
      <c r="AR65" s="102"/>
    </row>
    <row r="66" spans="1:44" x14ac:dyDescent="0.5">
      <c r="A66" s="17" t="str">
        <f>'5k Men'!B65</f>
        <v>Kris</v>
      </c>
      <c r="B66" s="17" t="str">
        <f>'5k Men'!C65</f>
        <v>Hilton</v>
      </c>
      <c r="D66" s="118"/>
      <c r="E66" s="6"/>
      <c r="F66" s="6"/>
      <c r="G66" s="6"/>
      <c r="H66" s="6"/>
      <c r="I66" s="6"/>
      <c r="J66" s="6"/>
      <c r="K66" s="6"/>
      <c r="L66" s="6"/>
      <c r="M66" s="6"/>
      <c r="N66" s="6"/>
      <c r="O66" s="6"/>
      <c r="P66" s="6"/>
      <c r="Q66" s="6"/>
      <c r="R66" s="6"/>
      <c r="S66" s="6"/>
      <c r="T66" s="6"/>
      <c r="U66" s="6"/>
      <c r="V66" s="6"/>
      <c r="W66" s="6"/>
      <c r="X66" s="6"/>
      <c r="Y66" s="6"/>
      <c r="Z66" s="6"/>
      <c r="AA66" s="6"/>
      <c r="AB66" s="6"/>
      <c r="AC66" s="6"/>
      <c r="AD66" s="6"/>
      <c r="AE66" s="6"/>
      <c r="AF66" s="6"/>
      <c r="AG66" s="6"/>
      <c r="AH66" s="6"/>
      <c r="AI66" s="6"/>
      <c r="AJ66" s="6"/>
      <c r="AK66" s="6"/>
      <c r="AL66" s="6"/>
      <c r="AM66" s="6"/>
      <c r="AN66" s="6"/>
      <c r="AO66" s="6"/>
      <c r="AP66" s="6"/>
      <c r="AQ66" s="6"/>
      <c r="AR66" s="102"/>
    </row>
    <row r="67" spans="1:44" x14ac:dyDescent="0.5">
      <c r="A67" s="17" t="str">
        <f>'5k Men'!B66</f>
        <v>Robert</v>
      </c>
      <c r="B67" s="17" t="str">
        <f>'5k Men'!C66</f>
        <v>Hodges</v>
      </c>
      <c r="D67" s="118"/>
      <c r="E67" s="6"/>
      <c r="F67" s="6"/>
      <c r="G67" s="6"/>
      <c r="H67" s="6"/>
      <c r="I67" s="6"/>
      <c r="J67" s="6"/>
      <c r="K67" s="6"/>
      <c r="L67" s="6"/>
      <c r="M67" s="6"/>
      <c r="N67" s="6"/>
      <c r="O67" s="6"/>
      <c r="P67" s="6"/>
      <c r="Q67" s="6"/>
      <c r="R67" s="6"/>
      <c r="S67" s="6"/>
      <c r="T67" s="6"/>
      <c r="U67" s="6"/>
      <c r="V67" s="6"/>
      <c r="W67" s="6"/>
      <c r="X67" s="6"/>
      <c r="Y67" s="6"/>
      <c r="Z67" s="6"/>
      <c r="AA67" s="6"/>
      <c r="AB67" s="6"/>
      <c r="AC67" s="6"/>
      <c r="AD67" s="6"/>
      <c r="AE67" s="6"/>
      <c r="AF67" s="6"/>
      <c r="AG67" s="6"/>
      <c r="AH67" s="6"/>
      <c r="AI67" s="6"/>
      <c r="AJ67" s="6"/>
      <c r="AK67" s="6"/>
      <c r="AL67" s="6"/>
      <c r="AM67" s="6"/>
      <c r="AN67" s="6"/>
      <c r="AO67" s="6"/>
      <c r="AP67" s="6"/>
      <c r="AQ67" s="6"/>
      <c r="AR67" s="102"/>
    </row>
    <row r="68" spans="1:44" x14ac:dyDescent="0.5">
      <c r="A68" s="17" t="str">
        <f>'5k Men'!B67</f>
        <v>Jeremy</v>
      </c>
      <c r="B68" s="17" t="str">
        <f>'5k Men'!C67</f>
        <v>Holden</v>
      </c>
      <c r="D68" s="118"/>
      <c r="E68" s="6"/>
      <c r="F68" s="6"/>
      <c r="G68" s="6"/>
      <c r="H68" s="6"/>
      <c r="I68" s="6"/>
      <c r="J68" s="6"/>
      <c r="K68" s="6"/>
      <c r="L68" s="6"/>
      <c r="M68" s="6"/>
      <c r="N68" s="6"/>
      <c r="O68" s="6"/>
      <c r="P68" s="6"/>
      <c r="Q68" s="6"/>
      <c r="R68" s="6"/>
      <c r="S68" s="6"/>
      <c r="T68" s="6"/>
      <c r="U68" s="6"/>
      <c r="V68" s="6"/>
      <c r="W68" s="6"/>
      <c r="X68" s="6"/>
      <c r="Y68" s="6"/>
      <c r="Z68" s="6"/>
      <c r="AA68" s="6"/>
      <c r="AB68" s="6"/>
      <c r="AC68" s="6"/>
      <c r="AD68" s="6"/>
      <c r="AE68" s="6"/>
      <c r="AF68" s="6"/>
      <c r="AG68" s="6"/>
      <c r="AH68" s="6"/>
      <c r="AI68" s="6"/>
      <c r="AJ68" s="6"/>
      <c r="AK68" s="6"/>
      <c r="AL68" s="6"/>
      <c r="AM68" s="6"/>
      <c r="AN68" s="6"/>
      <c r="AO68" s="6"/>
      <c r="AP68" s="6"/>
      <c r="AQ68" s="6"/>
      <c r="AR68" s="102"/>
    </row>
    <row r="69" spans="1:44" x14ac:dyDescent="0.5">
      <c r="A69" s="17" t="str">
        <f>'5k Men'!B68</f>
        <v>Adrian</v>
      </c>
      <c r="B69" s="17" t="str">
        <f>'5k Men'!C68</f>
        <v>Holland</v>
      </c>
      <c r="C69" s="6"/>
      <c r="D69" s="118"/>
      <c r="E69" s="6"/>
      <c r="F69" s="6"/>
      <c r="G69" s="6"/>
      <c r="H69" s="6"/>
      <c r="I69" s="6"/>
      <c r="J69" s="6"/>
      <c r="K69" s="6"/>
      <c r="L69" s="6"/>
      <c r="M69" s="6"/>
      <c r="N69" s="6"/>
      <c r="O69" s="6"/>
      <c r="P69" s="6"/>
      <c r="Q69" s="6"/>
      <c r="R69" s="6"/>
      <c r="S69" s="6"/>
      <c r="T69" s="6"/>
      <c r="U69" s="6"/>
      <c r="V69" s="6"/>
      <c r="W69" s="6"/>
      <c r="X69" s="6"/>
      <c r="Y69" s="6"/>
      <c r="Z69" s="6"/>
      <c r="AA69" s="6"/>
      <c r="AB69" s="6"/>
      <c r="AC69" s="6"/>
      <c r="AD69" s="6"/>
      <c r="AE69" s="6"/>
      <c r="AF69" s="6"/>
      <c r="AG69" s="6"/>
      <c r="AH69" s="6"/>
      <c r="AI69" s="6"/>
      <c r="AJ69" s="6"/>
      <c r="AK69" s="6"/>
      <c r="AL69" s="6"/>
      <c r="AM69" s="6"/>
      <c r="AN69" s="6"/>
      <c r="AO69" s="6"/>
      <c r="AP69" s="6"/>
      <c r="AQ69" s="6"/>
      <c r="AR69" s="102"/>
    </row>
    <row r="70" spans="1:44" x14ac:dyDescent="0.5">
      <c r="A70" s="17" t="str">
        <f>'5k Men'!B69</f>
        <v>Lewis</v>
      </c>
      <c r="B70" s="17" t="str">
        <f>'5k Men'!C69</f>
        <v>Holloway</v>
      </c>
      <c r="C70" s="6"/>
      <c r="D70" s="118"/>
      <c r="E70" s="6"/>
      <c r="F70" s="6"/>
      <c r="G70" s="6"/>
      <c r="H70" s="6"/>
      <c r="I70" s="6"/>
      <c r="J70" s="6"/>
      <c r="K70" s="6"/>
      <c r="L70" s="6"/>
      <c r="M70" s="6"/>
      <c r="N70" s="6"/>
      <c r="O70" s="6"/>
      <c r="P70" s="6"/>
      <c r="Q70" s="6"/>
      <c r="R70" s="6"/>
      <c r="S70" s="6"/>
      <c r="T70" s="6"/>
      <c r="U70" s="6"/>
      <c r="V70" s="6"/>
      <c r="W70" s="6"/>
      <c r="X70" s="6"/>
      <c r="Y70" s="6"/>
      <c r="Z70" s="6"/>
      <c r="AA70" s="6"/>
      <c r="AB70" s="6"/>
      <c r="AC70" s="6"/>
      <c r="AD70" s="6"/>
      <c r="AE70" s="6"/>
      <c r="AF70" s="6"/>
      <c r="AG70" s="6"/>
      <c r="AH70" s="6"/>
      <c r="AI70" s="6"/>
      <c r="AJ70" s="6"/>
      <c r="AK70" s="6"/>
      <c r="AL70" s="6"/>
      <c r="AM70" s="6"/>
      <c r="AN70" s="6"/>
      <c r="AO70" s="6"/>
      <c r="AP70" s="6"/>
      <c r="AQ70" s="6"/>
      <c r="AR70" s="102"/>
    </row>
    <row r="71" spans="1:44" x14ac:dyDescent="0.5">
      <c r="A71" s="17" t="str">
        <f>'5k Men'!B70</f>
        <v>Jody</v>
      </c>
      <c r="B71" s="17" t="str">
        <f>'5k Men'!C70</f>
        <v>Horth</v>
      </c>
      <c r="C71" s="6"/>
      <c r="D71" s="118"/>
      <c r="E71" s="6"/>
      <c r="F71" s="6"/>
      <c r="G71" s="6"/>
      <c r="H71" s="6"/>
      <c r="I71" s="6"/>
      <c r="J71" s="6"/>
      <c r="K71" s="6"/>
      <c r="L71" s="6"/>
      <c r="M71" s="6"/>
      <c r="N71" s="6"/>
      <c r="O71" s="6"/>
      <c r="P71" s="6"/>
      <c r="Q71" s="6">
        <v>4.462962962962963E-2</v>
      </c>
      <c r="R71" s="6"/>
      <c r="S71" s="6"/>
      <c r="T71" s="6">
        <v>1.7881944444444443E-2</v>
      </c>
      <c r="U71" s="6"/>
      <c r="V71" s="6"/>
      <c r="W71" s="6"/>
      <c r="X71" s="6"/>
      <c r="Y71" s="6"/>
      <c r="Z71" s="6">
        <v>1.7847222222222223E-2</v>
      </c>
      <c r="AA71" s="6"/>
      <c r="AB71" s="6"/>
      <c r="AC71" s="6"/>
      <c r="AD71" s="6">
        <v>3.2430555555555553E-2</v>
      </c>
      <c r="AE71" s="6"/>
      <c r="AF71" s="6"/>
      <c r="AG71" s="6"/>
      <c r="AH71" s="6"/>
      <c r="AI71" s="6">
        <v>2.2326388888888889E-2</v>
      </c>
      <c r="AJ71" s="6"/>
      <c r="AK71" s="6"/>
      <c r="AL71" s="6"/>
      <c r="AM71" s="6"/>
      <c r="AN71" s="6"/>
      <c r="AO71" s="6"/>
      <c r="AP71" s="6"/>
      <c r="AQ71" s="6"/>
      <c r="AR71" s="102"/>
    </row>
    <row r="72" spans="1:44" x14ac:dyDescent="0.5">
      <c r="A72" s="17" t="str">
        <f>'5k Men'!B71</f>
        <v>Mathias</v>
      </c>
      <c r="B72" s="17" t="str">
        <f>'5k Men'!C71</f>
        <v>Hulse</v>
      </c>
      <c r="C72" s="6"/>
      <c r="D72" s="118"/>
      <c r="E72" s="6"/>
      <c r="F72" s="6"/>
      <c r="G72" s="6"/>
      <c r="H72" s="6"/>
      <c r="I72" s="6"/>
      <c r="J72" s="6"/>
      <c r="K72" s="6"/>
      <c r="L72" s="6">
        <v>0.10188657407407407</v>
      </c>
      <c r="M72" s="6"/>
      <c r="N72" s="6"/>
      <c r="O72" s="6"/>
      <c r="P72" s="6"/>
      <c r="Q72" s="6"/>
      <c r="R72" s="6"/>
      <c r="S72" s="6"/>
      <c r="T72" s="6"/>
      <c r="U72" s="6"/>
      <c r="V72" s="6"/>
      <c r="W72" s="6"/>
      <c r="X72" s="6"/>
      <c r="Y72" s="6"/>
      <c r="Z72" s="6"/>
      <c r="AA72" s="6"/>
      <c r="AB72" s="6"/>
      <c r="AC72" s="6"/>
      <c r="AD72" s="6"/>
      <c r="AE72" s="6"/>
      <c r="AF72" s="6"/>
      <c r="AG72" s="6"/>
      <c r="AH72" s="6"/>
      <c r="AI72" s="6"/>
      <c r="AJ72" s="6"/>
      <c r="AK72" s="6"/>
      <c r="AL72" s="6"/>
      <c r="AM72" s="6"/>
      <c r="AN72" s="6"/>
      <c r="AO72" s="6"/>
      <c r="AP72" s="6"/>
      <c r="AQ72" s="6"/>
      <c r="AR72" s="102"/>
    </row>
    <row r="73" spans="1:44" x14ac:dyDescent="0.5">
      <c r="A73" s="17" t="str">
        <f>'5k Men'!B72</f>
        <v>Matthew</v>
      </c>
      <c r="B73" s="17" t="str">
        <f>'5k Men'!C72</f>
        <v>Hutchinson</v>
      </c>
      <c r="C73" s="6"/>
      <c r="D73" s="118"/>
      <c r="E73" s="6"/>
      <c r="F73" s="6"/>
      <c r="G73" s="6"/>
      <c r="H73" s="6"/>
      <c r="I73" s="6"/>
      <c r="J73" s="6">
        <v>3.7083333333333336E-2</v>
      </c>
      <c r="K73" s="6"/>
      <c r="L73" s="6"/>
      <c r="M73" s="6"/>
      <c r="N73" s="6"/>
      <c r="O73" s="6"/>
      <c r="P73" s="6"/>
      <c r="Q73" s="6"/>
      <c r="R73" s="6"/>
      <c r="S73" s="6"/>
      <c r="T73" s="6"/>
      <c r="U73" s="6"/>
      <c r="V73" s="6"/>
      <c r="W73" s="6"/>
      <c r="X73" s="6"/>
      <c r="Y73" s="6"/>
      <c r="Z73" s="6"/>
      <c r="AA73" s="6">
        <v>2.9236111111111112E-2</v>
      </c>
      <c r="AB73" s="6"/>
      <c r="AC73" s="6"/>
      <c r="AD73" s="6"/>
      <c r="AE73" s="6"/>
      <c r="AF73" s="6"/>
      <c r="AG73" s="6"/>
      <c r="AH73" s="6"/>
      <c r="AI73" s="6"/>
      <c r="AJ73" s="6"/>
      <c r="AK73" s="6"/>
      <c r="AL73" s="6"/>
      <c r="AM73" s="6"/>
      <c r="AN73" s="6"/>
      <c r="AO73" s="6"/>
      <c r="AP73" s="6"/>
      <c r="AQ73" s="6"/>
      <c r="AR73" s="102"/>
    </row>
    <row r="74" spans="1:44" x14ac:dyDescent="0.5">
      <c r="A74" s="17" t="str">
        <f>'5k Men'!B73</f>
        <v>Paul</v>
      </c>
      <c r="B74" s="17" t="str">
        <f>'5k Men'!C73</f>
        <v>Isaac</v>
      </c>
      <c r="C74" s="6"/>
      <c r="D74" s="118"/>
      <c r="E74" s="6"/>
      <c r="F74" s="6"/>
      <c r="G74" s="6"/>
      <c r="H74" s="6"/>
      <c r="I74" s="6"/>
      <c r="J74" s="6"/>
      <c r="K74" s="6"/>
      <c r="L74" s="6"/>
      <c r="M74" s="6"/>
      <c r="N74" s="6"/>
      <c r="O74" s="6"/>
      <c r="P74" s="6"/>
      <c r="Q74" s="6"/>
      <c r="R74" s="6"/>
      <c r="S74" s="6"/>
      <c r="T74" s="6"/>
      <c r="U74" s="6"/>
      <c r="V74" s="6"/>
      <c r="W74" s="6"/>
      <c r="X74" s="6"/>
      <c r="Y74" s="6"/>
      <c r="Z74" s="6"/>
      <c r="AA74" s="6">
        <v>3.6168981481481483E-2</v>
      </c>
      <c r="AB74" s="6"/>
      <c r="AC74" s="6"/>
      <c r="AD74" s="6"/>
      <c r="AE74" s="6"/>
      <c r="AF74" s="6"/>
      <c r="AG74" s="6"/>
      <c r="AH74" s="6"/>
      <c r="AI74" s="6"/>
      <c r="AJ74" s="6"/>
      <c r="AK74" s="6"/>
      <c r="AL74" s="6"/>
      <c r="AM74" s="6"/>
      <c r="AN74" s="6"/>
      <c r="AO74" s="6"/>
      <c r="AP74" s="6"/>
      <c r="AQ74" s="6"/>
      <c r="AR74" s="102"/>
    </row>
    <row r="75" spans="1:44" x14ac:dyDescent="0.5">
      <c r="A75" s="17" t="str">
        <f>'5k Men'!B74</f>
        <v>Ian</v>
      </c>
      <c r="B75" s="17" t="str">
        <f>'5k Men'!C74</f>
        <v>Jackson</v>
      </c>
      <c r="C75" s="6"/>
      <c r="D75" s="118"/>
      <c r="E75" s="6"/>
      <c r="F75" s="6"/>
      <c r="G75" s="6"/>
      <c r="H75" s="6"/>
      <c r="I75" s="6"/>
      <c r="J75" s="6"/>
      <c r="K75" s="6"/>
      <c r="L75" s="6"/>
      <c r="M75" s="6"/>
      <c r="N75" s="6"/>
      <c r="O75" s="6"/>
      <c r="P75" s="6"/>
      <c r="Q75" s="6"/>
      <c r="R75" s="6"/>
      <c r="S75" s="6"/>
      <c r="T75" s="6">
        <v>3.0115740740740742E-2</v>
      </c>
      <c r="U75" s="6"/>
      <c r="V75" s="6"/>
      <c r="W75" s="6"/>
      <c r="X75" s="6">
        <v>4.0069444444444442E-2</v>
      </c>
      <c r="Y75" s="6"/>
      <c r="Z75" s="6">
        <v>2.3819444444444445E-2</v>
      </c>
      <c r="AA75" s="6"/>
      <c r="AB75" s="6"/>
      <c r="AC75" s="6"/>
      <c r="AD75" s="6">
        <v>4.0868055555555553E-2</v>
      </c>
      <c r="AE75" s="6"/>
      <c r="AF75" s="6"/>
      <c r="AG75" s="6"/>
      <c r="AH75" s="6"/>
      <c r="AI75" s="6">
        <v>2.6979166666666665E-2</v>
      </c>
      <c r="AJ75" s="6"/>
      <c r="AK75" s="6"/>
      <c r="AL75" s="6"/>
      <c r="AM75" s="6"/>
      <c r="AN75" s="6"/>
      <c r="AO75" s="6"/>
      <c r="AP75" s="6"/>
      <c r="AQ75" s="6"/>
      <c r="AR75" s="102"/>
    </row>
    <row r="76" spans="1:44" x14ac:dyDescent="0.5">
      <c r="A76" s="17" t="str">
        <f>'5k Men'!B75</f>
        <v>Andrew</v>
      </c>
      <c r="B76" s="17" t="str">
        <f>'5k Men'!C75</f>
        <v>Johnson</v>
      </c>
      <c r="C76" s="6"/>
      <c r="D76" s="118">
        <v>3.9537037037037037E-2</v>
      </c>
      <c r="E76" s="6"/>
      <c r="F76" s="6"/>
      <c r="G76" s="6"/>
      <c r="H76" s="6">
        <v>4.0497685185185185E-2</v>
      </c>
      <c r="I76" s="6">
        <v>4.0335648148148148E-2</v>
      </c>
      <c r="J76" s="6">
        <v>3.1597222222222221E-2</v>
      </c>
      <c r="K76" s="6"/>
      <c r="L76" s="6"/>
      <c r="M76" s="6"/>
      <c r="N76" s="6"/>
      <c r="O76" s="6"/>
      <c r="P76" s="6">
        <v>1.9444444444444445E-2</v>
      </c>
      <c r="Q76" s="6"/>
      <c r="R76" s="6">
        <v>1.7233796296296296E-2</v>
      </c>
      <c r="S76" s="6">
        <v>4.4571759259259262E-2</v>
      </c>
      <c r="T76" s="6"/>
      <c r="U76" s="6"/>
      <c r="V76" s="6"/>
      <c r="W76" s="6">
        <v>2.4131944444444445E-2</v>
      </c>
      <c r="X76" s="6"/>
      <c r="Y76" s="6">
        <v>1.863425925925926E-2</v>
      </c>
      <c r="Z76" s="6"/>
      <c r="AA76" s="6">
        <v>2.5347222222222222E-2</v>
      </c>
      <c r="AB76" s="6">
        <v>1.9988425925925927E-2</v>
      </c>
      <c r="AC76" s="6">
        <v>2.1956018518518517E-2</v>
      </c>
      <c r="AD76" s="6"/>
      <c r="AE76" s="6"/>
      <c r="AF76" s="6"/>
      <c r="AG76" s="6"/>
      <c r="AH76" s="6"/>
      <c r="AI76" s="6"/>
      <c r="AJ76" s="6">
        <v>2.1493055555555557E-2</v>
      </c>
      <c r="AK76" s="6"/>
      <c r="AL76" s="6"/>
      <c r="AM76" s="6"/>
      <c r="AN76" s="6"/>
      <c r="AO76" s="6"/>
      <c r="AP76" s="6"/>
      <c r="AQ76" s="6"/>
      <c r="AR76" s="102"/>
    </row>
    <row r="77" spans="1:44" x14ac:dyDescent="0.5">
      <c r="A77" s="17" t="str">
        <f>'5k Men'!B76</f>
        <v>James</v>
      </c>
      <c r="B77" s="17" t="str">
        <f>'5k Men'!C76</f>
        <v>Johnson</v>
      </c>
      <c r="C77" s="6"/>
      <c r="D77" s="118"/>
      <c r="E77" s="6"/>
      <c r="F77" s="6"/>
      <c r="G77" s="6"/>
      <c r="H77" s="6"/>
      <c r="I77" s="6"/>
      <c r="J77" s="6"/>
      <c r="K77" s="6"/>
      <c r="L77" s="6"/>
      <c r="M77" s="6"/>
      <c r="N77" s="6"/>
      <c r="O77" s="6"/>
      <c r="P77" s="6"/>
      <c r="Q77" s="6"/>
      <c r="R77" s="6"/>
      <c r="S77" s="6"/>
      <c r="T77" s="6"/>
      <c r="U77" s="6"/>
      <c r="V77" s="6"/>
      <c r="W77" s="6"/>
      <c r="X77" s="6"/>
      <c r="Y77" s="6"/>
      <c r="Z77" s="6"/>
      <c r="AA77" s="6"/>
      <c r="AB77" s="6"/>
      <c r="AC77" s="6"/>
      <c r="AD77" s="6"/>
      <c r="AE77" s="6"/>
      <c r="AF77" s="6"/>
      <c r="AG77" s="6"/>
      <c r="AH77" s="6"/>
      <c r="AI77" s="6"/>
      <c r="AJ77" s="6"/>
      <c r="AK77" s="6"/>
      <c r="AL77" s="6"/>
      <c r="AM77" s="6"/>
      <c r="AN77" s="6"/>
      <c r="AO77" s="6"/>
      <c r="AP77" s="6"/>
      <c r="AQ77" s="6"/>
      <c r="AR77" s="102"/>
    </row>
    <row r="78" spans="1:44" x14ac:dyDescent="0.5">
      <c r="A78" s="17" t="str">
        <f>'5k Men'!B77</f>
        <v>Thomas</v>
      </c>
      <c r="B78" s="17" t="str">
        <f>'5k Men'!C77</f>
        <v>Jorna</v>
      </c>
      <c r="C78" s="6"/>
      <c r="D78" s="118"/>
      <c r="E78" s="6"/>
      <c r="F78" s="6"/>
      <c r="G78" s="6"/>
      <c r="H78" s="6"/>
      <c r="I78" s="6"/>
      <c r="J78" s="6"/>
      <c r="K78" s="6"/>
      <c r="L78" s="6"/>
      <c r="M78" s="6"/>
      <c r="N78" s="6"/>
      <c r="O78" s="6"/>
      <c r="P78" s="6">
        <v>1.7719907407407406E-2</v>
      </c>
      <c r="Q78" s="6"/>
      <c r="R78" s="6"/>
      <c r="S78" s="6"/>
      <c r="T78" s="6">
        <v>1.7685185185185186E-2</v>
      </c>
      <c r="U78" s="6"/>
      <c r="V78" s="6"/>
      <c r="W78" s="6">
        <v>2.1562499999999998E-2</v>
      </c>
      <c r="X78" s="6">
        <v>2.6886574074074073E-2</v>
      </c>
      <c r="Y78" s="6">
        <v>1.681712962962963E-2</v>
      </c>
      <c r="Z78" s="6">
        <v>1.755787037037037E-2</v>
      </c>
      <c r="AA78" s="6"/>
      <c r="AB78" s="6">
        <v>1.9143518518518518E-2</v>
      </c>
      <c r="AC78" s="6">
        <v>1.9525462962962963E-2</v>
      </c>
      <c r="AD78" s="6"/>
      <c r="AE78" s="6">
        <v>2.3518518518518518E-2</v>
      </c>
      <c r="AF78" s="6"/>
      <c r="AG78" s="6"/>
      <c r="AH78" s="6">
        <v>2.2789351851851852E-2</v>
      </c>
      <c r="AI78" s="6"/>
      <c r="AJ78" s="6">
        <v>1.7361111111111112E-2</v>
      </c>
      <c r="AK78" s="6"/>
      <c r="AL78" s="6"/>
      <c r="AM78" s="6"/>
      <c r="AN78" s="6"/>
      <c r="AO78" s="6"/>
      <c r="AP78" s="6"/>
      <c r="AQ78" s="6"/>
      <c r="AR78" s="102"/>
    </row>
    <row r="79" spans="1:44" x14ac:dyDescent="0.5">
      <c r="A79" s="17" t="str">
        <f>'5k Men'!B78</f>
        <v>Jack</v>
      </c>
      <c r="B79" s="17" t="str">
        <f>'5k Men'!C78</f>
        <v>Kane</v>
      </c>
      <c r="C79" s="6"/>
      <c r="D79" s="118"/>
      <c r="E79" s="6"/>
      <c r="F79" s="6"/>
      <c r="G79" s="6"/>
      <c r="H79" s="6"/>
      <c r="I79" s="6"/>
      <c r="J79" s="6"/>
      <c r="K79" s="6"/>
      <c r="L79" s="6"/>
      <c r="M79" s="6"/>
      <c r="N79" s="6"/>
      <c r="O79" s="6"/>
      <c r="P79" s="6"/>
      <c r="Q79" s="6"/>
      <c r="R79" s="6"/>
      <c r="S79" s="6"/>
      <c r="T79" s="6"/>
      <c r="U79" s="6"/>
      <c r="V79" s="6"/>
      <c r="W79" s="6"/>
      <c r="X79" s="6"/>
      <c r="Y79" s="6"/>
      <c r="Z79" s="6"/>
      <c r="AA79" s="6"/>
      <c r="AB79" s="6"/>
      <c r="AC79" s="6"/>
      <c r="AD79" s="6"/>
      <c r="AE79" s="6"/>
      <c r="AF79" s="6"/>
      <c r="AG79" s="6"/>
      <c r="AH79" s="6"/>
      <c r="AI79" s="6"/>
      <c r="AJ79" s="6"/>
      <c r="AK79" s="6"/>
      <c r="AL79" s="6"/>
      <c r="AM79" s="6"/>
      <c r="AN79" s="6"/>
      <c r="AO79" s="6"/>
      <c r="AP79" s="6"/>
      <c r="AQ79" s="6"/>
      <c r="AR79" s="102"/>
    </row>
    <row r="80" spans="1:44" x14ac:dyDescent="0.5">
      <c r="A80" s="17" t="str">
        <f>'5k Men'!B79</f>
        <v>Jamie</v>
      </c>
      <c r="B80" s="17" t="str">
        <f>'5k Men'!C79</f>
        <v>Kitching</v>
      </c>
      <c r="C80" s="6"/>
      <c r="D80" s="118">
        <v>3.7071759259259263E-2</v>
      </c>
      <c r="E80" s="6"/>
      <c r="F80" s="6"/>
      <c r="G80" s="6"/>
      <c r="H80" s="6"/>
      <c r="I80" s="6"/>
      <c r="J80" s="6">
        <v>2.8842592592592593E-2</v>
      </c>
      <c r="K80" s="6"/>
      <c r="L80" s="6">
        <v>0.19123842592592594</v>
      </c>
      <c r="M80" s="6"/>
      <c r="N80" s="6"/>
      <c r="O80" s="6"/>
      <c r="P80" s="6"/>
      <c r="Q80" s="6"/>
      <c r="R80" s="6"/>
      <c r="S80" s="6"/>
      <c r="T80" s="6"/>
      <c r="U80" s="6"/>
      <c r="V80" s="6"/>
      <c r="W80" s="6"/>
      <c r="X80" s="6"/>
      <c r="Y80" s="6"/>
      <c r="Z80" s="6"/>
      <c r="AA80" s="6"/>
      <c r="AB80" s="6"/>
      <c r="AC80" s="6"/>
      <c r="AD80" s="6"/>
      <c r="AE80" s="6"/>
      <c r="AF80" s="6"/>
      <c r="AG80" s="6"/>
      <c r="AH80" s="6"/>
      <c r="AI80" s="6"/>
      <c r="AJ80" s="6"/>
      <c r="AK80" s="6"/>
      <c r="AL80" s="6"/>
      <c r="AM80" s="6"/>
      <c r="AN80" s="6"/>
      <c r="AO80" s="6"/>
      <c r="AP80" s="6"/>
      <c r="AQ80" s="6"/>
      <c r="AR80" s="102"/>
    </row>
    <row r="81" spans="1:44" x14ac:dyDescent="0.5">
      <c r="A81" s="17" t="str">
        <f>'5k Men'!B80</f>
        <v>Stuart</v>
      </c>
      <c r="B81" s="17" t="str">
        <f>'5k Men'!C80</f>
        <v>Little</v>
      </c>
      <c r="C81" s="6"/>
      <c r="D81" s="118"/>
      <c r="E81" s="6"/>
      <c r="F81" s="6"/>
      <c r="G81" s="6"/>
      <c r="H81" s="6"/>
      <c r="I81" s="6"/>
      <c r="J81" s="6"/>
      <c r="K81" s="6"/>
      <c r="L81" s="6"/>
      <c r="M81" s="6">
        <v>9.7141203703703702E-2</v>
      </c>
      <c r="N81" s="6"/>
      <c r="O81" s="6"/>
      <c r="P81" s="6"/>
      <c r="Q81" s="6"/>
      <c r="R81" s="6"/>
      <c r="S81" s="6"/>
      <c r="T81" s="6"/>
      <c r="U81" s="6"/>
      <c r="V81" s="6"/>
      <c r="W81" s="6"/>
      <c r="X81" s="6"/>
      <c r="Y81" s="6"/>
      <c r="Z81" s="6"/>
      <c r="AA81" s="6"/>
      <c r="AB81" s="6"/>
      <c r="AC81" s="6"/>
      <c r="AD81" s="6"/>
      <c r="AE81" s="6"/>
      <c r="AF81" s="6"/>
      <c r="AG81" s="6"/>
      <c r="AH81" s="6"/>
      <c r="AI81" s="6"/>
      <c r="AJ81" s="6"/>
      <c r="AK81" s="6"/>
      <c r="AL81" s="6"/>
      <c r="AM81" s="6"/>
      <c r="AN81" s="6"/>
      <c r="AO81" s="6"/>
      <c r="AP81" s="6"/>
      <c r="AQ81" s="6"/>
      <c r="AR81" s="102"/>
    </row>
    <row r="82" spans="1:44" x14ac:dyDescent="0.5">
      <c r="A82" s="17" t="str">
        <f>'5k Men'!B81</f>
        <v>Paul</v>
      </c>
      <c r="B82" s="17" t="str">
        <f>'5k Men'!C81</f>
        <v>Littlewood</v>
      </c>
      <c r="C82" s="6"/>
      <c r="D82" s="118"/>
      <c r="E82" s="6"/>
      <c r="F82" s="6"/>
      <c r="G82" s="6"/>
      <c r="H82" s="6"/>
      <c r="I82" s="6"/>
      <c r="J82" s="6"/>
      <c r="K82" s="6"/>
      <c r="L82" s="6"/>
      <c r="M82" s="6"/>
      <c r="N82" s="6"/>
      <c r="O82" s="6"/>
      <c r="P82" s="6"/>
      <c r="Q82" s="6"/>
      <c r="R82" s="6"/>
      <c r="S82" s="6"/>
      <c r="T82" s="6"/>
      <c r="U82" s="6"/>
      <c r="V82" s="6"/>
      <c r="W82" s="6"/>
      <c r="X82" s="6"/>
      <c r="Y82" s="6"/>
      <c r="Z82" s="6"/>
      <c r="AA82" s="6"/>
      <c r="AB82" s="6"/>
      <c r="AC82" s="6"/>
      <c r="AD82" s="6"/>
      <c r="AE82" s="6"/>
      <c r="AF82" s="6"/>
      <c r="AG82" s="6"/>
      <c r="AH82" s="6"/>
      <c r="AI82" s="6"/>
      <c r="AJ82" s="6"/>
      <c r="AK82" s="6"/>
      <c r="AL82" s="6"/>
      <c r="AM82" s="6"/>
      <c r="AN82" s="6"/>
      <c r="AO82" s="6"/>
      <c r="AP82" s="6"/>
      <c r="AQ82" s="6"/>
      <c r="AR82" s="102"/>
    </row>
    <row r="83" spans="1:44" x14ac:dyDescent="0.5">
      <c r="A83" s="17" t="str">
        <f>'5k Men'!B82</f>
        <v>Mark</v>
      </c>
      <c r="B83" s="17" t="str">
        <f>'5k Men'!C82</f>
        <v>Lorch</v>
      </c>
      <c r="C83" s="6"/>
      <c r="D83" s="118">
        <v>3.622685185185185E-2</v>
      </c>
      <c r="E83" s="6"/>
      <c r="F83" s="6"/>
      <c r="G83" s="6"/>
      <c r="H83" s="6">
        <v>3.5196759259259261E-2</v>
      </c>
      <c r="I83" s="6">
        <v>3.3437500000000002E-2</v>
      </c>
      <c r="J83" s="6">
        <v>2.8483796296296295E-2</v>
      </c>
      <c r="K83" s="6"/>
      <c r="L83" s="6"/>
      <c r="M83" s="6"/>
      <c r="N83" s="6"/>
      <c r="O83" s="6"/>
      <c r="P83" s="6"/>
      <c r="Q83" s="6"/>
      <c r="R83" s="6"/>
      <c r="S83" s="6"/>
      <c r="T83" s="6"/>
      <c r="U83" s="6"/>
      <c r="V83" s="6"/>
      <c r="W83" s="6"/>
      <c r="X83" s="6"/>
      <c r="Y83" s="6"/>
      <c r="Z83" s="6"/>
      <c r="AA83" s="6"/>
      <c r="AB83" s="6"/>
      <c r="AC83" s="6"/>
      <c r="AD83" s="6"/>
      <c r="AE83" s="6"/>
      <c r="AF83" s="6"/>
      <c r="AG83" s="6"/>
      <c r="AH83" s="6"/>
      <c r="AI83" s="6"/>
      <c r="AJ83" s="6"/>
      <c r="AK83" s="6"/>
      <c r="AL83" s="6"/>
      <c r="AM83" s="6"/>
      <c r="AN83" s="6"/>
      <c r="AO83" s="6"/>
      <c r="AP83" s="6"/>
      <c r="AQ83" s="6"/>
      <c r="AR83" s="102"/>
    </row>
    <row r="84" spans="1:44" x14ac:dyDescent="0.5">
      <c r="A84" s="17" t="str">
        <f>'5k Men'!B83</f>
        <v>Steven</v>
      </c>
      <c r="B84" s="17" t="str">
        <f>'5k Men'!C83</f>
        <v>Marsay</v>
      </c>
      <c r="C84" s="6"/>
      <c r="D84" s="118"/>
      <c r="E84" s="6"/>
      <c r="F84" s="6"/>
      <c r="G84" s="6"/>
      <c r="H84" s="6"/>
      <c r="I84" s="6"/>
      <c r="J84" s="6"/>
      <c r="K84" s="6"/>
      <c r="L84" s="6"/>
      <c r="M84" s="6"/>
      <c r="N84" s="6"/>
      <c r="O84" s="6"/>
      <c r="P84" s="6"/>
      <c r="Q84" s="6"/>
      <c r="R84" s="6"/>
      <c r="S84" s="6"/>
      <c r="T84" s="6"/>
      <c r="U84" s="6"/>
      <c r="V84" s="6"/>
      <c r="W84" s="6"/>
      <c r="X84" s="6"/>
      <c r="Y84" s="6"/>
      <c r="Z84" s="6"/>
      <c r="AA84" s="6"/>
      <c r="AB84" s="6"/>
      <c r="AC84" s="6"/>
      <c r="AD84" s="6"/>
      <c r="AE84" s="6"/>
      <c r="AF84" s="6"/>
      <c r="AG84" s="6"/>
      <c r="AH84" s="6"/>
      <c r="AI84" s="6"/>
      <c r="AJ84" s="6"/>
      <c r="AK84" s="6"/>
      <c r="AL84" s="6"/>
      <c r="AM84" s="6"/>
      <c r="AN84" s="6"/>
      <c r="AO84" s="6"/>
      <c r="AP84" s="6"/>
      <c r="AQ84" s="6"/>
      <c r="AR84" s="102"/>
    </row>
    <row r="85" spans="1:44" x14ac:dyDescent="0.5">
      <c r="A85" s="17" t="str">
        <f>'5k Men'!B84</f>
        <v>Patrick</v>
      </c>
      <c r="B85" s="17" t="str">
        <f>'5k Men'!C84</f>
        <v>Marshall</v>
      </c>
      <c r="C85" s="6"/>
      <c r="D85" s="118">
        <v>4.5173611111111109E-2</v>
      </c>
      <c r="E85" s="6"/>
      <c r="F85" s="6"/>
      <c r="G85" s="6"/>
      <c r="H85" s="6">
        <v>6.8750000000000006E-2</v>
      </c>
      <c r="I85" s="6">
        <v>5.1307870370370372E-2</v>
      </c>
      <c r="J85" s="6">
        <v>3.5925925925925924E-2</v>
      </c>
      <c r="K85" s="6"/>
      <c r="L85" s="6"/>
      <c r="M85" s="6"/>
      <c r="N85" s="6"/>
      <c r="O85" s="6"/>
      <c r="P85" s="6"/>
      <c r="Q85" s="6"/>
      <c r="R85" s="6"/>
      <c r="S85" s="6"/>
      <c r="T85" s="6"/>
      <c r="U85" s="6"/>
      <c r="V85" s="6"/>
      <c r="W85" s="6"/>
      <c r="X85" s="6"/>
      <c r="Y85" s="6"/>
      <c r="Z85" s="6"/>
      <c r="AA85" s="6"/>
      <c r="AB85" s="6"/>
      <c r="AC85" s="6"/>
      <c r="AD85" s="6"/>
      <c r="AE85" s="6"/>
      <c r="AF85" s="6"/>
      <c r="AG85" s="6"/>
      <c r="AH85" s="6"/>
      <c r="AI85" s="6"/>
      <c r="AJ85" s="6"/>
      <c r="AK85" s="6"/>
      <c r="AL85" s="6"/>
      <c r="AM85" s="6"/>
      <c r="AN85" s="6"/>
      <c r="AO85" s="6"/>
      <c r="AP85" s="6"/>
      <c r="AQ85" s="6"/>
      <c r="AR85" s="102"/>
    </row>
    <row r="86" spans="1:44" x14ac:dyDescent="0.5">
      <c r="A86" s="17" t="str">
        <f>'5k Men'!B85</f>
        <v>Robert</v>
      </c>
      <c r="B86" s="17" t="str">
        <f>'5k Men'!C85</f>
        <v>Mayson</v>
      </c>
      <c r="C86" s="6"/>
      <c r="D86" s="118">
        <v>4.9189814814814818E-2</v>
      </c>
      <c r="E86" s="6"/>
      <c r="F86" s="6"/>
      <c r="G86" s="6"/>
      <c r="H86" s="6"/>
      <c r="I86" s="6">
        <v>5.3969907407407404E-2</v>
      </c>
      <c r="J86" s="6">
        <v>4.0127314814814817E-2</v>
      </c>
      <c r="K86" s="6"/>
      <c r="L86" s="6">
        <v>0.15326388888888889</v>
      </c>
      <c r="M86" s="6"/>
      <c r="N86" s="6"/>
      <c r="O86" s="6"/>
      <c r="P86" s="6"/>
      <c r="Q86" s="6"/>
      <c r="R86" s="6"/>
      <c r="S86" s="6"/>
      <c r="T86" s="6"/>
      <c r="U86" s="6"/>
      <c r="V86" s="6"/>
      <c r="W86" s="6"/>
      <c r="X86" s="6"/>
      <c r="Y86" s="6"/>
      <c r="Z86" s="6"/>
      <c r="AA86" s="6">
        <v>3.3402777777777781E-2</v>
      </c>
      <c r="AB86" s="6"/>
      <c r="AC86" s="6"/>
      <c r="AD86" s="6"/>
      <c r="AE86" s="6"/>
      <c r="AF86" s="6"/>
      <c r="AG86" s="6"/>
      <c r="AH86" s="6"/>
      <c r="AI86" s="6"/>
      <c r="AJ86" s="6"/>
      <c r="AK86" s="6"/>
      <c r="AL86" s="6"/>
      <c r="AM86" s="6"/>
      <c r="AN86" s="6"/>
      <c r="AO86" s="6"/>
      <c r="AP86" s="6"/>
      <c r="AQ86" s="6"/>
      <c r="AR86" s="102"/>
    </row>
    <row r="87" spans="1:44" x14ac:dyDescent="0.5">
      <c r="A87" s="17" t="str">
        <f>'5k Men'!B86</f>
        <v>Patrick</v>
      </c>
      <c r="B87" s="17" t="str">
        <f>'5k Men'!C86</f>
        <v>McConnell</v>
      </c>
      <c r="C87" s="6"/>
      <c r="D87" s="118"/>
      <c r="E87" s="6"/>
      <c r="F87" s="6"/>
      <c r="G87" s="6"/>
      <c r="H87" s="6"/>
      <c r="I87" s="6"/>
      <c r="J87" s="6"/>
      <c r="K87" s="6"/>
      <c r="L87" s="6"/>
      <c r="M87" s="6"/>
      <c r="N87" s="6"/>
      <c r="O87" s="6"/>
      <c r="P87" s="6"/>
      <c r="Q87" s="6"/>
      <c r="R87" s="6"/>
      <c r="S87" s="6"/>
      <c r="T87" s="6"/>
      <c r="U87" s="6"/>
      <c r="V87" s="6"/>
      <c r="W87" s="6"/>
      <c r="X87" s="6"/>
      <c r="Y87" s="6"/>
      <c r="Z87" s="6"/>
      <c r="AA87" s="6"/>
      <c r="AB87" s="6"/>
      <c r="AC87" s="6"/>
      <c r="AD87" s="6"/>
      <c r="AE87" s="6"/>
      <c r="AF87" s="6"/>
      <c r="AG87" s="6"/>
      <c r="AH87" s="6"/>
      <c r="AI87" s="6"/>
      <c r="AJ87" s="6"/>
      <c r="AK87" s="6"/>
      <c r="AL87" s="6"/>
      <c r="AM87" s="6"/>
      <c r="AN87" s="6"/>
      <c r="AO87" s="6"/>
      <c r="AP87" s="6"/>
      <c r="AQ87" s="6"/>
      <c r="AR87" s="102"/>
    </row>
    <row r="88" spans="1:44" x14ac:dyDescent="0.5">
      <c r="A88" s="17" t="str">
        <f>'5k Men'!B87</f>
        <v>James</v>
      </c>
      <c r="B88" s="17" t="str">
        <f>'5k Men'!C87</f>
        <v>McGivern</v>
      </c>
      <c r="C88" s="6"/>
      <c r="D88" s="118"/>
      <c r="E88" s="6"/>
      <c r="F88" s="6"/>
      <c r="G88" s="6"/>
      <c r="H88" s="6"/>
      <c r="I88" s="6"/>
      <c r="J88" s="6"/>
      <c r="K88" s="6"/>
      <c r="L88" s="6"/>
      <c r="M88" s="6"/>
      <c r="N88" s="6"/>
      <c r="O88" s="6"/>
      <c r="P88" s="6"/>
      <c r="Q88" s="6"/>
      <c r="R88" s="6"/>
      <c r="S88" s="6"/>
      <c r="T88" s="6"/>
      <c r="U88" s="6"/>
      <c r="V88" s="6"/>
      <c r="W88" s="6"/>
      <c r="X88" s="6"/>
      <c r="Y88" s="6"/>
      <c r="Z88" s="6"/>
      <c r="AA88" s="6">
        <v>3.0983796296296297E-2</v>
      </c>
      <c r="AB88" s="6"/>
      <c r="AC88" s="6"/>
      <c r="AD88" s="6"/>
      <c r="AE88" s="6"/>
      <c r="AF88" s="6"/>
      <c r="AG88" s="6"/>
      <c r="AH88" s="6"/>
      <c r="AI88" s="6"/>
      <c r="AJ88" s="6"/>
      <c r="AK88" s="6"/>
      <c r="AL88" s="6"/>
      <c r="AM88" s="6"/>
      <c r="AN88" s="6"/>
      <c r="AO88" s="6"/>
      <c r="AP88" s="6"/>
      <c r="AQ88" s="6"/>
      <c r="AR88" s="102"/>
    </row>
    <row r="89" spans="1:44" ht="15.3" customHeight="1" x14ac:dyDescent="0.5">
      <c r="A89" s="17" t="str">
        <f>'5k Men'!B88</f>
        <v>Michael</v>
      </c>
      <c r="B89" s="17" t="str">
        <f>'5k Men'!C88</f>
        <v>McGrath</v>
      </c>
      <c r="C89" s="6"/>
      <c r="D89" s="118">
        <v>4.1724537037037039E-2</v>
      </c>
      <c r="E89" s="6"/>
      <c r="F89" s="6"/>
      <c r="G89" s="6"/>
      <c r="H89" s="6"/>
      <c r="I89" s="6">
        <v>4.0949074074074075E-2</v>
      </c>
      <c r="J89" s="6">
        <v>3.2129629629629633E-2</v>
      </c>
      <c r="K89" s="6"/>
      <c r="L89" s="6"/>
      <c r="M89" s="6"/>
      <c r="N89" s="6"/>
      <c r="O89" s="6"/>
      <c r="P89" s="6">
        <v>1.804398148148148E-2</v>
      </c>
      <c r="Q89" s="6"/>
      <c r="R89" s="6">
        <v>1.6203703703703703E-2</v>
      </c>
      <c r="S89" s="6"/>
      <c r="T89" s="6"/>
      <c r="U89" s="6"/>
      <c r="V89" s="6"/>
      <c r="W89" s="6">
        <v>2.2511574074074073E-2</v>
      </c>
      <c r="X89" s="6"/>
      <c r="Y89" s="6">
        <v>1.7488425925925925E-2</v>
      </c>
      <c r="Z89" s="6"/>
      <c r="AA89" s="6">
        <v>2.5636574074074076E-2</v>
      </c>
      <c r="AB89" s="6"/>
      <c r="AC89" s="6">
        <v>1.9351851851851853E-2</v>
      </c>
      <c r="AD89" s="6"/>
      <c r="AE89" s="6">
        <v>2.3819444444444445E-2</v>
      </c>
      <c r="AF89" s="6">
        <v>4.3368055555555556E-2</v>
      </c>
      <c r="AG89" s="6"/>
      <c r="AH89" s="6">
        <v>2.3240740740740742E-2</v>
      </c>
      <c r="AI89" s="6"/>
      <c r="AJ89" s="6">
        <v>1.7187500000000001E-2</v>
      </c>
      <c r="AK89" s="6"/>
      <c r="AL89" s="6"/>
      <c r="AM89" s="6"/>
      <c r="AN89" s="6"/>
      <c r="AO89" s="6"/>
      <c r="AP89" s="6"/>
      <c r="AQ89" s="6"/>
      <c r="AR89" s="102"/>
    </row>
    <row r="90" spans="1:44" x14ac:dyDescent="0.5">
      <c r="A90" s="17" t="str">
        <f>'5k Men'!B89</f>
        <v>David</v>
      </c>
      <c r="B90" s="17" t="str">
        <f>'5k Men'!C89</f>
        <v>Meilhan</v>
      </c>
      <c r="C90" s="6"/>
      <c r="D90" s="118"/>
      <c r="E90" s="6"/>
      <c r="F90" s="6"/>
      <c r="G90" s="6"/>
      <c r="H90" s="6"/>
      <c r="I90" s="6"/>
      <c r="J90" s="6"/>
      <c r="K90" s="6"/>
      <c r="L90" s="6"/>
      <c r="M90" s="6"/>
      <c r="N90" s="6"/>
      <c r="O90" s="6"/>
      <c r="P90" s="6"/>
      <c r="Q90" s="6"/>
      <c r="R90" s="6"/>
      <c r="S90" s="6"/>
      <c r="T90" s="6"/>
      <c r="U90" s="6"/>
      <c r="V90" s="6"/>
      <c r="W90" s="6"/>
      <c r="X90" s="6"/>
      <c r="Y90" s="6"/>
      <c r="Z90" s="6"/>
      <c r="AA90" s="6"/>
      <c r="AB90" s="6"/>
      <c r="AC90" s="6"/>
      <c r="AD90" s="6"/>
      <c r="AE90" s="6"/>
      <c r="AF90" s="6"/>
      <c r="AG90" s="6"/>
      <c r="AH90" s="6"/>
      <c r="AI90" s="6"/>
      <c r="AJ90" s="6"/>
      <c r="AK90" s="6"/>
      <c r="AL90" s="6"/>
      <c r="AM90" s="6"/>
      <c r="AN90" s="6"/>
      <c r="AO90" s="6"/>
      <c r="AP90" s="6"/>
      <c r="AQ90" s="6"/>
      <c r="AR90" s="102"/>
    </row>
    <row r="91" spans="1:44" x14ac:dyDescent="0.5">
      <c r="A91" s="17" t="str">
        <f>'5k Men'!B90</f>
        <v>Adrian</v>
      </c>
      <c r="B91" s="17" t="str">
        <f>'5k Men'!C90</f>
        <v>Messingham</v>
      </c>
      <c r="C91" s="6"/>
      <c r="D91" s="118"/>
      <c r="E91" s="6"/>
      <c r="F91" s="6"/>
      <c r="G91" s="6"/>
      <c r="H91" s="6"/>
      <c r="I91" s="6"/>
      <c r="J91" s="6"/>
      <c r="K91" s="6"/>
      <c r="L91" s="6"/>
      <c r="M91" s="6"/>
      <c r="N91" s="6"/>
      <c r="O91" s="6"/>
      <c r="P91" s="6"/>
      <c r="Q91" s="6"/>
      <c r="R91" s="6"/>
      <c r="S91" s="6"/>
      <c r="T91" s="6"/>
      <c r="U91" s="6"/>
      <c r="V91" s="6"/>
      <c r="W91" s="6"/>
      <c r="X91" s="6"/>
      <c r="Y91" s="6"/>
      <c r="Z91" s="6"/>
      <c r="AA91" s="6"/>
      <c r="AB91" s="6"/>
      <c r="AC91" s="6"/>
      <c r="AD91" s="6"/>
      <c r="AE91" s="6"/>
      <c r="AF91" s="6"/>
      <c r="AG91" s="6"/>
      <c r="AH91" s="6"/>
      <c r="AI91" s="6"/>
      <c r="AJ91" s="6"/>
      <c r="AK91" s="6"/>
      <c r="AL91" s="6"/>
      <c r="AM91" s="6"/>
      <c r="AN91" s="6"/>
      <c r="AO91" s="6"/>
      <c r="AP91" s="6"/>
      <c r="AQ91" s="6"/>
      <c r="AR91" s="102"/>
    </row>
    <row r="92" spans="1:44" x14ac:dyDescent="0.5">
      <c r="A92" s="17" t="str">
        <f>'5k Men'!B91</f>
        <v>Bob</v>
      </c>
      <c r="B92" s="17" t="str">
        <f>'5k Men'!C91</f>
        <v>Metcalfe</v>
      </c>
      <c r="C92" s="6"/>
      <c r="D92" s="118"/>
      <c r="E92" s="6"/>
      <c r="F92" s="6"/>
      <c r="G92" s="6"/>
      <c r="H92" s="6"/>
      <c r="I92" s="6"/>
      <c r="J92" s="6"/>
      <c r="K92" s="6"/>
      <c r="L92" s="6"/>
      <c r="M92" s="6"/>
      <c r="N92" s="6"/>
      <c r="O92" s="6"/>
      <c r="P92" s="6"/>
      <c r="Q92" s="6"/>
      <c r="R92" s="6"/>
      <c r="S92" s="6"/>
      <c r="T92" s="6"/>
      <c r="U92" s="6"/>
      <c r="V92" s="6"/>
      <c r="W92" s="6"/>
      <c r="X92" s="6"/>
      <c r="Y92" s="6"/>
      <c r="Z92" s="6"/>
      <c r="AA92" s="6"/>
      <c r="AB92" s="6"/>
      <c r="AC92" s="6"/>
      <c r="AD92" s="6"/>
      <c r="AE92" s="6"/>
      <c r="AF92" s="6"/>
      <c r="AG92" s="6"/>
      <c r="AH92" s="6"/>
      <c r="AI92" s="6"/>
      <c r="AJ92" s="6"/>
      <c r="AK92" s="6"/>
      <c r="AL92" s="6"/>
      <c r="AM92" s="6"/>
      <c r="AN92" s="6"/>
      <c r="AO92" s="6"/>
      <c r="AP92" s="6"/>
      <c r="AQ92" s="6"/>
      <c r="AR92" s="102"/>
    </row>
    <row r="93" spans="1:44" x14ac:dyDescent="0.5">
      <c r="A93" s="17" t="str">
        <f>'5k Men'!B92</f>
        <v>Sandy</v>
      </c>
      <c r="B93" s="17" t="str">
        <f>'5k Men'!C92</f>
        <v>Milson</v>
      </c>
      <c r="C93" s="6"/>
      <c r="D93" s="118"/>
      <c r="E93" s="6"/>
      <c r="F93" s="6"/>
      <c r="G93" s="6"/>
      <c r="H93" s="6"/>
      <c r="I93" s="6"/>
      <c r="J93" s="6"/>
      <c r="K93" s="6"/>
      <c r="L93" s="6"/>
      <c r="M93" s="6"/>
      <c r="N93" s="6"/>
      <c r="O93" s="6"/>
      <c r="P93" s="6"/>
      <c r="Q93" s="6"/>
      <c r="R93" s="6"/>
      <c r="S93" s="6"/>
      <c r="T93" s="6"/>
      <c r="U93" s="6"/>
      <c r="V93" s="6"/>
      <c r="W93" s="6"/>
      <c r="X93" s="6"/>
      <c r="Y93" s="6"/>
      <c r="Z93" s="6"/>
      <c r="AA93" s="6"/>
      <c r="AB93" s="6"/>
      <c r="AC93" s="6"/>
      <c r="AD93" s="6"/>
      <c r="AE93" s="6"/>
      <c r="AF93" s="6"/>
      <c r="AG93" s="6"/>
      <c r="AH93" s="6"/>
      <c r="AI93" s="6"/>
      <c r="AJ93" s="6"/>
      <c r="AK93" s="6"/>
      <c r="AL93" s="6"/>
      <c r="AM93" s="6"/>
      <c r="AN93" s="6"/>
      <c r="AO93" s="6"/>
      <c r="AP93" s="6"/>
      <c r="AQ93" s="6"/>
      <c r="AR93" s="102"/>
    </row>
    <row r="94" spans="1:44" x14ac:dyDescent="0.5">
      <c r="A94" s="17" t="str">
        <f>'5k Men'!B93</f>
        <v>Nicholas</v>
      </c>
      <c r="B94" s="17" t="str">
        <f>'5k Men'!C93</f>
        <v>Morrell</v>
      </c>
      <c r="C94" s="6"/>
      <c r="D94" s="118"/>
      <c r="E94" s="6"/>
      <c r="F94" s="6"/>
      <c r="G94" s="6">
        <v>0.375</v>
      </c>
      <c r="H94" s="6">
        <v>4.6388888888888889E-2</v>
      </c>
      <c r="I94" s="6">
        <v>4.988425925925926E-2</v>
      </c>
      <c r="J94" s="6"/>
      <c r="K94" s="6">
        <v>0.21818287037037037</v>
      </c>
      <c r="L94" s="6"/>
      <c r="M94" s="6"/>
      <c r="N94" s="6"/>
      <c r="O94" s="6"/>
      <c r="P94" s="6"/>
      <c r="Q94" s="6"/>
      <c r="R94" s="6"/>
      <c r="S94" s="6"/>
      <c r="T94" s="6"/>
      <c r="U94" s="6"/>
      <c r="V94" s="6"/>
      <c r="W94" s="6"/>
      <c r="X94" s="6"/>
      <c r="Y94" s="6"/>
      <c r="Z94" s="6"/>
      <c r="AA94" s="6"/>
      <c r="AB94" s="6"/>
      <c r="AC94" s="6"/>
      <c r="AD94" s="6"/>
      <c r="AE94" s="6"/>
      <c r="AF94" s="6"/>
      <c r="AG94" s="6"/>
      <c r="AH94" s="6"/>
      <c r="AI94" s="6"/>
      <c r="AJ94" s="6"/>
      <c r="AK94" s="6"/>
      <c r="AL94" s="6"/>
      <c r="AM94" s="6"/>
      <c r="AN94" s="6"/>
      <c r="AO94" s="6"/>
      <c r="AP94" s="6"/>
      <c r="AQ94" s="6"/>
      <c r="AR94" s="102"/>
    </row>
    <row r="95" spans="1:44" x14ac:dyDescent="0.5">
      <c r="A95" s="17" t="str">
        <f>'5k Men'!B94</f>
        <v>David</v>
      </c>
      <c r="B95" s="17" t="str">
        <f>'5k Men'!C94</f>
        <v>Morrison</v>
      </c>
      <c r="C95" s="6"/>
      <c r="D95" s="118">
        <v>3.3206018518518517E-2</v>
      </c>
      <c r="E95" s="6"/>
      <c r="F95" s="6"/>
      <c r="G95" s="6"/>
      <c r="H95" s="6">
        <v>3.2800925925925928E-2</v>
      </c>
      <c r="I95" s="6">
        <v>3.0231481481481481E-2</v>
      </c>
      <c r="J95" s="6">
        <v>2.6898148148148147E-2</v>
      </c>
      <c r="K95" s="6"/>
      <c r="L95" s="6"/>
      <c r="M95" s="6"/>
      <c r="N95" s="6"/>
      <c r="O95" s="6"/>
      <c r="P95" s="6">
        <v>1.7361111111111112E-2</v>
      </c>
      <c r="Q95" s="6"/>
      <c r="R95" s="6">
        <v>1.511574074074074E-2</v>
      </c>
      <c r="S95" s="6"/>
      <c r="T95" s="6"/>
      <c r="U95" s="6"/>
      <c r="V95" s="6"/>
      <c r="W95" s="6">
        <v>2.1099537037037038E-2</v>
      </c>
      <c r="X95" s="6"/>
      <c r="Y95" s="6">
        <v>1.6724537037037038E-2</v>
      </c>
      <c r="Z95" s="6"/>
      <c r="AA95" s="6">
        <v>2.2546296296296297E-2</v>
      </c>
      <c r="AB95" s="6">
        <v>1.7210648148148149E-2</v>
      </c>
      <c r="AC95" s="6">
        <v>1.8645833333333334E-2</v>
      </c>
      <c r="AD95" s="6"/>
      <c r="AE95" s="6">
        <v>2.3171296296296297E-2</v>
      </c>
      <c r="AF95" s="6">
        <v>4.1388888888888892E-2</v>
      </c>
      <c r="AG95" s="6"/>
      <c r="AH95" s="6">
        <v>2.3900462962962964E-2</v>
      </c>
      <c r="AI95" s="6"/>
      <c r="AJ95" s="6">
        <v>1.8090277777777778E-2</v>
      </c>
      <c r="AK95" s="6"/>
      <c r="AL95" s="6"/>
      <c r="AM95" s="6"/>
      <c r="AN95" s="6"/>
      <c r="AO95" s="6"/>
      <c r="AP95" s="6"/>
      <c r="AQ95" s="6"/>
      <c r="AR95" s="102"/>
    </row>
    <row r="96" spans="1:44" x14ac:dyDescent="0.5">
      <c r="A96" s="17" t="str">
        <f>'5k Men'!B95</f>
        <v>Wayne</v>
      </c>
      <c r="B96" s="17" t="str">
        <f>'5k Men'!C95</f>
        <v>Murtagh</v>
      </c>
      <c r="C96" s="6"/>
      <c r="D96" s="118"/>
      <c r="E96" s="6"/>
      <c r="F96" s="6"/>
      <c r="G96" s="6"/>
      <c r="H96" s="6">
        <v>3.5856481481481482E-2</v>
      </c>
      <c r="I96" s="6"/>
      <c r="J96" s="6"/>
      <c r="K96" s="6"/>
      <c r="L96" s="6"/>
      <c r="M96" s="6"/>
      <c r="N96" s="6"/>
      <c r="O96" s="6"/>
      <c r="P96" s="6"/>
      <c r="Q96" s="6"/>
      <c r="R96" s="6"/>
      <c r="S96" s="6"/>
      <c r="T96" s="6"/>
      <c r="U96" s="6"/>
      <c r="V96" s="6"/>
      <c r="W96" s="6"/>
      <c r="X96" s="6"/>
      <c r="Y96" s="6"/>
      <c r="Z96" s="6"/>
      <c r="AA96" s="6"/>
      <c r="AB96" s="6"/>
      <c r="AC96" s="6"/>
      <c r="AD96" s="6"/>
      <c r="AE96" s="6"/>
      <c r="AF96" s="6"/>
      <c r="AG96" s="6"/>
      <c r="AH96" s="6"/>
      <c r="AI96" s="6">
        <v>2.3981481481481482E-2</v>
      </c>
      <c r="AJ96" s="6"/>
      <c r="AK96" s="6"/>
      <c r="AL96" s="6"/>
      <c r="AM96" s="6"/>
      <c r="AN96" s="6"/>
      <c r="AO96" s="6"/>
      <c r="AP96" s="6"/>
      <c r="AQ96" s="6"/>
      <c r="AR96" s="102"/>
    </row>
    <row r="97" spans="1:44" x14ac:dyDescent="0.5">
      <c r="A97" s="17" t="str">
        <f>'5k Men'!B96</f>
        <v>Peter</v>
      </c>
      <c r="B97" s="17" t="str">
        <f>'5k Men'!C96</f>
        <v>Naylor</v>
      </c>
      <c r="C97" s="6"/>
      <c r="D97" s="118"/>
      <c r="E97" s="6"/>
      <c r="F97" s="6"/>
      <c r="G97" s="6"/>
      <c r="H97" s="6"/>
      <c r="I97" s="6"/>
      <c r="J97" s="6"/>
      <c r="K97" s="6"/>
      <c r="L97" s="6"/>
      <c r="M97" s="6"/>
      <c r="N97" s="6"/>
      <c r="O97" s="6"/>
      <c r="P97" s="6"/>
      <c r="Q97" s="6"/>
      <c r="R97" s="6"/>
      <c r="S97" s="6"/>
      <c r="T97" s="6"/>
      <c r="U97" s="6"/>
      <c r="V97" s="6"/>
      <c r="W97" s="6"/>
      <c r="X97" s="6"/>
      <c r="Y97" s="6"/>
      <c r="Z97" s="6"/>
      <c r="AA97" s="6"/>
      <c r="AB97" s="6"/>
      <c r="AC97" s="6"/>
      <c r="AD97" s="6"/>
      <c r="AE97" s="6"/>
      <c r="AF97" s="6"/>
      <c r="AG97" s="6"/>
      <c r="AH97" s="6"/>
      <c r="AI97" s="6"/>
      <c r="AJ97" s="6"/>
      <c r="AK97" s="6"/>
      <c r="AL97" s="6"/>
      <c r="AM97" s="6"/>
      <c r="AN97" s="6"/>
      <c r="AO97" s="6"/>
      <c r="AP97" s="6"/>
      <c r="AQ97" s="6"/>
      <c r="AR97" s="102"/>
    </row>
    <row r="98" spans="1:44" x14ac:dyDescent="0.5">
      <c r="A98" s="17" t="str">
        <f>'5k Men'!B97</f>
        <v>Stephen</v>
      </c>
      <c r="B98" s="17" t="str">
        <f>'5k Men'!C97</f>
        <v>Newton</v>
      </c>
      <c r="C98" s="6"/>
      <c r="D98" s="118"/>
      <c r="E98" s="6"/>
      <c r="F98" s="6"/>
      <c r="G98" s="6"/>
      <c r="H98" s="6"/>
      <c r="I98" s="6"/>
      <c r="J98" s="6"/>
      <c r="K98" s="6"/>
      <c r="L98" s="6"/>
      <c r="M98" s="6"/>
      <c r="N98" s="6"/>
      <c r="O98" s="6"/>
      <c r="P98" s="6"/>
      <c r="Q98" s="6"/>
      <c r="R98" s="6"/>
      <c r="S98" s="6"/>
      <c r="T98" s="6"/>
      <c r="U98" s="6"/>
      <c r="V98" s="6"/>
      <c r="W98" s="6"/>
      <c r="X98" s="6"/>
      <c r="Y98" s="6"/>
      <c r="Z98" s="6"/>
      <c r="AA98" s="6"/>
      <c r="AB98" s="6"/>
      <c r="AC98" s="6"/>
      <c r="AD98" s="6"/>
      <c r="AE98" s="6"/>
      <c r="AF98" s="6"/>
      <c r="AG98" s="6"/>
      <c r="AH98" s="6"/>
      <c r="AI98" s="6"/>
      <c r="AJ98" s="6"/>
      <c r="AK98" s="6"/>
      <c r="AL98" s="6"/>
      <c r="AM98" s="6"/>
      <c r="AN98" s="6"/>
      <c r="AO98" s="6"/>
      <c r="AP98" s="6"/>
      <c r="AQ98" s="6"/>
      <c r="AR98" s="102"/>
    </row>
    <row r="99" spans="1:44" x14ac:dyDescent="0.5">
      <c r="A99" s="17" t="str">
        <f>'5k Men'!B98</f>
        <v>Martin</v>
      </c>
      <c r="B99" s="17" t="str">
        <f>'5k Men'!C98</f>
        <v>Oliver</v>
      </c>
      <c r="C99" s="6"/>
      <c r="D99" s="118">
        <v>3.4363425925925929E-2</v>
      </c>
      <c r="E99" s="6"/>
      <c r="F99" s="6"/>
      <c r="G99" s="6"/>
      <c r="H99" s="6">
        <v>3.3726851851851855E-2</v>
      </c>
      <c r="I99" s="6">
        <v>3.1828703703703706E-2</v>
      </c>
      <c r="J99" s="6">
        <v>2.673611111111111E-2</v>
      </c>
      <c r="K99" s="6"/>
      <c r="L99" s="6">
        <v>9.3854166666666669E-2</v>
      </c>
      <c r="M99" s="6"/>
      <c r="N99" s="6"/>
      <c r="O99" s="6"/>
      <c r="P99" s="6"/>
      <c r="Q99" s="6"/>
      <c r="R99" s="6"/>
      <c r="S99" s="6"/>
      <c r="T99" s="6"/>
      <c r="U99" s="6"/>
      <c r="V99" s="6"/>
      <c r="W99" s="6"/>
      <c r="X99" s="6"/>
      <c r="Y99" s="6"/>
      <c r="Z99" s="6"/>
      <c r="AA99" s="6"/>
      <c r="AB99" s="6"/>
      <c r="AC99" s="6"/>
      <c r="AD99" s="6"/>
      <c r="AE99" s="6"/>
      <c r="AF99" s="6"/>
      <c r="AG99" s="6"/>
      <c r="AH99" s="6"/>
      <c r="AI99" s="6"/>
      <c r="AJ99" s="6"/>
      <c r="AK99" s="6"/>
      <c r="AL99" s="6"/>
      <c r="AM99" s="6"/>
      <c r="AN99" s="6"/>
      <c r="AO99" s="6"/>
      <c r="AP99" s="6"/>
      <c r="AQ99" s="6"/>
      <c r="AR99" s="102"/>
    </row>
    <row r="100" spans="1:44" x14ac:dyDescent="0.5">
      <c r="A100" s="17" t="str">
        <f>'5k Men'!B99</f>
        <v>Steve</v>
      </c>
      <c r="B100" s="17" t="str">
        <f>'5k Men'!C99</f>
        <v>Ostler</v>
      </c>
      <c r="C100" s="6"/>
      <c r="D100" s="118"/>
      <c r="E100" s="6"/>
      <c r="F100" s="6"/>
      <c r="G100" s="6"/>
      <c r="H100" s="6"/>
      <c r="I100" s="6"/>
      <c r="J100" s="6"/>
      <c r="K100" s="6"/>
      <c r="L100" s="6"/>
      <c r="M100" s="6"/>
      <c r="N100" s="6"/>
      <c r="O100" s="6"/>
      <c r="P100" s="6"/>
      <c r="Q100" s="6"/>
      <c r="R100" s="6"/>
      <c r="S100" s="6"/>
      <c r="T100" s="6"/>
      <c r="U100" s="6"/>
      <c r="V100" s="6"/>
      <c r="W100" s="6"/>
      <c r="X100" s="6"/>
      <c r="Y100" s="6"/>
      <c r="Z100" s="6"/>
      <c r="AA100" s="6"/>
      <c r="AB100" s="6"/>
      <c r="AC100" s="6"/>
      <c r="AD100" s="6"/>
      <c r="AE100" s="6"/>
      <c r="AF100" s="6"/>
      <c r="AG100" s="6"/>
      <c r="AH100" s="6"/>
      <c r="AI100" s="6"/>
      <c r="AJ100" s="6"/>
      <c r="AK100" s="6"/>
      <c r="AL100" s="6"/>
      <c r="AM100" s="6"/>
      <c r="AN100" s="6"/>
      <c r="AO100" s="6"/>
      <c r="AP100" s="6"/>
      <c r="AQ100" s="6"/>
      <c r="AR100" s="102"/>
    </row>
    <row r="101" spans="1:44" x14ac:dyDescent="0.5">
      <c r="A101" s="17" t="str">
        <f>'5k Men'!B100</f>
        <v>Richard</v>
      </c>
      <c r="B101" s="17" t="str">
        <f>'5k Men'!C100</f>
        <v>Parkin</v>
      </c>
      <c r="C101" s="6"/>
      <c r="D101" s="118">
        <v>4.2592592592592592E-2</v>
      </c>
      <c r="E101" s="6"/>
      <c r="F101" s="6"/>
      <c r="G101" s="6"/>
      <c r="H101" s="6"/>
      <c r="I101" s="6">
        <v>4.5150462962962962E-2</v>
      </c>
      <c r="J101" s="6">
        <v>3.4965277777777776E-2</v>
      </c>
      <c r="K101" s="6"/>
      <c r="L101" s="6"/>
      <c r="M101" s="6"/>
      <c r="N101" s="6"/>
      <c r="O101" s="6"/>
      <c r="P101" s="6"/>
      <c r="Q101" s="6"/>
      <c r="R101" s="6"/>
      <c r="S101" s="6">
        <v>4.5208333333333336E-2</v>
      </c>
      <c r="T101" s="6"/>
      <c r="U101" s="6"/>
      <c r="V101" s="6"/>
      <c r="W101" s="6"/>
      <c r="X101" s="6"/>
      <c r="Y101" s="6"/>
      <c r="Z101" s="6"/>
      <c r="AA101" s="6"/>
      <c r="AB101" s="6"/>
      <c r="AC101" s="6"/>
      <c r="AD101" s="6"/>
      <c r="AE101" s="6"/>
      <c r="AF101" s="6"/>
      <c r="AG101" s="6"/>
      <c r="AH101" s="6"/>
      <c r="AI101" s="6"/>
      <c r="AJ101" s="6"/>
      <c r="AK101" s="6"/>
      <c r="AL101" s="6"/>
      <c r="AM101" s="6"/>
      <c r="AN101" s="6"/>
      <c r="AO101" s="6"/>
      <c r="AP101" s="6"/>
      <c r="AQ101" s="6"/>
      <c r="AR101" s="102"/>
    </row>
    <row r="102" spans="1:44" x14ac:dyDescent="0.5">
      <c r="A102" s="17" t="str">
        <f>'5k Men'!B101</f>
        <v>Steve</v>
      </c>
      <c r="B102" s="17" t="str">
        <f>'5k Men'!C101</f>
        <v>Parkinson</v>
      </c>
      <c r="C102" s="6"/>
      <c r="D102" s="118"/>
      <c r="E102" s="6"/>
      <c r="F102" s="6"/>
      <c r="G102" s="6"/>
      <c r="H102" s="6"/>
      <c r="I102" s="6"/>
      <c r="J102" s="6"/>
      <c r="K102" s="6"/>
      <c r="L102" s="6"/>
      <c r="M102" s="6"/>
      <c r="N102" s="6"/>
      <c r="O102" s="6"/>
      <c r="P102" s="6"/>
      <c r="Q102" s="6"/>
      <c r="R102" s="6"/>
      <c r="S102" s="6"/>
      <c r="T102" s="6"/>
      <c r="U102" s="6"/>
      <c r="V102" s="6"/>
      <c r="W102" s="6"/>
      <c r="X102" s="6"/>
      <c r="Y102" s="6"/>
      <c r="Z102" s="6"/>
      <c r="AA102" s="6"/>
      <c r="AB102" s="6"/>
      <c r="AC102" s="6"/>
      <c r="AD102" s="6"/>
      <c r="AE102" s="6"/>
      <c r="AF102" s="6"/>
      <c r="AG102" s="6"/>
      <c r="AH102" s="6"/>
      <c r="AI102" s="6"/>
      <c r="AJ102" s="6"/>
      <c r="AK102" s="6"/>
      <c r="AL102" s="6"/>
      <c r="AM102" s="6"/>
      <c r="AN102" s="6"/>
      <c r="AO102" s="6"/>
      <c r="AP102" s="6"/>
      <c r="AQ102" s="6"/>
      <c r="AR102" s="102"/>
    </row>
    <row r="103" spans="1:44" x14ac:dyDescent="0.5">
      <c r="A103" s="17" t="str">
        <f>'5k Men'!B102</f>
        <v>Roy</v>
      </c>
      <c r="B103" s="17" t="str">
        <f>'5k Men'!C102</f>
        <v>Partington</v>
      </c>
      <c r="C103" s="6"/>
      <c r="D103" s="118">
        <v>4.1319444444444443E-2</v>
      </c>
      <c r="E103" s="6"/>
      <c r="F103" s="6"/>
      <c r="G103" s="6"/>
      <c r="H103" s="6">
        <v>4.2141203703703702E-2</v>
      </c>
      <c r="I103" s="6">
        <v>4.3229166666666666E-2</v>
      </c>
      <c r="J103" s="6">
        <v>3.363425925925926E-2</v>
      </c>
      <c r="K103" s="6"/>
      <c r="L103" s="6"/>
      <c r="M103" s="6"/>
      <c r="N103" s="6"/>
      <c r="O103" s="6"/>
      <c r="P103" s="6"/>
      <c r="Q103" s="6"/>
      <c r="R103" s="6"/>
      <c r="S103" s="6"/>
      <c r="T103" s="6"/>
      <c r="U103" s="6"/>
      <c r="V103" s="6"/>
      <c r="W103" s="6"/>
      <c r="X103" s="6"/>
      <c r="Y103" s="6"/>
      <c r="Z103" s="6"/>
      <c r="AA103" s="6">
        <v>2.9062500000000002E-2</v>
      </c>
      <c r="AB103" s="6"/>
      <c r="AC103" s="6"/>
      <c r="AD103" s="6"/>
      <c r="AE103" s="6"/>
      <c r="AF103" s="6"/>
      <c r="AG103" s="6"/>
      <c r="AH103" s="6"/>
      <c r="AI103" s="6"/>
      <c r="AJ103" s="6"/>
      <c r="AK103" s="6"/>
      <c r="AL103" s="6"/>
      <c r="AM103" s="6"/>
      <c r="AN103" s="6"/>
      <c r="AO103" s="6"/>
      <c r="AP103" s="6"/>
      <c r="AQ103" s="6"/>
      <c r="AR103" s="102"/>
    </row>
    <row r="104" spans="1:44" x14ac:dyDescent="0.5">
      <c r="A104" s="17" t="str">
        <f>'5k Men'!B103</f>
        <v>Chris</v>
      </c>
      <c r="B104" s="17" t="str">
        <f>'5k Men'!C103</f>
        <v>Peach</v>
      </c>
      <c r="C104" s="6"/>
      <c r="D104" s="118"/>
      <c r="E104" s="6"/>
      <c r="F104" s="6"/>
      <c r="G104" s="6"/>
      <c r="H104" s="6"/>
      <c r="I104" s="6"/>
      <c r="J104" s="6"/>
      <c r="K104" s="6"/>
      <c r="L104" s="6"/>
      <c r="M104" s="6"/>
      <c r="N104" s="6"/>
      <c r="O104" s="6"/>
      <c r="P104" s="6"/>
      <c r="Q104" s="6"/>
      <c r="R104" s="6"/>
      <c r="S104" s="6"/>
      <c r="T104" s="6"/>
      <c r="U104" s="6"/>
      <c r="V104" s="6"/>
      <c r="W104" s="6"/>
      <c r="X104" s="6"/>
      <c r="Y104" s="6"/>
      <c r="Z104" s="6"/>
      <c r="AA104" s="6">
        <v>3.4409722222222223E-2</v>
      </c>
      <c r="AB104" s="6"/>
      <c r="AC104" s="6"/>
      <c r="AD104" s="6"/>
      <c r="AE104" s="6"/>
      <c r="AF104" s="6"/>
      <c r="AG104" s="6"/>
      <c r="AH104" s="6"/>
      <c r="AI104" s="6"/>
      <c r="AJ104" s="6"/>
      <c r="AK104" s="6"/>
      <c r="AL104" s="6"/>
      <c r="AM104" s="6"/>
      <c r="AN104" s="6"/>
      <c r="AO104" s="6"/>
      <c r="AP104" s="6"/>
      <c r="AQ104" s="6"/>
      <c r="AR104" s="102"/>
    </row>
    <row r="105" spans="1:44" x14ac:dyDescent="0.5">
      <c r="A105" s="17" t="str">
        <f>'5k Men'!B104</f>
        <v>Ken</v>
      </c>
      <c r="B105" s="17" t="str">
        <f>'5k Men'!C104</f>
        <v>Pearson</v>
      </c>
      <c r="C105" s="6"/>
      <c r="D105" s="118"/>
      <c r="E105" s="6"/>
      <c r="F105" s="6"/>
      <c r="G105" s="6"/>
      <c r="H105" s="6"/>
      <c r="I105" s="6"/>
      <c r="J105" s="6"/>
      <c r="K105" s="6"/>
      <c r="L105" s="6">
        <v>0.15030092592592592</v>
      </c>
      <c r="M105" s="6"/>
      <c r="N105" s="6"/>
      <c r="O105" s="6"/>
      <c r="P105" s="6"/>
      <c r="Q105" s="6"/>
      <c r="R105" s="6"/>
      <c r="S105" s="6"/>
      <c r="T105" s="6">
        <v>2.0810185185185185E-2</v>
      </c>
      <c r="U105" s="6"/>
      <c r="V105" s="6"/>
      <c r="W105" s="6"/>
      <c r="X105" s="6">
        <v>3.1296296296296294E-2</v>
      </c>
      <c r="Y105" s="6"/>
      <c r="Z105" s="6">
        <v>2.0254629629629629E-2</v>
      </c>
      <c r="AA105" s="6">
        <v>2.6886574074074073E-2</v>
      </c>
      <c r="AB105" s="6"/>
      <c r="AC105" s="6"/>
      <c r="AD105" s="6">
        <v>3.996527777777778E-2</v>
      </c>
      <c r="AE105" s="6"/>
      <c r="AF105" s="6"/>
      <c r="AG105" s="6"/>
      <c r="AH105" s="6"/>
      <c r="AI105" s="6">
        <v>2.5659722222222223E-2</v>
      </c>
      <c r="AJ105" s="6"/>
      <c r="AK105" s="6"/>
      <c r="AL105" s="6"/>
      <c r="AM105" s="6"/>
      <c r="AN105" s="6"/>
      <c r="AO105" s="6"/>
      <c r="AP105" s="6"/>
      <c r="AQ105" s="6"/>
      <c r="AR105" s="102"/>
    </row>
    <row r="106" spans="1:44" x14ac:dyDescent="0.5">
      <c r="A106" s="17" t="str">
        <f>'5k Men'!B105</f>
        <v>David</v>
      </c>
      <c r="B106" s="17" t="str">
        <f>'5k Men'!C105</f>
        <v>Percival</v>
      </c>
      <c r="C106" s="6"/>
      <c r="D106" s="118"/>
      <c r="E106" s="6"/>
      <c r="F106" s="6"/>
      <c r="G106" s="6"/>
      <c r="H106" s="6"/>
      <c r="I106" s="6"/>
      <c r="J106" s="6"/>
      <c r="K106" s="6"/>
      <c r="L106" s="6"/>
      <c r="M106" s="6"/>
      <c r="N106" s="6"/>
      <c r="O106" s="6"/>
      <c r="P106" s="6"/>
      <c r="Q106" s="6"/>
      <c r="R106" s="6"/>
      <c r="S106" s="6"/>
      <c r="T106" s="6"/>
      <c r="U106" s="6"/>
      <c r="V106" s="6"/>
      <c r="W106" s="6">
        <v>3.0069444444444444E-2</v>
      </c>
      <c r="X106" s="6"/>
      <c r="Y106" s="6">
        <v>2.2442129629629631E-2</v>
      </c>
      <c r="Z106" s="6"/>
      <c r="AA106" s="6"/>
      <c r="AB106" s="6"/>
      <c r="AC106" s="6">
        <v>2.435185185185185E-2</v>
      </c>
      <c r="AD106" s="6"/>
      <c r="AE106" s="6"/>
      <c r="AF106" s="6"/>
      <c r="AG106" s="6"/>
      <c r="AH106" s="6">
        <v>3.037037037037037E-2</v>
      </c>
      <c r="AI106" s="6"/>
      <c r="AJ106" s="6">
        <v>2.4004629629629629E-2</v>
      </c>
      <c r="AK106" s="6"/>
      <c r="AL106" s="6"/>
      <c r="AM106" s="6"/>
      <c r="AN106" s="6"/>
      <c r="AO106" s="6"/>
      <c r="AP106" s="6"/>
      <c r="AQ106" s="6"/>
      <c r="AR106" s="102"/>
    </row>
    <row r="107" spans="1:44" x14ac:dyDescent="0.5">
      <c r="A107" s="17" t="str">
        <f>'5k Men'!B106</f>
        <v>Simon</v>
      </c>
      <c r="B107" s="17" t="str">
        <f>'5k Men'!C106</f>
        <v>Pick</v>
      </c>
      <c r="C107" s="6"/>
      <c r="D107" s="118">
        <v>3.9108796296296294E-2</v>
      </c>
      <c r="E107" s="6"/>
      <c r="F107" s="6"/>
      <c r="G107" s="6"/>
      <c r="H107" s="6">
        <v>3.9120370370370368E-2</v>
      </c>
      <c r="I107" s="6">
        <v>3.8217592592592595E-2</v>
      </c>
      <c r="J107" s="6">
        <v>3.0092592592592591E-2</v>
      </c>
      <c r="K107" s="6"/>
      <c r="L107" s="6"/>
      <c r="M107" s="6"/>
      <c r="N107" s="6"/>
      <c r="O107" s="6"/>
      <c r="P107" s="6">
        <v>1.9155092592592592E-2</v>
      </c>
      <c r="Q107" s="6"/>
      <c r="R107" s="6">
        <v>1.6851851851851851E-2</v>
      </c>
      <c r="S107" s="6"/>
      <c r="T107" s="6"/>
      <c r="U107" s="6"/>
      <c r="V107" s="6"/>
      <c r="W107" s="6">
        <v>2.2916666666666665E-2</v>
      </c>
      <c r="X107" s="6"/>
      <c r="Y107" s="6">
        <v>1.7951388888888888E-2</v>
      </c>
      <c r="Z107" s="6"/>
      <c r="AA107" s="6"/>
      <c r="AB107" s="6">
        <v>1.9155092592592592E-2</v>
      </c>
      <c r="AC107" s="6">
        <v>2.074074074074074E-2</v>
      </c>
      <c r="AD107" s="6"/>
      <c r="AE107" s="6">
        <v>2.5613425925925925E-2</v>
      </c>
      <c r="AF107" s="6">
        <v>4.5497685185185183E-2</v>
      </c>
      <c r="AG107" s="6"/>
      <c r="AH107" s="6">
        <v>2.4027777777777776E-2</v>
      </c>
      <c r="AI107" s="6"/>
      <c r="AJ107" s="6">
        <v>1.9166666666666665E-2</v>
      </c>
      <c r="AK107" s="6"/>
      <c r="AL107" s="6"/>
      <c r="AM107" s="6"/>
      <c r="AN107" s="6"/>
      <c r="AO107" s="6"/>
      <c r="AP107" s="6"/>
      <c r="AQ107" s="6"/>
      <c r="AR107" s="102"/>
    </row>
    <row r="108" spans="1:44" x14ac:dyDescent="0.5">
      <c r="A108" s="17" t="str">
        <f>'5k Men'!B107</f>
        <v>William</v>
      </c>
      <c r="B108" s="17" t="str">
        <f>'5k Men'!C107</f>
        <v>Pike</v>
      </c>
      <c r="C108" s="6"/>
      <c r="D108" s="118">
        <v>3.726851851851852E-2</v>
      </c>
      <c r="E108" s="6"/>
      <c r="F108" s="6"/>
      <c r="G108" s="6"/>
      <c r="H108" s="6"/>
      <c r="I108" s="6"/>
      <c r="J108" s="6"/>
      <c r="K108" s="6"/>
      <c r="L108" s="6"/>
      <c r="M108" s="6"/>
      <c r="N108" s="6"/>
      <c r="O108" s="6"/>
      <c r="P108" s="6">
        <v>1.9293981481481481E-2</v>
      </c>
      <c r="Q108" s="6"/>
      <c r="R108" s="6">
        <v>1.6643518518518519E-2</v>
      </c>
      <c r="S108" s="6"/>
      <c r="T108" s="6"/>
      <c r="U108" s="6"/>
      <c r="V108" s="6"/>
      <c r="W108" s="6">
        <v>2.2881944444444444E-2</v>
      </c>
      <c r="X108" s="6"/>
      <c r="Y108" s="6"/>
      <c r="Z108" s="6"/>
      <c r="AA108" s="6">
        <v>2.5416666666666667E-2</v>
      </c>
      <c r="AB108" s="6">
        <v>1.9074074074074073E-2</v>
      </c>
      <c r="AC108" s="6">
        <v>2.0856481481481483E-2</v>
      </c>
      <c r="AD108" s="6"/>
      <c r="AE108" s="6"/>
      <c r="AF108" s="6">
        <v>4.5543981481481484E-2</v>
      </c>
      <c r="AG108" s="6"/>
      <c r="AH108" s="6"/>
      <c r="AI108" s="6"/>
      <c r="AJ108" s="6"/>
      <c r="AK108" s="6"/>
      <c r="AL108" s="6"/>
      <c r="AM108" s="6"/>
      <c r="AN108" s="6"/>
      <c r="AO108" s="6"/>
      <c r="AP108" s="6"/>
      <c r="AQ108" s="6"/>
      <c r="AR108" s="102"/>
    </row>
    <row r="109" spans="1:44" x14ac:dyDescent="0.5">
      <c r="A109" s="17" t="str">
        <f>'5k Men'!B108</f>
        <v>Graeme</v>
      </c>
      <c r="B109" s="17" t="str">
        <f>'5k Men'!C108</f>
        <v>Pittaway</v>
      </c>
      <c r="C109" s="6"/>
      <c r="D109" s="118"/>
      <c r="E109" s="6"/>
      <c r="F109" s="6"/>
      <c r="G109" s="6"/>
      <c r="H109" s="6"/>
      <c r="I109" s="6"/>
      <c r="J109" s="6"/>
      <c r="K109" s="6"/>
      <c r="L109" s="6"/>
      <c r="M109" s="6"/>
      <c r="N109" s="6"/>
      <c r="O109" s="6"/>
      <c r="P109" s="6"/>
      <c r="Q109" s="6"/>
      <c r="R109" s="6"/>
      <c r="S109" s="6"/>
      <c r="T109" s="6"/>
      <c r="U109" s="6"/>
      <c r="V109" s="6"/>
      <c r="W109" s="6"/>
      <c r="X109" s="6"/>
      <c r="Y109" s="6"/>
      <c r="Z109" s="6"/>
      <c r="AA109" s="6"/>
      <c r="AB109" s="6"/>
      <c r="AC109" s="6"/>
      <c r="AD109" s="6"/>
      <c r="AE109" s="6"/>
      <c r="AF109" s="6"/>
      <c r="AG109" s="6"/>
      <c r="AH109" s="6"/>
      <c r="AI109" s="6"/>
      <c r="AJ109" s="6"/>
      <c r="AK109" s="6"/>
      <c r="AL109" s="6"/>
      <c r="AM109" s="6"/>
      <c r="AN109" s="6"/>
      <c r="AO109" s="6"/>
      <c r="AP109" s="6"/>
      <c r="AQ109" s="6"/>
      <c r="AR109" s="102"/>
    </row>
    <row r="110" spans="1:44" x14ac:dyDescent="0.5">
      <c r="A110" s="17" t="str">
        <f>'5k Men'!B109</f>
        <v>Stephen</v>
      </c>
      <c r="B110" s="17" t="str">
        <f>'5k Men'!C109</f>
        <v>Pointon</v>
      </c>
      <c r="C110" s="6"/>
      <c r="D110" s="118"/>
      <c r="E110" s="6"/>
      <c r="F110" s="6"/>
      <c r="G110" s="6"/>
      <c r="H110" s="6"/>
      <c r="I110" s="6"/>
      <c r="J110" s="6"/>
      <c r="K110" s="6"/>
      <c r="L110" s="6"/>
      <c r="M110" s="6"/>
      <c r="N110" s="6"/>
      <c r="O110" s="6"/>
      <c r="P110" s="6"/>
      <c r="Q110" s="6"/>
      <c r="R110" s="6"/>
      <c r="S110" s="6"/>
      <c r="T110" s="6"/>
      <c r="U110" s="6"/>
      <c r="V110" s="6"/>
      <c r="W110" s="6"/>
      <c r="X110" s="6"/>
      <c r="Y110" s="6"/>
      <c r="Z110" s="6"/>
      <c r="AA110" s="6">
        <v>3.3784722222222223E-2</v>
      </c>
      <c r="AB110" s="6"/>
      <c r="AC110" s="6"/>
      <c r="AD110" s="6"/>
      <c r="AE110" s="6"/>
      <c r="AF110" s="6"/>
      <c r="AG110" s="6"/>
      <c r="AH110" s="6"/>
      <c r="AI110" s="6"/>
      <c r="AJ110" s="6"/>
      <c r="AK110" s="6"/>
      <c r="AL110" s="6"/>
      <c r="AM110" s="6"/>
      <c r="AN110" s="6"/>
      <c r="AO110" s="6"/>
      <c r="AP110" s="6"/>
      <c r="AQ110" s="6"/>
      <c r="AR110" s="102"/>
    </row>
    <row r="111" spans="1:44" x14ac:dyDescent="0.5">
      <c r="A111" s="17" t="str">
        <f>'5k Men'!B110</f>
        <v>Phillip</v>
      </c>
      <c r="B111" s="17" t="str">
        <f>'5k Men'!C110</f>
        <v>Powditch</v>
      </c>
      <c r="C111" s="6"/>
      <c r="D111" s="118"/>
      <c r="E111" s="6"/>
      <c r="F111" s="6"/>
      <c r="G111" s="6"/>
      <c r="H111" s="6"/>
      <c r="I111" s="6"/>
      <c r="J111" s="6"/>
      <c r="K111" s="6"/>
      <c r="L111" s="6"/>
      <c r="M111" s="6"/>
      <c r="N111" s="6"/>
      <c r="O111" s="6"/>
      <c r="P111" s="6"/>
      <c r="Q111" s="6"/>
      <c r="R111" s="6"/>
      <c r="S111" s="6"/>
      <c r="T111" s="6"/>
      <c r="U111" s="6"/>
      <c r="V111" s="6"/>
      <c r="W111" s="6"/>
      <c r="X111" s="6"/>
      <c r="Y111" s="6"/>
      <c r="Z111" s="6"/>
      <c r="AA111" s="6"/>
      <c r="AB111" s="6"/>
      <c r="AC111" s="6"/>
      <c r="AD111" s="6"/>
      <c r="AE111" s="6"/>
      <c r="AF111" s="6"/>
      <c r="AG111" s="6"/>
      <c r="AH111" s="6"/>
      <c r="AI111" s="6"/>
      <c r="AJ111" s="6"/>
      <c r="AK111" s="6"/>
      <c r="AL111" s="6"/>
      <c r="AM111" s="6"/>
      <c r="AN111" s="6"/>
      <c r="AO111" s="6"/>
      <c r="AP111" s="6"/>
      <c r="AQ111" s="6"/>
      <c r="AR111" s="102"/>
    </row>
    <row r="112" spans="1:44" x14ac:dyDescent="0.5">
      <c r="A112" s="17" t="str">
        <f>'5k Men'!B111</f>
        <v>Michael</v>
      </c>
      <c r="B112" s="17" t="str">
        <f>'5k Men'!C111</f>
        <v>Proudlove</v>
      </c>
      <c r="C112" s="6"/>
      <c r="D112" s="118"/>
      <c r="E112" s="6"/>
      <c r="F112" s="6"/>
      <c r="G112" s="6"/>
      <c r="H112" s="6"/>
      <c r="I112" s="6"/>
      <c r="J112" s="6"/>
      <c r="K112" s="6"/>
      <c r="L112" s="6"/>
      <c r="M112" s="6"/>
      <c r="N112" s="6"/>
      <c r="O112" s="6"/>
      <c r="P112" s="6"/>
      <c r="Q112" s="6"/>
      <c r="R112" s="6"/>
      <c r="S112" s="6"/>
      <c r="T112" s="6"/>
      <c r="U112" s="6"/>
      <c r="V112" s="6"/>
      <c r="W112" s="6"/>
      <c r="X112" s="6"/>
      <c r="Y112" s="6"/>
      <c r="Z112" s="6"/>
      <c r="AA112" s="6"/>
      <c r="AB112" s="6"/>
      <c r="AC112" s="6"/>
      <c r="AD112" s="6"/>
      <c r="AE112" s="6"/>
      <c r="AF112" s="6"/>
      <c r="AG112" s="6"/>
      <c r="AH112" s="6"/>
      <c r="AI112" s="6"/>
      <c r="AJ112" s="6"/>
      <c r="AK112" s="6"/>
      <c r="AL112" s="6"/>
      <c r="AM112" s="6"/>
      <c r="AN112" s="6"/>
      <c r="AO112" s="6"/>
      <c r="AP112" s="6"/>
      <c r="AQ112" s="6"/>
      <c r="AR112" s="102"/>
    </row>
    <row r="113" spans="1:44" x14ac:dyDescent="0.5">
      <c r="A113" s="17" t="str">
        <f>'5k Men'!B112</f>
        <v>Dominic</v>
      </c>
      <c r="B113" s="17" t="str">
        <f>'5k Men'!C112</f>
        <v>Rawnsley</v>
      </c>
      <c r="C113" s="6"/>
      <c r="D113" s="118"/>
      <c r="E113" s="6"/>
      <c r="F113" s="6"/>
      <c r="G113" s="6"/>
      <c r="H113" s="6"/>
      <c r="I113" s="6"/>
      <c r="J113" s="6"/>
      <c r="K113" s="6"/>
      <c r="L113" s="6"/>
      <c r="M113" s="6"/>
      <c r="N113" s="6"/>
      <c r="O113" s="6"/>
      <c r="P113" s="6"/>
      <c r="Q113" s="6"/>
      <c r="R113" s="6"/>
      <c r="S113" s="6"/>
      <c r="T113" s="6"/>
      <c r="U113" s="6"/>
      <c r="V113" s="6"/>
      <c r="W113" s="6"/>
      <c r="X113" s="6"/>
      <c r="Y113" s="6"/>
      <c r="Z113" s="6"/>
      <c r="AA113" s="6"/>
      <c r="AB113" s="6"/>
      <c r="AC113" s="6"/>
      <c r="AD113" s="6"/>
      <c r="AE113" s="6"/>
      <c r="AF113" s="6"/>
      <c r="AG113" s="6"/>
      <c r="AH113" s="6"/>
      <c r="AI113" s="6"/>
      <c r="AJ113" s="6"/>
      <c r="AK113" s="6"/>
      <c r="AL113" s="6"/>
      <c r="AM113" s="6"/>
      <c r="AN113" s="6"/>
      <c r="AO113" s="6"/>
      <c r="AP113" s="6"/>
      <c r="AQ113" s="6"/>
      <c r="AR113" s="102"/>
    </row>
    <row r="114" spans="1:44" x14ac:dyDescent="0.5">
      <c r="A114" s="17" t="str">
        <f>'5k Men'!B113</f>
        <v>Paul</v>
      </c>
      <c r="B114" s="17" t="str">
        <f>'5k Men'!C113</f>
        <v>Readshaw</v>
      </c>
      <c r="C114" s="6"/>
      <c r="D114" s="118"/>
      <c r="E114" s="6"/>
      <c r="F114" s="6"/>
      <c r="G114" s="6"/>
      <c r="H114" s="6"/>
      <c r="I114" s="6"/>
      <c r="J114" s="6"/>
      <c r="K114" s="6"/>
      <c r="L114" s="6"/>
      <c r="M114" s="6"/>
      <c r="N114" s="6"/>
      <c r="O114" s="6"/>
      <c r="P114" s="6"/>
      <c r="Q114" s="6"/>
      <c r="R114" s="6"/>
      <c r="S114" s="6"/>
      <c r="T114" s="6"/>
      <c r="U114" s="6"/>
      <c r="V114" s="6"/>
      <c r="W114" s="6"/>
      <c r="X114" s="6"/>
      <c r="Y114" s="6"/>
      <c r="Z114" s="6"/>
      <c r="AA114" s="6"/>
      <c r="AB114" s="6"/>
      <c r="AC114" s="6"/>
      <c r="AD114" s="6"/>
      <c r="AE114" s="6"/>
      <c r="AF114" s="6"/>
      <c r="AG114" s="6"/>
      <c r="AH114" s="6"/>
      <c r="AI114" s="6"/>
      <c r="AJ114" s="6"/>
      <c r="AK114" s="6"/>
      <c r="AL114" s="6"/>
      <c r="AM114" s="6"/>
      <c r="AN114" s="6"/>
      <c r="AO114" s="6"/>
      <c r="AP114" s="6"/>
      <c r="AQ114" s="6"/>
      <c r="AR114" s="102"/>
    </row>
    <row r="115" spans="1:44" x14ac:dyDescent="0.5">
      <c r="A115" s="17" t="str">
        <f>'5k Men'!B114</f>
        <v>Rob</v>
      </c>
      <c r="B115" s="17" t="str">
        <f>'5k Men'!C114</f>
        <v>Reid</v>
      </c>
      <c r="C115" s="6"/>
      <c r="D115" s="118"/>
      <c r="E115" s="6"/>
      <c r="F115" s="6"/>
      <c r="G115" s="6"/>
      <c r="H115" s="6"/>
      <c r="I115" s="6"/>
      <c r="J115" s="6"/>
      <c r="K115" s="6"/>
      <c r="L115" s="6"/>
      <c r="M115" s="6"/>
      <c r="N115" s="6"/>
      <c r="O115" s="6"/>
      <c r="P115" s="6"/>
      <c r="Q115" s="6"/>
      <c r="R115" s="6"/>
      <c r="S115" s="6"/>
      <c r="T115" s="6"/>
      <c r="U115" s="6"/>
      <c r="V115" s="6"/>
      <c r="W115" s="6"/>
      <c r="X115" s="6"/>
      <c r="Y115" s="6"/>
      <c r="Z115" s="6"/>
      <c r="AA115" s="6"/>
      <c r="AB115" s="6"/>
      <c r="AC115" s="6"/>
      <c r="AD115" s="6"/>
      <c r="AE115" s="6"/>
      <c r="AF115" s="6"/>
      <c r="AG115" s="6"/>
      <c r="AH115" s="6"/>
      <c r="AI115" s="6"/>
      <c r="AJ115" s="6"/>
      <c r="AK115" s="6"/>
      <c r="AL115" s="6"/>
      <c r="AM115" s="6"/>
      <c r="AN115" s="6"/>
      <c r="AO115" s="6"/>
      <c r="AP115" s="6"/>
      <c r="AQ115" s="6"/>
      <c r="AR115" s="102"/>
    </row>
    <row r="116" spans="1:44" x14ac:dyDescent="0.5">
      <c r="A116" s="17" t="str">
        <f>'5k Men'!B115</f>
        <v>Neil</v>
      </c>
      <c r="B116" s="17" t="str">
        <f>'5k Men'!C115</f>
        <v>Ribey</v>
      </c>
      <c r="C116" s="6"/>
      <c r="D116" s="118"/>
      <c r="E116" s="6"/>
      <c r="F116" s="6"/>
      <c r="G116" s="6"/>
      <c r="H116" s="6"/>
      <c r="I116" s="6"/>
      <c r="J116" s="6"/>
      <c r="K116" s="6"/>
      <c r="L116" s="6"/>
      <c r="M116" s="6"/>
      <c r="N116" s="6"/>
      <c r="O116" s="6"/>
      <c r="P116" s="6"/>
      <c r="Q116" s="6"/>
      <c r="R116" s="6"/>
      <c r="S116" s="6"/>
      <c r="T116" s="6"/>
      <c r="U116" s="6"/>
      <c r="V116" s="6"/>
      <c r="W116" s="6"/>
      <c r="X116" s="6"/>
      <c r="Y116" s="6"/>
      <c r="Z116" s="6"/>
      <c r="AA116" s="6"/>
      <c r="AB116" s="6"/>
      <c r="AC116" s="6"/>
      <c r="AD116" s="6"/>
      <c r="AE116" s="6"/>
      <c r="AF116" s="6"/>
      <c r="AG116" s="6"/>
      <c r="AH116" s="6"/>
      <c r="AI116" s="6"/>
      <c r="AJ116" s="6"/>
      <c r="AK116" s="6"/>
      <c r="AL116" s="6"/>
      <c r="AM116" s="6"/>
      <c r="AN116" s="6"/>
      <c r="AO116" s="6"/>
      <c r="AP116" s="6"/>
      <c r="AQ116" s="6"/>
      <c r="AR116" s="102"/>
    </row>
    <row r="117" spans="1:44" x14ac:dyDescent="0.5">
      <c r="A117" s="17" t="str">
        <f>'5k Men'!B116</f>
        <v>Ivor</v>
      </c>
      <c r="B117" s="17" t="str">
        <f>'5k Men'!C116</f>
        <v>Roberts</v>
      </c>
      <c r="C117" s="6"/>
      <c r="D117" s="118"/>
      <c r="E117" s="6"/>
      <c r="F117" s="6"/>
      <c r="G117" s="6"/>
      <c r="H117" s="6"/>
      <c r="I117" s="6"/>
      <c r="J117" s="6"/>
      <c r="K117" s="6"/>
      <c r="L117" s="6"/>
      <c r="M117" s="6"/>
      <c r="N117" s="6"/>
      <c r="O117" s="6"/>
      <c r="P117" s="6"/>
      <c r="Q117" s="6"/>
      <c r="R117" s="6"/>
      <c r="S117" s="6"/>
      <c r="T117" s="6"/>
      <c r="U117" s="6"/>
      <c r="V117" s="6"/>
      <c r="W117" s="6"/>
      <c r="X117" s="6"/>
      <c r="Y117" s="6"/>
      <c r="Z117" s="6"/>
      <c r="AA117" s="6"/>
      <c r="AB117" s="6"/>
      <c r="AC117" s="6"/>
      <c r="AD117" s="6"/>
      <c r="AE117" s="6"/>
      <c r="AF117" s="6"/>
      <c r="AG117" s="6"/>
      <c r="AH117" s="6"/>
      <c r="AI117" s="6"/>
      <c r="AJ117" s="6"/>
      <c r="AK117" s="6"/>
      <c r="AL117" s="6"/>
      <c r="AM117" s="6"/>
      <c r="AN117" s="6"/>
      <c r="AO117" s="6"/>
      <c r="AP117" s="6"/>
      <c r="AQ117" s="6"/>
      <c r="AR117" s="102"/>
    </row>
    <row r="118" spans="1:44" x14ac:dyDescent="0.5">
      <c r="A118" s="17" t="str">
        <f>'5k Men'!B117</f>
        <v>Ben</v>
      </c>
      <c r="B118" s="17" t="str">
        <f>'5k Men'!C117</f>
        <v>Rumford</v>
      </c>
      <c r="C118" s="6"/>
      <c r="D118" s="118"/>
      <c r="E118" s="6"/>
      <c r="F118" s="6"/>
      <c r="G118" s="6"/>
      <c r="H118" s="6"/>
      <c r="I118" s="6"/>
      <c r="J118" s="6"/>
      <c r="K118" s="6"/>
      <c r="L118" s="6"/>
      <c r="M118" s="6"/>
      <c r="N118" s="6"/>
      <c r="O118" s="6"/>
      <c r="P118" s="6"/>
      <c r="Q118" s="6"/>
      <c r="R118" s="6"/>
      <c r="S118" s="6"/>
      <c r="T118" s="6"/>
      <c r="U118" s="6"/>
      <c r="V118" s="6"/>
      <c r="W118" s="6"/>
      <c r="X118" s="6"/>
      <c r="Y118" s="6"/>
      <c r="Z118" s="6"/>
      <c r="AA118" s="6"/>
      <c r="AB118" s="6"/>
      <c r="AC118" s="6"/>
      <c r="AD118" s="6"/>
      <c r="AE118" s="6"/>
      <c r="AF118" s="6"/>
      <c r="AG118" s="6"/>
      <c r="AH118" s="6"/>
      <c r="AI118" s="6"/>
      <c r="AJ118" s="6"/>
      <c r="AK118" s="6"/>
      <c r="AL118" s="6"/>
      <c r="AM118" s="6"/>
      <c r="AN118" s="6"/>
      <c r="AO118" s="6"/>
      <c r="AP118" s="6"/>
      <c r="AQ118" s="6"/>
      <c r="AR118" s="102"/>
    </row>
    <row r="119" spans="1:44" x14ac:dyDescent="0.5">
      <c r="A119" s="17" t="str">
        <f>'5k Men'!B118</f>
        <v>Philip</v>
      </c>
      <c r="B119" s="17" t="str">
        <f>'5k Men'!C118</f>
        <v>Savage</v>
      </c>
      <c r="C119" s="6"/>
      <c r="D119" s="118"/>
      <c r="E119" s="6"/>
      <c r="F119" s="6"/>
      <c r="G119" s="6"/>
      <c r="H119" s="6"/>
      <c r="I119" s="6"/>
      <c r="J119" s="6"/>
      <c r="K119" s="6"/>
      <c r="L119" s="6"/>
      <c r="M119" s="6"/>
      <c r="N119" s="6"/>
      <c r="O119" s="6"/>
      <c r="P119" s="6"/>
      <c r="Q119" s="6"/>
      <c r="R119" s="6"/>
      <c r="S119" s="6"/>
      <c r="T119" s="6"/>
      <c r="U119" s="6"/>
      <c r="V119" s="6"/>
      <c r="W119" s="6"/>
      <c r="X119" s="6"/>
      <c r="Y119" s="6"/>
      <c r="Z119" s="6"/>
      <c r="AA119" s="6"/>
      <c r="AB119" s="6"/>
      <c r="AC119" s="6"/>
      <c r="AD119" s="6"/>
      <c r="AE119" s="6"/>
      <c r="AF119" s="6"/>
      <c r="AG119" s="6"/>
      <c r="AH119" s="6"/>
      <c r="AI119" s="6"/>
      <c r="AJ119" s="6"/>
      <c r="AK119" s="6"/>
      <c r="AL119" s="6"/>
      <c r="AM119" s="6"/>
      <c r="AN119" s="6"/>
      <c r="AO119" s="6"/>
      <c r="AP119" s="6"/>
      <c r="AQ119" s="6"/>
      <c r="AR119" s="102"/>
    </row>
    <row r="120" spans="1:44" x14ac:dyDescent="0.5">
      <c r="A120" s="17" t="str">
        <f>'5k Men'!B119</f>
        <v>Richard</v>
      </c>
      <c r="B120" s="17" t="str">
        <f>'5k Men'!C119</f>
        <v>Scaife</v>
      </c>
      <c r="C120" s="6"/>
      <c r="D120" s="118"/>
      <c r="E120" s="6"/>
      <c r="F120" s="6"/>
      <c r="G120" s="6"/>
      <c r="H120" s="6"/>
      <c r="I120" s="6"/>
      <c r="J120" s="6"/>
      <c r="K120" s="6"/>
      <c r="L120" s="6"/>
      <c r="M120" s="6"/>
      <c r="N120" s="6"/>
      <c r="O120" s="6"/>
      <c r="P120" s="6"/>
      <c r="Q120" s="6"/>
      <c r="R120" s="6"/>
      <c r="S120" s="6"/>
      <c r="T120" s="6"/>
      <c r="U120" s="6"/>
      <c r="V120" s="6"/>
      <c r="W120" s="6"/>
      <c r="X120" s="6"/>
      <c r="Y120" s="6"/>
      <c r="Z120" s="6"/>
      <c r="AA120" s="6">
        <v>2.627314814814815E-2</v>
      </c>
      <c r="AB120" s="6"/>
      <c r="AC120" s="6"/>
      <c r="AD120" s="6"/>
      <c r="AE120" s="6"/>
      <c r="AF120" s="6"/>
      <c r="AG120" s="6"/>
      <c r="AH120" s="6"/>
      <c r="AI120" s="6"/>
      <c r="AJ120" s="6"/>
      <c r="AK120" s="6"/>
      <c r="AL120" s="6"/>
      <c r="AM120" s="6"/>
      <c r="AN120" s="6"/>
      <c r="AO120" s="6"/>
      <c r="AP120" s="6"/>
      <c r="AQ120" s="6"/>
      <c r="AR120" s="102"/>
    </row>
    <row r="121" spans="1:44" x14ac:dyDescent="0.5">
      <c r="A121" s="17" t="str">
        <f>'5k Men'!B120</f>
        <v>Harry</v>
      </c>
      <c r="B121" s="17" t="str">
        <f>'5k Men'!C120</f>
        <v>Schofield</v>
      </c>
      <c r="C121" s="6"/>
      <c r="D121" s="118"/>
      <c r="E121" s="6"/>
      <c r="F121" s="6"/>
      <c r="G121" s="6"/>
      <c r="H121" s="6"/>
      <c r="I121" s="6"/>
      <c r="J121" s="6"/>
      <c r="K121" s="6"/>
      <c r="L121" s="6"/>
      <c r="M121" s="6"/>
      <c r="N121" s="6"/>
      <c r="O121" s="6"/>
      <c r="P121" s="6"/>
      <c r="Q121" s="6"/>
      <c r="R121" s="6"/>
      <c r="S121" s="6"/>
      <c r="T121" s="6"/>
      <c r="U121" s="6"/>
      <c r="V121" s="6"/>
      <c r="W121" s="6"/>
      <c r="X121" s="6"/>
      <c r="Y121" s="6"/>
      <c r="Z121" s="6"/>
      <c r="AA121" s="6"/>
      <c r="AB121" s="6"/>
      <c r="AC121" s="6"/>
      <c r="AD121" s="6"/>
      <c r="AE121" s="6"/>
      <c r="AF121" s="6"/>
      <c r="AG121" s="6"/>
      <c r="AH121" s="6"/>
      <c r="AI121" s="6"/>
      <c r="AJ121" s="6"/>
      <c r="AK121" s="6"/>
      <c r="AL121" s="6"/>
      <c r="AM121" s="6"/>
      <c r="AN121" s="6"/>
      <c r="AO121" s="6"/>
      <c r="AP121" s="6"/>
      <c r="AQ121" s="6"/>
      <c r="AR121" s="102"/>
    </row>
    <row r="122" spans="1:44" x14ac:dyDescent="0.5">
      <c r="A122" s="17" t="str">
        <f>'5k Men'!B121</f>
        <v>Doug</v>
      </c>
      <c r="B122" s="17" t="str">
        <f>'5k Men'!C121</f>
        <v>Sharp</v>
      </c>
      <c r="C122" s="6"/>
      <c r="D122" s="118"/>
      <c r="E122" s="6"/>
      <c r="F122" s="6"/>
      <c r="G122" s="6"/>
      <c r="H122" s="6"/>
      <c r="I122" s="6"/>
      <c r="J122" s="6"/>
      <c r="K122" s="6"/>
      <c r="L122" s="6"/>
      <c r="M122" s="6"/>
      <c r="N122" s="6"/>
      <c r="O122" s="6"/>
      <c r="P122" s="6">
        <v>2.2685185185185187E-2</v>
      </c>
      <c r="Q122" s="6"/>
      <c r="R122" s="6">
        <v>1.9525462962962963E-2</v>
      </c>
      <c r="S122" s="6"/>
      <c r="T122" s="6"/>
      <c r="U122" s="6"/>
      <c r="V122" s="6"/>
      <c r="W122" s="6">
        <v>2.3275462962962963E-2</v>
      </c>
      <c r="X122" s="6"/>
      <c r="Y122" s="6">
        <v>1.8530092592592591E-2</v>
      </c>
      <c r="Z122" s="6"/>
      <c r="AA122" s="6"/>
      <c r="AB122" s="6">
        <v>1.8981481481481481E-2</v>
      </c>
      <c r="AC122" s="6">
        <v>2.0011574074074074E-2</v>
      </c>
      <c r="AD122" s="6"/>
      <c r="AE122" s="6">
        <v>2.4143518518518519E-2</v>
      </c>
      <c r="AF122" s="6">
        <v>4.2638888888888886E-2</v>
      </c>
      <c r="AG122" s="6"/>
      <c r="AH122" s="6">
        <v>2.3310185185185184E-2</v>
      </c>
      <c r="AI122" s="6"/>
      <c r="AJ122" s="6"/>
      <c r="AK122" s="6"/>
      <c r="AL122" s="6"/>
      <c r="AM122" s="6"/>
      <c r="AN122" s="6"/>
      <c r="AO122" s="6"/>
      <c r="AP122" s="6"/>
      <c r="AQ122" s="6"/>
      <c r="AR122" s="102"/>
    </row>
    <row r="123" spans="1:44" x14ac:dyDescent="0.5">
      <c r="A123" s="17" t="str">
        <f>'5k Men'!B122</f>
        <v>Simon</v>
      </c>
      <c r="B123" s="17" t="str">
        <f>'5k Men'!C122</f>
        <v>Shiels</v>
      </c>
      <c r="C123" s="6"/>
      <c r="D123" s="118"/>
      <c r="E123" s="6"/>
      <c r="F123" s="6"/>
      <c r="G123" s="6"/>
      <c r="H123" s="6"/>
      <c r="I123" s="6"/>
      <c r="J123" s="6"/>
      <c r="K123" s="6"/>
      <c r="L123" s="6"/>
      <c r="M123" s="6"/>
      <c r="N123" s="6"/>
      <c r="O123" s="6"/>
      <c r="P123" s="6"/>
      <c r="Q123" s="6"/>
      <c r="R123" s="6"/>
      <c r="S123" s="6"/>
      <c r="T123" s="6"/>
      <c r="U123" s="6"/>
      <c r="V123" s="6"/>
      <c r="W123" s="6"/>
      <c r="X123" s="6"/>
      <c r="Y123" s="6"/>
      <c r="Z123" s="6"/>
      <c r="AA123" s="6"/>
      <c r="AB123" s="6"/>
      <c r="AC123" s="6"/>
      <c r="AD123" s="6"/>
      <c r="AE123" s="6"/>
      <c r="AF123" s="6"/>
      <c r="AG123" s="6"/>
      <c r="AH123" s="6"/>
      <c r="AI123" s="6"/>
      <c r="AJ123" s="6"/>
      <c r="AK123" s="6"/>
      <c r="AL123" s="6"/>
      <c r="AM123" s="6"/>
      <c r="AN123" s="6"/>
      <c r="AO123" s="6"/>
      <c r="AP123" s="6"/>
      <c r="AQ123" s="6"/>
      <c r="AR123" s="102"/>
    </row>
    <row r="124" spans="1:44" x14ac:dyDescent="0.5">
      <c r="A124" s="17" t="str">
        <f>'5k Men'!B123</f>
        <v>Tom</v>
      </c>
      <c r="B124" s="17" t="str">
        <f>'5k Men'!C123</f>
        <v>Skinner</v>
      </c>
      <c r="C124" s="6"/>
      <c r="D124" s="118"/>
      <c r="E124" s="6"/>
      <c r="F124" s="6"/>
      <c r="G124" s="6"/>
      <c r="H124" s="6"/>
      <c r="I124" s="6"/>
      <c r="J124" s="6"/>
      <c r="K124" s="6"/>
      <c r="L124" s="6"/>
      <c r="M124" s="6"/>
      <c r="N124" s="6"/>
      <c r="O124" s="6"/>
      <c r="P124" s="6"/>
      <c r="Q124" s="6"/>
      <c r="R124" s="6"/>
      <c r="S124" s="6"/>
      <c r="T124" s="6"/>
      <c r="U124" s="6"/>
      <c r="V124" s="6"/>
      <c r="W124" s="6"/>
      <c r="X124" s="6"/>
      <c r="Y124" s="6"/>
      <c r="Z124" s="6"/>
      <c r="AA124" s="6"/>
      <c r="AB124" s="6"/>
      <c r="AC124" s="6"/>
      <c r="AD124" s="6"/>
      <c r="AE124" s="6"/>
      <c r="AF124" s="6"/>
      <c r="AG124" s="6"/>
      <c r="AH124" s="6"/>
      <c r="AI124" s="6"/>
      <c r="AJ124" s="6"/>
      <c r="AK124" s="6"/>
      <c r="AL124" s="6"/>
      <c r="AM124" s="6"/>
      <c r="AN124" s="6"/>
      <c r="AO124" s="6"/>
      <c r="AP124" s="6"/>
      <c r="AQ124" s="6"/>
      <c r="AR124" s="102"/>
    </row>
    <row r="125" spans="1:44" x14ac:dyDescent="0.5">
      <c r="A125" s="17" t="str">
        <f>'5k Men'!B124</f>
        <v>Matthew</v>
      </c>
      <c r="B125" s="17" t="str">
        <f>'5k Men'!C124</f>
        <v>Skinns</v>
      </c>
      <c r="C125" s="6"/>
      <c r="D125" s="118"/>
      <c r="E125" s="6"/>
      <c r="F125" s="6"/>
      <c r="G125" s="6"/>
      <c r="H125" s="6"/>
      <c r="I125" s="6"/>
      <c r="J125" s="6"/>
      <c r="K125" s="6"/>
      <c r="L125" s="6"/>
      <c r="M125" s="6"/>
      <c r="N125" s="6"/>
      <c r="O125" s="6"/>
      <c r="P125" s="6"/>
      <c r="Q125" s="6"/>
      <c r="R125" s="6"/>
      <c r="S125" s="6"/>
      <c r="T125" s="6"/>
      <c r="U125" s="6"/>
      <c r="V125" s="6"/>
      <c r="W125" s="6"/>
      <c r="X125" s="6"/>
      <c r="Y125" s="6"/>
      <c r="Z125" s="6"/>
      <c r="AA125" s="6"/>
      <c r="AB125" s="6"/>
      <c r="AC125" s="6"/>
      <c r="AD125" s="6"/>
      <c r="AE125" s="6"/>
      <c r="AF125" s="6"/>
      <c r="AG125" s="6"/>
      <c r="AH125" s="6"/>
      <c r="AI125" s="6"/>
      <c r="AJ125" s="6"/>
      <c r="AK125" s="6"/>
      <c r="AL125" s="6"/>
      <c r="AM125" s="6"/>
      <c r="AN125" s="6"/>
      <c r="AO125" s="6"/>
      <c r="AP125" s="6"/>
      <c r="AQ125" s="6"/>
      <c r="AR125" s="102"/>
    </row>
    <row r="126" spans="1:44" x14ac:dyDescent="0.5">
      <c r="A126" s="17" t="str">
        <f>'5k Men'!B125</f>
        <v>Martin</v>
      </c>
      <c r="B126" s="17" t="str">
        <f>'5k Men'!C125</f>
        <v>Smalley</v>
      </c>
      <c r="C126" s="6"/>
      <c r="D126" s="118"/>
      <c r="E126" s="6"/>
      <c r="F126" s="6"/>
      <c r="G126" s="6"/>
      <c r="H126" s="6"/>
      <c r="I126" s="6"/>
      <c r="J126" s="6"/>
      <c r="K126" s="6"/>
      <c r="L126" s="6"/>
      <c r="M126" s="6"/>
      <c r="N126" s="6"/>
      <c r="O126" s="6"/>
      <c r="P126" s="6"/>
      <c r="Q126" s="6"/>
      <c r="R126" s="6"/>
      <c r="S126" s="6"/>
      <c r="T126" s="6"/>
      <c r="U126" s="6"/>
      <c r="V126" s="6"/>
      <c r="W126" s="6"/>
      <c r="X126" s="6"/>
      <c r="Y126" s="6"/>
      <c r="Z126" s="6"/>
      <c r="AA126" s="6"/>
      <c r="AB126" s="6"/>
      <c r="AC126" s="6"/>
      <c r="AD126" s="6"/>
      <c r="AE126" s="6"/>
      <c r="AF126" s="6"/>
      <c r="AG126" s="6"/>
      <c r="AH126" s="6"/>
      <c r="AI126" s="6"/>
      <c r="AJ126" s="6"/>
      <c r="AK126" s="6"/>
      <c r="AL126" s="6"/>
      <c r="AM126" s="6"/>
      <c r="AN126" s="6"/>
      <c r="AO126" s="6"/>
      <c r="AP126" s="6"/>
      <c r="AQ126" s="6"/>
      <c r="AR126" s="102"/>
    </row>
    <row r="127" spans="1:44" x14ac:dyDescent="0.5">
      <c r="A127" s="17" t="str">
        <f>'5k Men'!B126</f>
        <v>Robert</v>
      </c>
      <c r="B127" s="17" t="str">
        <f>'5k Men'!C126</f>
        <v>Sparkes</v>
      </c>
      <c r="C127" s="6"/>
      <c r="D127" s="118">
        <v>2.792824074074074E-2</v>
      </c>
      <c r="E127" s="6"/>
      <c r="F127" s="6"/>
      <c r="G127" s="6"/>
      <c r="H127" s="6"/>
      <c r="I127" s="6">
        <v>2.5555555555555557E-2</v>
      </c>
      <c r="J127" s="6">
        <v>2.2592592592592591E-2</v>
      </c>
      <c r="K127" s="6"/>
      <c r="L127" s="6"/>
      <c r="M127" s="6"/>
      <c r="N127" s="6"/>
      <c r="O127" s="6"/>
      <c r="P127" s="6"/>
      <c r="Q127" s="6">
        <v>3.1273148148148147E-2</v>
      </c>
      <c r="R127" s="6"/>
      <c r="S127" s="6"/>
      <c r="T127" s="6"/>
      <c r="U127" s="6"/>
      <c r="V127" s="6"/>
      <c r="W127" s="6"/>
      <c r="X127" s="6"/>
      <c r="Y127" s="6"/>
      <c r="Z127" s="6"/>
      <c r="AA127" s="6"/>
      <c r="AB127" s="6"/>
      <c r="AC127" s="6"/>
      <c r="AD127" s="6"/>
      <c r="AE127" s="6"/>
      <c r="AF127" s="6"/>
      <c r="AG127" s="6"/>
      <c r="AH127" s="6"/>
      <c r="AI127" s="6"/>
      <c r="AJ127" s="6"/>
      <c r="AK127" s="6"/>
      <c r="AL127" s="6"/>
      <c r="AM127" s="6"/>
      <c r="AN127" s="6"/>
      <c r="AO127" s="6"/>
      <c r="AP127" s="6"/>
      <c r="AQ127" s="6"/>
      <c r="AR127" s="102"/>
    </row>
    <row r="128" spans="1:44" x14ac:dyDescent="0.5">
      <c r="A128" s="17" t="str">
        <f>'5k Men'!B127</f>
        <v>Niall</v>
      </c>
      <c r="B128" s="17" t="str">
        <f>'5k Men'!C127</f>
        <v>Stafford</v>
      </c>
      <c r="C128" s="6"/>
      <c r="D128" s="118"/>
      <c r="E128" s="6"/>
      <c r="F128" s="6"/>
      <c r="G128" s="6"/>
      <c r="H128" s="6"/>
      <c r="I128" s="6"/>
      <c r="J128" s="6"/>
      <c r="K128" s="6"/>
      <c r="L128" s="6"/>
      <c r="M128" s="6"/>
      <c r="N128" s="6"/>
      <c r="O128" s="6"/>
      <c r="P128" s="6"/>
      <c r="Q128" s="6"/>
      <c r="R128" s="6"/>
      <c r="S128" s="6"/>
      <c r="T128" s="6"/>
      <c r="U128" s="6"/>
      <c r="V128" s="6"/>
      <c r="W128" s="6"/>
      <c r="X128" s="6"/>
      <c r="Y128" s="6"/>
      <c r="Z128" s="6"/>
      <c r="AA128" s="6"/>
      <c r="AB128" s="6"/>
      <c r="AC128" s="6"/>
      <c r="AD128" s="6"/>
      <c r="AE128" s="6"/>
      <c r="AF128" s="6"/>
      <c r="AG128" s="6"/>
      <c r="AH128" s="6"/>
      <c r="AI128" s="6"/>
      <c r="AJ128" s="6"/>
      <c r="AK128" s="6"/>
      <c r="AL128" s="6"/>
      <c r="AM128" s="6"/>
      <c r="AN128" s="6"/>
      <c r="AO128" s="6"/>
      <c r="AP128" s="6"/>
      <c r="AQ128" s="6"/>
      <c r="AR128" s="102"/>
    </row>
    <row r="129" spans="1:44" x14ac:dyDescent="0.5">
      <c r="A129" s="17" t="str">
        <f>'5k Men'!B128</f>
        <v>Ben</v>
      </c>
      <c r="B129" s="17" t="str">
        <f>'5k Men'!C128</f>
        <v>Stephenson</v>
      </c>
      <c r="C129" s="6"/>
      <c r="D129" s="118"/>
      <c r="E129" s="6"/>
      <c r="F129" s="6"/>
      <c r="G129" s="6"/>
      <c r="H129" s="6"/>
      <c r="I129" s="6"/>
      <c r="J129" s="6"/>
      <c r="K129" s="6"/>
      <c r="L129" s="6">
        <v>0.10560185185185185</v>
      </c>
      <c r="M129" s="6"/>
      <c r="N129" s="6"/>
      <c r="O129" s="6"/>
      <c r="P129" s="6"/>
      <c r="Q129" s="6"/>
      <c r="R129" s="6"/>
      <c r="S129" s="6"/>
      <c r="T129" s="6"/>
      <c r="U129" s="6"/>
      <c r="V129" s="6"/>
      <c r="W129" s="6"/>
      <c r="X129" s="6"/>
      <c r="Y129" s="6"/>
      <c r="Z129" s="6"/>
      <c r="AA129" s="6"/>
      <c r="AB129" s="6"/>
      <c r="AC129" s="6"/>
      <c r="AD129" s="6"/>
      <c r="AE129" s="6"/>
      <c r="AF129" s="6"/>
      <c r="AG129" s="6"/>
      <c r="AH129" s="6"/>
      <c r="AI129" s="6"/>
      <c r="AJ129" s="6"/>
      <c r="AK129" s="6"/>
      <c r="AL129" s="6"/>
      <c r="AM129" s="6"/>
      <c r="AN129" s="6"/>
      <c r="AO129" s="6"/>
      <c r="AP129" s="6"/>
      <c r="AQ129" s="6"/>
      <c r="AR129" s="102"/>
    </row>
    <row r="130" spans="1:44" x14ac:dyDescent="0.5">
      <c r="A130" s="17" t="str">
        <f>'5k Men'!B129</f>
        <v>Andrew</v>
      </c>
      <c r="B130" s="17" t="str">
        <f>'5k Men'!C129</f>
        <v>Tate</v>
      </c>
      <c r="C130" s="6"/>
      <c r="D130" s="118"/>
      <c r="E130" s="6"/>
      <c r="F130" s="6"/>
      <c r="G130" s="6"/>
      <c r="H130" s="6"/>
      <c r="I130" s="6"/>
      <c r="J130" s="6"/>
      <c r="K130" s="6"/>
      <c r="L130" s="6"/>
      <c r="M130" s="6"/>
      <c r="N130" s="6"/>
      <c r="O130" s="6"/>
      <c r="P130" s="6">
        <v>2.2789351851851852E-2</v>
      </c>
      <c r="Q130" s="6"/>
      <c r="R130" s="6">
        <v>1.9479166666666665E-2</v>
      </c>
      <c r="S130" s="6"/>
      <c r="T130" s="6"/>
      <c r="U130" s="6"/>
      <c r="V130" s="6"/>
      <c r="W130" s="6">
        <v>2.9386574074074075E-2</v>
      </c>
      <c r="X130" s="6"/>
      <c r="Y130" s="6">
        <v>2.1458333333333333E-2</v>
      </c>
      <c r="Z130" s="6"/>
      <c r="AA130" s="6">
        <v>3.0405092592592591E-2</v>
      </c>
      <c r="AB130" s="6">
        <v>2.3067129629629628E-2</v>
      </c>
      <c r="AC130" s="6">
        <v>2.3981481481481482E-2</v>
      </c>
      <c r="AD130" s="6"/>
      <c r="AE130" s="6">
        <v>2.9849537037037036E-2</v>
      </c>
      <c r="AF130" s="6">
        <v>5.7349537037037039E-2</v>
      </c>
      <c r="AG130" s="6"/>
      <c r="AH130" s="6">
        <v>2.8738425925925924E-2</v>
      </c>
      <c r="AI130" s="6"/>
      <c r="AJ130" s="6">
        <v>2.1990740740740741E-2</v>
      </c>
      <c r="AK130" s="6"/>
      <c r="AL130" s="6"/>
      <c r="AM130" s="6"/>
      <c r="AN130" s="6"/>
      <c r="AO130" s="6"/>
      <c r="AP130" s="6"/>
      <c r="AQ130" s="6"/>
      <c r="AR130" s="102"/>
    </row>
    <row r="131" spans="1:44" x14ac:dyDescent="0.5">
      <c r="A131" s="17" t="str">
        <f>'5k Men'!B130</f>
        <v>Gary</v>
      </c>
      <c r="B131" s="17" t="str">
        <f>'5k Men'!C130</f>
        <v>Thomas</v>
      </c>
      <c r="C131" s="6"/>
      <c r="D131" s="118"/>
      <c r="E131" s="6"/>
      <c r="F131" s="6"/>
      <c r="G131" s="6"/>
      <c r="H131" s="6"/>
      <c r="I131" s="6"/>
      <c r="J131" s="6"/>
      <c r="K131" s="6"/>
      <c r="L131" s="6"/>
      <c r="M131" s="6"/>
      <c r="N131" s="6"/>
      <c r="O131" s="6"/>
      <c r="P131" s="6"/>
      <c r="Q131" s="6"/>
      <c r="R131" s="6"/>
      <c r="S131" s="6"/>
      <c r="T131" s="6"/>
      <c r="U131" s="6"/>
      <c r="V131" s="6"/>
      <c r="W131" s="6"/>
      <c r="X131" s="6"/>
      <c r="Y131" s="6"/>
      <c r="Z131" s="6"/>
      <c r="AA131" s="6"/>
      <c r="AB131" s="6"/>
      <c r="AC131" s="6"/>
      <c r="AD131" s="6"/>
      <c r="AE131" s="6"/>
      <c r="AF131" s="6"/>
      <c r="AG131" s="6"/>
      <c r="AH131" s="6"/>
      <c r="AI131" s="6"/>
      <c r="AJ131" s="6"/>
      <c r="AK131" s="6"/>
      <c r="AL131" s="6"/>
      <c r="AM131" s="6"/>
      <c r="AN131" s="6"/>
      <c r="AO131" s="6"/>
      <c r="AP131" s="6"/>
      <c r="AQ131" s="6"/>
      <c r="AR131" s="102"/>
    </row>
    <row r="132" spans="1:44" x14ac:dyDescent="0.5">
      <c r="A132" s="17" t="str">
        <f>'5k Men'!B131</f>
        <v>Phillippe</v>
      </c>
      <c r="B132" s="17" t="str">
        <f>'5k Men'!C131</f>
        <v>Thompson</v>
      </c>
      <c r="C132" s="6"/>
      <c r="D132" s="118"/>
      <c r="E132" s="6"/>
      <c r="F132" s="6"/>
      <c r="G132" s="6"/>
      <c r="H132" s="6"/>
      <c r="I132" s="6"/>
      <c r="J132" s="6"/>
      <c r="K132" s="6"/>
      <c r="L132" s="6"/>
      <c r="M132" s="6"/>
      <c r="N132" s="6"/>
      <c r="O132" s="6"/>
      <c r="P132" s="6"/>
      <c r="Q132" s="6"/>
      <c r="R132" s="6"/>
      <c r="S132" s="6"/>
      <c r="T132" s="6"/>
      <c r="U132" s="6"/>
      <c r="V132" s="6"/>
      <c r="W132" s="6"/>
      <c r="X132" s="6"/>
      <c r="Y132" s="6"/>
      <c r="Z132" s="6"/>
      <c r="AA132" s="6"/>
      <c r="AB132" s="6"/>
      <c r="AC132" s="6"/>
      <c r="AD132" s="6"/>
      <c r="AE132" s="6"/>
      <c r="AF132" s="6"/>
      <c r="AG132" s="6"/>
      <c r="AH132" s="6"/>
      <c r="AI132" s="6"/>
      <c r="AJ132" s="6"/>
      <c r="AK132" s="6"/>
      <c r="AL132" s="6"/>
      <c r="AM132" s="6"/>
      <c r="AN132" s="6"/>
      <c r="AO132" s="6"/>
      <c r="AP132" s="6"/>
      <c r="AQ132" s="6"/>
      <c r="AR132" s="102"/>
    </row>
    <row r="133" spans="1:44" x14ac:dyDescent="0.5">
      <c r="A133" s="17" t="str">
        <f>'5k Men'!B132</f>
        <v>Roger</v>
      </c>
      <c r="B133" s="17" t="str">
        <f>'5k Men'!C132</f>
        <v>Tomlin</v>
      </c>
      <c r="C133" s="6"/>
      <c r="D133" s="118"/>
      <c r="E133" s="6"/>
      <c r="F133" s="6"/>
      <c r="G133" s="6"/>
      <c r="H133" s="6"/>
      <c r="I133" s="6"/>
      <c r="J133" s="6"/>
      <c r="K133" s="6"/>
      <c r="L133" s="6"/>
      <c r="M133" s="6"/>
      <c r="N133" s="6"/>
      <c r="O133" s="6"/>
      <c r="P133" s="6"/>
      <c r="Q133" s="6"/>
      <c r="R133" s="6"/>
      <c r="S133" s="6"/>
      <c r="T133" s="6"/>
      <c r="U133" s="6"/>
      <c r="V133" s="6"/>
      <c r="W133" s="6"/>
      <c r="X133" s="6"/>
      <c r="Y133" s="6"/>
      <c r="Z133" s="6"/>
      <c r="AA133" s="6"/>
      <c r="AB133" s="6"/>
      <c r="AC133" s="6"/>
      <c r="AD133" s="6"/>
      <c r="AE133" s="6"/>
      <c r="AF133" s="6"/>
      <c r="AG133" s="6"/>
      <c r="AH133" s="6"/>
      <c r="AI133" s="6"/>
      <c r="AJ133" s="6"/>
      <c r="AK133" s="6"/>
      <c r="AL133" s="6"/>
      <c r="AM133" s="6"/>
      <c r="AN133" s="6"/>
      <c r="AO133" s="6"/>
      <c r="AP133" s="6"/>
      <c r="AQ133" s="6"/>
      <c r="AR133" s="102"/>
    </row>
    <row r="134" spans="1:44" x14ac:dyDescent="0.5">
      <c r="A134" s="17" t="str">
        <f>'5k Men'!B133</f>
        <v>Rod</v>
      </c>
      <c r="B134" s="17" t="str">
        <f>'5k Men'!C133</f>
        <v>Turner</v>
      </c>
      <c r="C134" s="6"/>
      <c r="D134" s="118"/>
      <c r="E134" s="6"/>
      <c r="F134" s="6"/>
      <c r="G134" s="6"/>
      <c r="H134" s="6"/>
      <c r="I134" s="6"/>
      <c r="J134" s="6"/>
      <c r="K134" s="6"/>
      <c r="L134" s="6"/>
      <c r="M134" s="6"/>
      <c r="N134" s="6"/>
      <c r="O134" s="6"/>
      <c r="P134" s="6"/>
      <c r="Q134" s="6"/>
      <c r="R134" s="6"/>
      <c r="S134" s="6"/>
      <c r="T134" s="6"/>
      <c r="U134" s="6"/>
      <c r="V134" s="6"/>
      <c r="W134" s="6"/>
      <c r="X134" s="6"/>
      <c r="Y134" s="6"/>
      <c r="Z134" s="6"/>
      <c r="AA134" s="6"/>
      <c r="AB134" s="6"/>
      <c r="AC134" s="6"/>
      <c r="AD134" s="6"/>
      <c r="AE134" s="6"/>
      <c r="AF134" s="6"/>
      <c r="AG134" s="6"/>
      <c r="AH134" s="6"/>
      <c r="AI134" s="6"/>
      <c r="AJ134" s="6"/>
      <c r="AK134" s="6"/>
      <c r="AL134" s="6"/>
      <c r="AM134" s="6"/>
      <c r="AN134" s="6"/>
      <c r="AO134" s="6"/>
      <c r="AP134" s="6"/>
      <c r="AQ134" s="6"/>
      <c r="AR134" s="102"/>
    </row>
    <row r="135" spans="1:44" x14ac:dyDescent="0.5">
      <c r="A135" s="17" t="str">
        <f>'5k Men'!B134</f>
        <v>Richard</v>
      </c>
      <c r="B135" s="17" t="str">
        <f>'5k Men'!C134</f>
        <v>Uttley</v>
      </c>
      <c r="C135" s="6"/>
      <c r="D135" s="118"/>
      <c r="E135" s="6"/>
      <c r="F135" s="6"/>
      <c r="G135" s="6"/>
      <c r="H135" s="6"/>
      <c r="I135" s="6"/>
      <c r="J135" s="6"/>
      <c r="K135" s="6"/>
      <c r="L135" s="6"/>
      <c r="M135" s="6"/>
      <c r="N135" s="6"/>
      <c r="O135" s="6"/>
      <c r="P135" s="6"/>
      <c r="Q135" s="6"/>
      <c r="R135" s="6"/>
      <c r="S135" s="6"/>
      <c r="T135" s="6">
        <v>2.0763888888888887E-2</v>
      </c>
      <c r="U135" s="6"/>
      <c r="V135" s="6"/>
      <c r="W135" s="6"/>
      <c r="X135" s="6"/>
      <c r="Y135" s="6"/>
      <c r="Z135" s="6"/>
      <c r="AA135" s="6"/>
      <c r="AB135" s="6"/>
      <c r="AC135" s="6"/>
      <c r="AD135" s="6"/>
      <c r="AE135" s="6"/>
      <c r="AF135" s="6"/>
      <c r="AG135" s="6"/>
      <c r="AH135" s="6"/>
      <c r="AI135" s="6"/>
      <c r="AJ135" s="6"/>
      <c r="AK135" s="6"/>
      <c r="AL135" s="6"/>
      <c r="AM135" s="6"/>
      <c r="AN135" s="6"/>
      <c r="AO135" s="6"/>
      <c r="AP135" s="6"/>
      <c r="AQ135" s="6"/>
      <c r="AR135" s="102"/>
    </row>
    <row r="136" spans="1:44" x14ac:dyDescent="0.5">
      <c r="A136" s="17" t="str">
        <f>'5k Men'!B135</f>
        <v>Gary</v>
      </c>
      <c r="B136" s="17" t="str">
        <f>'5k Men'!C135</f>
        <v>Walford</v>
      </c>
      <c r="C136" s="6"/>
      <c r="D136" s="118">
        <v>3.7048611111111109E-2</v>
      </c>
      <c r="E136" s="6"/>
      <c r="F136" s="6"/>
      <c r="G136" s="6"/>
      <c r="H136" s="6"/>
      <c r="I136" s="6"/>
      <c r="J136" s="6">
        <v>2.9768518518518517E-2</v>
      </c>
      <c r="K136" s="6"/>
      <c r="L136" s="6"/>
      <c r="M136" s="6"/>
      <c r="N136" s="6"/>
      <c r="O136" s="6"/>
      <c r="P136" s="6"/>
      <c r="Q136" s="6"/>
      <c r="R136" s="6"/>
      <c r="S136" s="6"/>
      <c r="T136" s="6"/>
      <c r="U136" s="6"/>
      <c r="V136" s="6"/>
      <c r="W136" s="6"/>
      <c r="X136" s="6"/>
      <c r="Y136" s="6"/>
      <c r="Z136" s="6"/>
      <c r="AA136" s="6">
        <v>2.4537037037037038E-2</v>
      </c>
      <c r="AB136" s="6"/>
      <c r="AC136" s="6"/>
      <c r="AD136" s="6"/>
      <c r="AE136" s="6"/>
      <c r="AF136" s="6"/>
      <c r="AG136" s="6"/>
      <c r="AH136" s="6"/>
      <c r="AI136" s="6"/>
      <c r="AJ136" s="6"/>
      <c r="AK136" s="6"/>
      <c r="AL136" s="6"/>
      <c r="AM136" s="6"/>
      <c r="AN136" s="6"/>
      <c r="AO136" s="6"/>
      <c r="AP136" s="6"/>
      <c r="AQ136" s="6"/>
      <c r="AR136" s="102"/>
    </row>
    <row r="137" spans="1:44" x14ac:dyDescent="0.5">
      <c r="A137" s="17" t="str">
        <f>'5k Men'!B136</f>
        <v>Peter</v>
      </c>
      <c r="B137" s="17" t="str">
        <f>'5k Men'!C136</f>
        <v>Watkinson</v>
      </c>
      <c r="C137" s="6"/>
      <c r="D137" s="118"/>
      <c r="E137" s="6"/>
      <c r="F137" s="6"/>
      <c r="G137" s="6"/>
      <c r="H137" s="6">
        <v>4.6875E-2</v>
      </c>
      <c r="I137" s="6">
        <v>5.1342592592592592E-2</v>
      </c>
      <c r="J137" s="6">
        <v>3.7581018518518521E-2</v>
      </c>
      <c r="K137" s="6"/>
      <c r="L137" s="6"/>
      <c r="M137" s="6"/>
      <c r="N137" s="6"/>
      <c r="O137" s="6"/>
      <c r="P137" s="6">
        <v>2.3726851851851853E-2</v>
      </c>
      <c r="Q137" s="6"/>
      <c r="R137" s="6">
        <v>2.0219907407407409E-2</v>
      </c>
      <c r="S137" s="6"/>
      <c r="T137" s="6"/>
      <c r="U137" s="6"/>
      <c r="V137" s="6"/>
      <c r="W137" s="6">
        <v>2.9097222222222222E-2</v>
      </c>
      <c r="X137" s="6"/>
      <c r="Y137" s="6">
        <v>2.2974537037037036E-2</v>
      </c>
      <c r="Z137" s="6"/>
      <c r="AA137" s="6"/>
      <c r="AB137" s="6">
        <v>2.4444444444444446E-2</v>
      </c>
      <c r="AC137" s="6">
        <v>2.6631944444444444E-2</v>
      </c>
      <c r="AD137" s="6"/>
      <c r="AE137" s="6"/>
      <c r="AF137" s="6"/>
      <c r="AG137" s="6"/>
      <c r="AH137" s="6"/>
      <c r="AI137" s="6"/>
      <c r="AJ137" s="6"/>
      <c r="AK137" s="6"/>
      <c r="AL137" s="6"/>
      <c r="AM137" s="6"/>
      <c r="AN137" s="6"/>
      <c r="AO137" s="6"/>
      <c r="AP137" s="6"/>
      <c r="AQ137" s="6"/>
      <c r="AR137" s="102"/>
    </row>
    <row r="138" spans="1:44" x14ac:dyDescent="0.5">
      <c r="A138" s="17" t="str">
        <f>'5k Men'!B137</f>
        <v>Adam</v>
      </c>
      <c r="B138" s="17" t="str">
        <f>'5k Men'!C137</f>
        <v>White</v>
      </c>
      <c r="C138" s="6"/>
      <c r="D138" s="118"/>
      <c r="E138" s="6"/>
      <c r="F138" s="6"/>
      <c r="G138" s="6"/>
      <c r="H138" s="6"/>
      <c r="I138" s="6"/>
      <c r="J138" s="6"/>
      <c r="K138" s="6"/>
      <c r="L138" s="6"/>
      <c r="M138" s="6"/>
      <c r="N138" s="6"/>
      <c r="O138" s="6"/>
      <c r="P138" s="6"/>
      <c r="Q138" s="6"/>
      <c r="R138" s="6"/>
      <c r="S138" s="6"/>
      <c r="T138" s="6"/>
      <c r="U138" s="6"/>
      <c r="V138" s="6"/>
      <c r="W138" s="6"/>
      <c r="X138" s="6"/>
      <c r="Y138" s="6"/>
      <c r="Z138" s="6"/>
      <c r="AA138" s="6">
        <v>2.8483796296296295E-2</v>
      </c>
      <c r="AB138" s="6"/>
      <c r="AC138" s="6"/>
      <c r="AD138" s="6"/>
      <c r="AE138" s="6"/>
      <c r="AF138" s="6"/>
      <c r="AG138" s="6"/>
      <c r="AH138" s="6"/>
      <c r="AI138" s="6"/>
      <c r="AJ138" s="6"/>
      <c r="AK138" s="6"/>
      <c r="AL138" s="6"/>
      <c r="AM138" s="6"/>
      <c r="AN138" s="6"/>
      <c r="AO138" s="6"/>
      <c r="AP138" s="6"/>
      <c r="AQ138" s="6"/>
      <c r="AR138" s="102"/>
    </row>
    <row r="139" spans="1:44" x14ac:dyDescent="0.5">
      <c r="A139" s="17" t="str">
        <f>'5k Men'!B138</f>
        <v>David</v>
      </c>
      <c r="B139" s="17" t="str">
        <f>'5k Men'!C138</f>
        <v>Whiting</v>
      </c>
      <c r="C139" s="6"/>
      <c r="D139" s="118">
        <v>2.9085648148148149E-2</v>
      </c>
      <c r="E139" s="6"/>
      <c r="F139" s="6"/>
      <c r="G139" s="6"/>
      <c r="H139" s="6">
        <v>2.9803240740740741E-2</v>
      </c>
      <c r="I139" s="6">
        <v>2.7731481481481482E-2</v>
      </c>
      <c r="J139" s="6">
        <v>2.4131944444444445E-2</v>
      </c>
      <c r="K139" s="6"/>
      <c r="L139" s="6"/>
      <c r="M139" s="6"/>
      <c r="N139" s="6"/>
      <c r="O139" s="6">
        <v>8.5370370370370374E-2</v>
      </c>
      <c r="P139" s="6"/>
      <c r="Q139" s="6"/>
      <c r="R139" s="6"/>
      <c r="S139" s="6"/>
      <c r="T139" s="6"/>
      <c r="U139" s="6"/>
      <c r="V139" s="6"/>
      <c r="W139" s="6"/>
      <c r="X139" s="6">
        <v>2.3784722222222221E-2</v>
      </c>
      <c r="Y139" s="6"/>
      <c r="Z139" s="6"/>
      <c r="AA139" s="6">
        <v>2.1319444444444443E-2</v>
      </c>
      <c r="AB139" s="6"/>
      <c r="AC139" s="6"/>
      <c r="AD139" s="6"/>
      <c r="AE139" s="6"/>
      <c r="AF139" s="6"/>
      <c r="AG139" s="6"/>
      <c r="AH139" s="6"/>
      <c r="AI139" s="6"/>
      <c r="AJ139" s="6"/>
      <c r="AK139" s="6"/>
      <c r="AL139" s="6"/>
      <c r="AM139" s="6"/>
      <c r="AN139" s="6"/>
      <c r="AO139" s="6"/>
      <c r="AP139" s="6"/>
      <c r="AQ139" s="6"/>
      <c r="AR139" s="102"/>
    </row>
    <row r="140" spans="1:44" x14ac:dyDescent="0.5">
      <c r="A140" s="17" t="str">
        <f>'5k Men'!B139</f>
        <v>Lee</v>
      </c>
      <c r="B140" s="17" t="str">
        <f>'5k Men'!C139</f>
        <v>Wiles</v>
      </c>
      <c r="C140" s="6"/>
      <c r="D140" s="118">
        <v>3.412037037037037E-2</v>
      </c>
      <c r="E140" s="6"/>
      <c r="F140" s="6"/>
      <c r="G140" s="6"/>
      <c r="H140" s="6">
        <v>3.453703703703704E-2</v>
      </c>
      <c r="I140" s="6"/>
      <c r="J140" s="6"/>
      <c r="K140" s="6"/>
      <c r="L140" s="6"/>
      <c r="M140" s="6"/>
      <c r="N140" s="6"/>
      <c r="O140" s="6"/>
      <c r="P140" s="6"/>
      <c r="Q140" s="6"/>
      <c r="R140" s="6"/>
      <c r="S140" s="6"/>
      <c r="T140" s="6"/>
      <c r="U140" s="6"/>
      <c r="V140" s="6"/>
      <c r="W140" s="6"/>
      <c r="X140" s="6"/>
      <c r="Y140" s="6"/>
      <c r="Z140" s="6"/>
      <c r="AA140" s="6"/>
      <c r="AB140" s="6"/>
      <c r="AC140" s="6"/>
      <c r="AD140" s="6"/>
      <c r="AE140" s="6"/>
      <c r="AF140" s="6"/>
      <c r="AG140" s="6"/>
      <c r="AH140" s="6"/>
      <c r="AI140" s="6"/>
      <c r="AJ140" s="6"/>
      <c r="AK140" s="6"/>
      <c r="AL140" s="6"/>
      <c r="AM140" s="6"/>
      <c r="AN140" s="6"/>
      <c r="AO140" s="6"/>
      <c r="AP140" s="6"/>
      <c r="AQ140" s="6"/>
      <c r="AR140" s="102"/>
    </row>
    <row r="141" spans="1:44" x14ac:dyDescent="0.5">
      <c r="A141" s="17" t="str">
        <f>'5k Men'!B140</f>
        <v>Stephen</v>
      </c>
      <c r="B141" s="17" t="str">
        <f>'5k Men'!C140</f>
        <v>Williets</v>
      </c>
      <c r="C141" s="6"/>
      <c r="D141" s="118"/>
      <c r="E141" s="6"/>
      <c r="F141" s="6"/>
      <c r="G141" s="6"/>
      <c r="H141" s="6"/>
      <c r="I141" s="6"/>
      <c r="J141" s="6"/>
      <c r="K141" s="6"/>
      <c r="L141" s="6"/>
      <c r="M141" s="6"/>
      <c r="N141" s="6"/>
      <c r="O141" s="6"/>
      <c r="P141" s="6"/>
      <c r="Q141" s="6"/>
      <c r="R141" s="6"/>
      <c r="S141" s="6"/>
      <c r="T141" s="6"/>
      <c r="U141" s="6"/>
      <c r="V141" s="6"/>
      <c r="W141" s="6"/>
      <c r="X141" s="6"/>
      <c r="Y141" s="6"/>
      <c r="Z141" s="6"/>
      <c r="AA141" s="6"/>
      <c r="AB141" s="6"/>
      <c r="AC141" s="6"/>
      <c r="AD141" s="6"/>
      <c r="AE141" s="6"/>
      <c r="AF141" s="6"/>
      <c r="AG141" s="6"/>
      <c r="AH141" s="6"/>
      <c r="AI141" s="6"/>
      <c r="AJ141" s="6"/>
      <c r="AK141" s="6"/>
      <c r="AL141" s="6"/>
      <c r="AM141" s="6"/>
      <c r="AN141" s="6"/>
      <c r="AO141" s="6"/>
      <c r="AP141" s="6"/>
      <c r="AQ141" s="6"/>
      <c r="AR141" s="102"/>
    </row>
    <row r="142" spans="1:44" x14ac:dyDescent="0.5">
      <c r="A142" s="17" t="str">
        <f>'5k Men'!B141</f>
        <v>Nigel</v>
      </c>
      <c r="B142" s="17" t="str">
        <f>'5k Men'!C141</f>
        <v>Wilson</v>
      </c>
      <c r="C142" s="6"/>
      <c r="D142" s="118"/>
      <c r="E142" s="6"/>
      <c r="F142" s="6"/>
      <c r="G142" s="6"/>
      <c r="H142" s="6"/>
      <c r="I142" s="6"/>
      <c r="J142" s="6"/>
      <c r="K142" s="6"/>
      <c r="L142" s="6"/>
      <c r="M142" s="6"/>
      <c r="N142" s="6"/>
      <c r="O142" s="6"/>
      <c r="P142" s="6">
        <v>3.1018518518518518E-2</v>
      </c>
      <c r="Q142" s="6"/>
      <c r="R142" s="6">
        <v>2.7546296296296298E-2</v>
      </c>
      <c r="S142" s="6"/>
      <c r="T142" s="6"/>
      <c r="U142" s="6"/>
      <c r="V142" s="6"/>
      <c r="W142" s="6"/>
      <c r="X142" s="6"/>
      <c r="Y142" s="6">
        <v>2.8634259259259259E-2</v>
      </c>
      <c r="Z142" s="6"/>
      <c r="AA142" s="6"/>
      <c r="AB142" s="6"/>
      <c r="AC142" s="6">
        <v>3.3252314814814818E-2</v>
      </c>
      <c r="AD142" s="6"/>
      <c r="AE142" s="6">
        <v>3.9027777777777779E-2</v>
      </c>
      <c r="AF142" s="6">
        <v>7.2025462962962958E-2</v>
      </c>
      <c r="AG142" s="6"/>
      <c r="AH142" s="6"/>
      <c r="AI142" s="6"/>
      <c r="AJ142" s="6">
        <v>2.9756944444444444E-2</v>
      </c>
      <c r="AK142" s="6"/>
      <c r="AL142" s="6"/>
      <c r="AM142" s="6"/>
      <c r="AN142" s="6"/>
      <c r="AO142" s="6"/>
      <c r="AP142" s="6"/>
      <c r="AQ142" s="6"/>
      <c r="AR142" s="102"/>
    </row>
    <row r="143" spans="1:44" x14ac:dyDescent="0.5">
      <c r="A143" s="17" t="str">
        <f>'5k Men'!B142</f>
        <v>Bruce</v>
      </c>
      <c r="B143" s="17" t="str">
        <f>'5k Men'!C142</f>
        <v>Woodford</v>
      </c>
      <c r="C143" s="6"/>
      <c r="D143" s="118"/>
      <c r="E143" s="6"/>
      <c r="F143" s="6"/>
      <c r="G143" s="6"/>
      <c r="H143" s="6">
        <v>3.9120370370370368E-2</v>
      </c>
      <c r="I143" s="6"/>
      <c r="J143" s="6"/>
      <c r="K143" s="6"/>
      <c r="L143" s="6">
        <v>9.2361111111111116E-2</v>
      </c>
      <c r="M143" s="6">
        <v>0.12081018518518519</v>
      </c>
      <c r="N143" s="6"/>
      <c r="O143" s="6"/>
      <c r="P143" s="6">
        <v>2.1377314814814814E-2</v>
      </c>
      <c r="Q143" s="6"/>
      <c r="R143" s="6"/>
      <c r="S143" s="6"/>
      <c r="T143" s="6"/>
      <c r="U143" s="6"/>
      <c r="V143" s="6"/>
      <c r="W143" s="6"/>
      <c r="X143" s="6"/>
      <c r="Y143" s="6">
        <v>1.9131944444444444E-2</v>
      </c>
      <c r="Z143" s="6"/>
      <c r="AA143" s="6"/>
      <c r="AB143" s="6">
        <v>2.0046296296296295E-2</v>
      </c>
      <c r="AC143" s="6">
        <v>2.1284722222222222E-2</v>
      </c>
      <c r="AD143" s="6"/>
      <c r="AE143" s="6">
        <v>2.582175925925926E-2</v>
      </c>
      <c r="AF143" s="6">
        <v>4.809027777777778E-2</v>
      </c>
      <c r="AG143" s="6"/>
      <c r="AH143" s="6"/>
      <c r="AI143" s="6"/>
      <c r="AJ143" s="6"/>
      <c r="AK143" s="6"/>
      <c r="AL143" s="6"/>
      <c r="AM143" s="6"/>
      <c r="AN143" s="6"/>
      <c r="AO143" s="6"/>
      <c r="AP143" s="6"/>
      <c r="AQ143" s="6"/>
      <c r="AR143" s="102"/>
    </row>
    <row r="144" spans="1:44" x14ac:dyDescent="0.5">
      <c r="A144" s="17" t="str">
        <f>'5k Men'!B143</f>
        <v>Neil</v>
      </c>
      <c r="B144" s="17" t="str">
        <f>'5k Men'!C143</f>
        <v>Wright</v>
      </c>
      <c r="C144" s="6"/>
      <c r="D144" s="118">
        <v>4.0266203703703707E-2</v>
      </c>
      <c r="E144" s="6"/>
      <c r="F144" s="6"/>
      <c r="G144" s="6"/>
      <c r="H144" s="6">
        <v>4.2824074074074077E-2</v>
      </c>
      <c r="I144" s="6">
        <v>3.9421296296296295E-2</v>
      </c>
      <c r="J144" s="6">
        <v>3.2175925925925927E-2</v>
      </c>
      <c r="K144" s="6"/>
      <c r="L144" s="6"/>
      <c r="M144" s="6"/>
      <c r="N144" s="6"/>
      <c r="O144" s="6"/>
      <c r="P144" s="6">
        <v>1.9849537037037037E-2</v>
      </c>
      <c r="Q144" s="6"/>
      <c r="R144" s="6">
        <v>1.7002314814814814E-2</v>
      </c>
      <c r="S144" s="6"/>
      <c r="T144" s="6"/>
      <c r="U144" s="6"/>
      <c r="V144" s="6"/>
      <c r="W144" s="6">
        <v>2.4664351851851851E-2</v>
      </c>
      <c r="X144" s="6"/>
      <c r="Y144" s="6">
        <v>2.3680555555555555E-2</v>
      </c>
      <c r="Z144" s="6"/>
      <c r="AA144" s="6"/>
      <c r="AB144" s="6"/>
      <c r="AC144" s="6">
        <v>2.2581018518518518E-2</v>
      </c>
      <c r="AD144" s="6"/>
      <c r="AE144" s="6"/>
      <c r="AF144" s="6"/>
      <c r="AG144" s="6"/>
      <c r="AH144" s="6">
        <v>2.7870370370370372E-2</v>
      </c>
      <c r="AI144" s="6"/>
      <c r="AJ144" s="6"/>
      <c r="AK144" s="6"/>
      <c r="AL144" s="6"/>
      <c r="AM144" s="6"/>
      <c r="AN144" s="6"/>
      <c r="AO144" s="6"/>
      <c r="AP144" s="6"/>
      <c r="AQ144" s="6"/>
      <c r="AR144" s="102"/>
    </row>
    <row r="145" spans="1:44" x14ac:dyDescent="0.5">
      <c r="A145" s="7"/>
      <c r="B145" s="7"/>
      <c r="D145" s="11"/>
      <c r="E145" s="11"/>
      <c r="F145" s="11"/>
      <c r="G145" s="11"/>
      <c r="H145" s="11"/>
      <c r="I145" s="11"/>
      <c r="J145" s="11"/>
      <c r="K145" s="11"/>
      <c r="L145" s="11"/>
      <c r="M145" s="11"/>
      <c r="N145" s="11"/>
      <c r="O145" s="11"/>
      <c r="P145" s="11"/>
      <c r="Q145" s="11"/>
      <c r="R145" s="11"/>
      <c r="S145" s="11"/>
      <c r="T145" s="11"/>
      <c r="U145" s="11"/>
      <c r="V145" s="11"/>
      <c r="W145" s="11"/>
      <c r="X145" s="11"/>
      <c r="Y145" s="11"/>
      <c r="Z145" s="11"/>
      <c r="AA145" s="11"/>
      <c r="AB145" s="11"/>
      <c r="AC145" s="11"/>
      <c r="AD145" s="11"/>
      <c r="AE145" s="11"/>
      <c r="AF145" s="11"/>
      <c r="AG145" s="11"/>
      <c r="AH145" s="11"/>
      <c r="AI145" s="11"/>
      <c r="AJ145" s="11"/>
      <c r="AK145" s="11"/>
      <c r="AL145" s="11"/>
      <c r="AM145" s="11"/>
      <c r="AN145" s="11"/>
      <c r="AO145" s="11"/>
      <c r="AP145" s="11"/>
      <c r="AQ145" s="11"/>
      <c r="AR145" s="11"/>
    </row>
  </sheetData>
  <pageMargins left="0.36" right="0.25" top="0.42" bottom="0.66" header="0.28000000000000003" footer="0.5"/>
  <pageSetup paperSize="8" scale="55" orientation="portrait" r:id="rId1"/>
  <headerFooter alignWithMargins="0">
    <oddHeader>&amp;A</oddHeader>
    <oddFooter>&amp;L&amp;F&amp;C&amp;A&amp;R&amp;D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 codeName="Sheet14">
    <tabColor rgb="FFFFFF00"/>
    <pageSetUpPr fitToPage="1"/>
  </sheetPr>
  <dimension ref="A1:DG123"/>
  <sheetViews>
    <sheetView zoomScale="90" zoomScaleNormal="90" workbookViewId="0">
      <pane xSplit="3" ySplit="2" topLeftCell="AR3" activePane="bottomRight" state="frozen"/>
      <selection pane="topRight"/>
      <selection pane="bottomLeft"/>
      <selection pane="bottomRight"/>
    </sheetView>
  </sheetViews>
  <sheetFormatPr defaultColWidth="9.109375" defaultRowHeight="15" x14ac:dyDescent="0.5"/>
  <cols>
    <col min="1" max="1" width="11.5546875" style="1" customWidth="1"/>
    <col min="2" max="2" width="15.71875" style="1" customWidth="1"/>
    <col min="3" max="3" width="10.44140625" style="5" bestFit="1" customWidth="1"/>
    <col min="4" max="4" width="10.77734375" style="26" customWidth="1"/>
    <col min="5" max="5" width="7.5546875" style="12" customWidth="1"/>
    <col min="6" max="6" width="10.77734375" style="12" customWidth="1"/>
    <col min="7" max="7" width="7.5546875" style="12" customWidth="1"/>
    <col min="8" max="8" width="10.77734375" style="12" customWidth="1"/>
    <col min="9" max="9" width="7.5546875" style="12" customWidth="1"/>
    <col min="10" max="10" width="10.77734375" style="26" customWidth="1"/>
    <col min="11" max="11" width="7.5546875" style="26" customWidth="1"/>
    <col min="12" max="12" width="10.77734375" style="26" customWidth="1"/>
    <col min="13" max="13" width="7.5546875" style="26" customWidth="1"/>
    <col min="14" max="14" width="10.77734375" style="12" customWidth="1"/>
    <col min="15" max="15" width="7.5546875" style="12" customWidth="1"/>
    <col min="16" max="16" width="10.77734375" style="12" customWidth="1"/>
    <col min="17" max="17" width="7.5546875" style="12" customWidth="1"/>
    <col min="18" max="18" width="10.77734375" style="12" customWidth="1"/>
    <col min="19" max="19" width="7.5546875" style="12" customWidth="1"/>
    <col min="20" max="20" width="10.77734375" style="12" customWidth="1"/>
    <col min="21" max="21" width="7.5546875" style="12" customWidth="1"/>
    <col min="22" max="22" width="10.77734375" style="12" customWidth="1"/>
    <col min="23" max="23" width="7.5546875" style="12" customWidth="1"/>
    <col min="24" max="24" width="10.77734375" style="12" customWidth="1"/>
    <col min="25" max="25" width="7.5546875" style="12" customWidth="1"/>
    <col min="26" max="26" width="10.77734375" style="12" customWidth="1"/>
    <col min="27" max="27" width="7.5546875" style="12" customWidth="1"/>
    <col min="28" max="28" width="10.77734375" style="12" customWidth="1"/>
    <col min="29" max="29" width="7.5546875" style="26" customWidth="1"/>
    <col min="30" max="30" width="10.77734375" style="12" customWidth="1"/>
    <col min="31" max="31" width="7.5546875" style="12" customWidth="1"/>
    <col min="32" max="32" width="10.77734375" style="12" customWidth="1"/>
    <col min="33" max="33" width="7.5546875" style="12" customWidth="1"/>
    <col min="34" max="34" width="10.77734375" style="26" customWidth="1"/>
    <col min="35" max="35" width="7.5546875" style="26" customWidth="1"/>
    <col min="36" max="36" width="10.77734375" style="26" customWidth="1"/>
    <col min="37" max="37" width="7.5546875" style="26" customWidth="1"/>
    <col min="38" max="38" width="10.77734375" style="26" customWidth="1"/>
    <col min="39" max="39" width="7.5546875" style="26" customWidth="1"/>
    <col min="40" max="40" width="10.77734375" style="26" customWidth="1"/>
    <col min="41" max="41" width="7.5546875" style="26" customWidth="1"/>
    <col min="42" max="42" width="10.77734375" style="26" customWidth="1"/>
    <col min="43" max="43" width="7.5546875" style="26" customWidth="1"/>
    <col min="44" max="44" width="10.77734375" style="26" customWidth="1"/>
    <col min="45" max="45" width="7.5546875" style="12" customWidth="1"/>
    <col min="46" max="46" width="10.77734375" style="12" customWidth="1"/>
    <col min="47" max="47" width="7.5546875" style="12" customWidth="1"/>
    <col min="48" max="48" width="10.77734375" style="12" customWidth="1"/>
    <col min="49" max="49" width="7.5546875" style="12" customWidth="1"/>
    <col min="50" max="50" width="10.77734375" style="26" customWidth="1"/>
    <col min="51" max="51" width="7.5546875" style="26" customWidth="1"/>
    <col min="52" max="52" width="10.77734375" style="1" customWidth="1"/>
    <col min="53" max="53" width="7.5546875" style="7" customWidth="1"/>
    <col min="54" max="54" width="10.77734375" style="7" customWidth="1"/>
    <col min="55" max="55" width="7.5546875" style="1" customWidth="1"/>
    <col min="56" max="56" width="10.77734375" style="1" customWidth="1"/>
    <col min="57" max="57" width="7.5546875" style="1" customWidth="1"/>
    <col min="58" max="58" width="10.77734375" style="1" customWidth="1"/>
    <col min="59" max="59" width="7.5546875" style="1" customWidth="1"/>
    <col min="60" max="60" width="10.77734375" style="1" customWidth="1"/>
    <col min="61" max="61" width="7.5546875" style="1" customWidth="1"/>
    <col min="62" max="62" width="10.77734375" style="1" customWidth="1"/>
    <col min="63" max="63" width="7.5546875" style="1" customWidth="1"/>
    <col min="64" max="64" width="10.77734375" style="1" customWidth="1"/>
    <col min="65" max="65" width="7.5546875" style="1" customWidth="1"/>
    <col min="66" max="66" width="10.77734375" style="1" customWidth="1"/>
    <col min="67" max="67" width="7.5546875" style="1" customWidth="1"/>
    <col min="68" max="68" width="10.77734375" style="1" customWidth="1"/>
    <col min="69" max="69" width="7.5546875" style="1" customWidth="1"/>
    <col min="70" max="70" width="10.77734375" style="1" customWidth="1"/>
    <col min="71" max="71" width="7.5546875" style="1" customWidth="1"/>
    <col min="72" max="72" width="10.77734375" style="1" customWidth="1"/>
    <col min="73" max="73" width="7.5546875" style="1" customWidth="1"/>
    <col min="74" max="74" width="10.77734375" style="1" customWidth="1"/>
    <col min="75" max="75" width="7.5546875" style="1" customWidth="1"/>
    <col min="76" max="76" width="10.77734375" style="1" customWidth="1"/>
    <col min="77" max="77" width="7.5546875" style="1" customWidth="1"/>
    <col min="78" max="78" width="10.77734375" style="1" customWidth="1"/>
    <col min="79" max="79" width="7.5546875" style="1" customWidth="1"/>
    <col min="80" max="80" width="10.77734375" style="1" customWidth="1"/>
    <col min="81" max="81" width="7.5546875" style="1" customWidth="1"/>
    <col min="82" max="82" width="10.77734375" style="1" customWidth="1"/>
    <col min="83" max="83" width="7.5546875" style="1" customWidth="1"/>
    <col min="84" max="84" width="10.77734375" style="1" customWidth="1"/>
    <col min="85" max="85" width="7.5546875" style="1" customWidth="1"/>
    <col min="86" max="86" width="10.77734375" style="1" customWidth="1"/>
    <col min="87" max="87" width="7.5546875" style="1" customWidth="1"/>
    <col min="88" max="88" width="10.77734375" style="1" customWidth="1"/>
    <col min="89" max="89" width="7.5546875" style="1" customWidth="1"/>
    <col min="90" max="90" width="10.77734375" style="1" customWidth="1"/>
    <col min="91" max="91" width="7.5546875" style="1" customWidth="1"/>
    <col min="92" max="92" width="10.77734375" style="1" customWidth="1"/>
    <col min="93" max="93" width="7.5546875" style="1" customWidth="1"/>
    <col min="94" max="94" width="10.77734375" style="1" customWidth="1"/>
    <col min="95" max="95" width="7.5546875" style="1" customWidth="1"/>
    <col min="96" max="96" width="10.77734375" style="1" customWidth="1"/>
    <col min="97" max="97" width="7.5546875" style="1" customWidth="1"/>
    <col min="98" max="98" width="10.77734375" style="1" customWidth="1"/>
    <col min="99" max="99" width="7.5546875" style="1" customWidth="1"/>
    <col min="100" max="100" width="10.77734375" style="1" customWidth="1"/>
    <col min="101" max="101" width="7.5546875" style="1" customWidth="1"/>
    <col min="102" max="102" width="10.77734375" style="1" customWidth="1"/>
    <col min="103" max="103" width="7.5546875" style="1" customWidth="1"/>
    <col min="104" max="104" width="10.77734375" style="1" customWidth="1"/>
    <col min="105" max="105" width="7.5546875" style="1" customWidth="1"/>
    <col min="106" max="106" width="10.77734375" style="1" customWidth="1"/>
    <col min="107" max="107" width="7.5546875" style="1" customWidth="1"/>
    <col min="108" max="108" width="10.77734375" style="1" customWidth="1"/>
    <col min="109" max="109" width="7.5546875" style="1" customWidth="1"/>
    <col min="110" max="110" width="10.77734375" style="1" customWidth="1"/>
    <col min="111" max="111" width="7.5546875" style="1" customWidth="1"/>
    <col min="112" max="16384" width="9.109375" style="1"/>
  </cols>
  <sheetData>
    <row r="1" spans="1:111" s="85" customFormat="1" x14ac:dyDescent="0.5">
      <c r="A1" s="62" t="s">
        <v>252</v>
      </c>
      <c r="B1" s="64" t="s">
        <v>253</v>
      </c>
      <c r="C1" s="89" t="s">
        <v>35</v>
      </c>
      <c r="D1" s="124">
        <v>46023</v>
      </c>
      <c r="E1" s="124"/>
      <c r="F1" s="124">
        <v>46025</v>
      </c>
      <c r="G1" s="124"/>
      <c r="H1" s="124">
        <f>F1+7</f>
        <v>46032</v>
      </c>
      <c r="I1" s="124"/>
      <c r="J1" s="124">
        <f>H1+7</f>
        <v>46039</v>
      </c>
      <c r="K1" s="124"/>
      <c r="L1" s="124">
        <f>J1+7</f>
        <v>46046</v>
      </c>
      <c r="M1" s="124"/>
      <c r="N1" s="124">
        <f>L1+7</f>
        <v>46053</v>
      </c>
      <c r="O1" s="124"/>
      <c r="P1" s="124">
        <f>N1+7</f>
        <v>46060</v>
      </c>
      <c r="Q1" s="124"/>
      <c r="R1" s="124">
        <f>P1+7</f>
        <v>46067</v>
      </c>
      <c r="S1" s="124"/>
      <c r="T1" s="124">
        <f>R1+7</f>
        <v>46074</v>
      </c>
      <c r="U1" s="124"/>
      <c r="V1" s="124">
        <f>T1+7</f>
        <v>46081</v>
      </c>
      <c r="W1" s="124"/>
      <c r="X1" s="124">
        <f>V1+7</f>
        <v>46088</v>
      </c>
      <c r="Y1" s="124"/>
      <c r="Z1" s="124">
        <f>X1+7</f>
        <v>46095</v>
      </c>
      <c r="AA1" s="124"/>
      <c r="AB1" s="124">
        <f>Z1+7</f>
        <v>46102</v>
      </c>
      <c r="AC1" s="124"/>
      <c r="AD1" s="124">
        <f>AB1+7</f>
        <v>46109</v>
      </c>
      <c r="AE1" s="124"/>
      <c r="AF1" s="124">
        <f>AD1+7</f>
        <v>46116</v>
      </c>
      <c r="AG1" s="124"/>
      <c r="AH1" s="124">
        <f>AF1+7</f>
        <v>46123</v>
      </c>
      <c r="AI1" s="124"/>
      <c r="AJ1" s="124">
        <f>AH1+7</f>
        <v>46130</v>
      </c>
      <c r="AK1" s="124"/>
      <c r="AL1" s="124">
        <f>AJ1+7</f>
        <v>46137</v>
      </c>
      <c r="AM1" s="124"/>
      <c r="AN1" s="124">
        <f>AL1+7</f>
        <v>46144</v>
      </c>
      <c r="AO1" s="124"/>
      <c r="AP1" s="124">
        <f>AN1+7</f>
        <v>46151</v>
      </c>
      <c r="AQ1" s="124"/>
      <c r="AR1" s="124">
        <f>AP1+7</f>
        <v>46158</v>
      </c>
      <c r="AS1" s="124"/>
      <c r="AT1" s="124">
        <f>AR1+7</f>
        <v>46165</v>
      </c>
      <c r="AU1" s="124"/>
      <c r="AV1" s="124">
        <f>AT1+7</f>
        <v>46172</v>
      </c>
      <c r="AW1" s="124"/>
      <c r="AX1" s="124">
        <f>AV1+7</f>
        <v>46179</v>
      </c>
      <c r="AY1" s="124"/>
      <c r="AZ1" s="124">
        <f>AX1+7</f>
        <v>46186</v>
      </c>
      <c r="BA1" s="124"/>
      <c r="BB1" s="124">
        <f>AZ1+7</f>
        <v>46193</v>
      </c>
      <c r="BC1" s="124"/>
      <c r="BD1" s="124">
        <f>BB1+7</f>
        <v>46200</v>
      </c>
      <c r="BE1" s="124"/>
      <c r="BF1" s="124">
        <f>BD1+7</f>
        <v>46207</v>
      </c>
      <c r="BG1" s="124"/>
      <c r="BH1" s="124">
        <f>BF1+7</f>
        <v>46214</v>
      </c>
      <c r="BI1" s="124"/>
      <c r="BJ1" s="124">
        <f>BH1+7</f>
        <v>46221</v>
      </c>
      <c r="BK1" s="124"/>
      <c r="BL1" s="124">
        <f>BJ1+7</f>
        <v>46228</v>
      </c>
      <c r="BM1" s="124"/>
      <c r="BN1" s="124">
        <f>BL1+7</f>
        <v>46235</v>
      </c>
      <c r="BO1" s="124"/>
      <c r="BP1" s="124">
        <f>BN1+7</f>
        <v>46242</v>
      </c>
      <c r="BQ1" s="124"/>
      <c r="BR1" s="124">
        <f>BP1+7</f>
        <v>46249</v>
      </c>
      <c r="BS1" s="124"/>
      <c r="BT1" s="124">
        <f>BR1+7</f>
        <v>46256</v>
      </c>
      <c r="BU1" s="124"/>
      <c r="BV1" s="124">
        <f>BT1+7</f>
        <v>46263</v>
      </c>
      <c r="BW1" s="124"/>
      <c r="BX1" s="124">
        <f>BV1+7</f>
        <v>46270</v>
      </c>
      <c r="BY1" s="124"/>
      <c r="BZ1" s="124">
        <f>BX1+7</f>
        <v>46277</v>
      </c>
      <c r="CA1" s="124"/>
      <c r="CB1" s="124">
        <f>BZ1+7</f>
        <v>46284</v>
      </c>
      <c r="CC1" s="124"/>
      <c r="CD1" s="124">
        <f>CB1+7</f>
        <v>46291</v>
      </c>
      <c r="CE1" s="124"/>
      <c r="CF1" s="124">
        <f>CD1+7</f>
        <v>46298</v>
      </c>
      <c r="CG1" s="124"/>
      <c r="CH1" s="124">
        <f>CF1+7</f>
        <v>46305</v>
      </c>
      <c r="CI1" s="124"/>
      <c r="CJ1" s="124">
        <f>CH1+7</f>
        <v>46312</v>
      </c>
      <c r="CK1" s="124"/>
      <c r="CL1" s="124">
        <f>CJ1+7</f>
        <v>46319</v>
      </c>
      <c r="CM1" s="124"/>
      <c r="CN1" s="124">
        <f>CL1+7</f>
        <v>46326</v>
      </c>
      <c r="CO1" s="124"/>
      <c r="CP1" s="124">
        <f>CN1+7</f>
        <v>46333</v>
      </c>
      <c r="CQ1" s="124"/>
      <c r="CR1" s="124">
        <f>CP1+7</f>
        <v>46340</v>
      </c>
      <c r="CS1" s="124"/>
      <c r="CT1" s="124">
        <f>CR1+7</f>
        <v>46347</v>
      </c>
      <c r="CU1" s="124"/>
      <c r="CV1" s="124">
        <f>CT1+7</f>
        <v>46354</v>
      </c>
      <c r="CW1" s="124"/>
      <c r="CX1" s="124">
        <f>CV1+7</f>
        <v>46361</v>
      </c>
      <c r="CY1" s="124"/>
      <c r="CZ1" s="124">
        <f>CX1+7</f>
        <v>46368</v>
      </c>
      <c r="DA1" s="124"/>
      <c r="DB1" s="124">
        <f>CZ1+7</f>
        <v>46375</v>
      </c>
      <c r="DC1" s="124"/>
      <c r="DD1" s="124">
        <f>DB1+6</f>
        <v>46381</v>
      </c>
      <c r="DE1" s="124"/>
      <c r="DF1" s="124">
        <f>DB1+7</f>
        <v>46382</v>
      </c>
      <c r="DG1" s="125"/>
    </row>
    <row r="2" spans="1:111" s="85" customFormat="1" ht="15.3" thickBot="1" x14ac:dyDescent="0.55000000000000004">
      <c r="A2" s="90"/>
      <c r="B2" s="86"/>
      <c r="C2" s="87"/>
      <c r="D2" s="88" t="s">
        <v>261</v>
      </c>
      <c r="E2" s="88" t="s">
        <v>120</v>
      </c>
      <c r="F2" s="88" t="s">
        <v>261</v>
      </c>
      <c r="G2" s="88" t="s">
        <v>120</v>
      </c>
      <c r="H2" s="88" t="s">
        <v>261</v>
      </c>
      <c r="I2" s="88" t="s">
        <v>120</v>
      </c>
      <c r="J2" s="88" t="s">
        <v>261</v>
      </c>
      <c r="K2" s="88" t="s">
        <v>120</v>
      </c>
      <c r="L2" s="88" t="s">
        <v>261</v>
      </c>
      <c r="M2" s="88" t="s">
        <v>120</v>
      </c>
      <c r="N2" s="88" t="s">
        <v>261</v>
      </c>
      <c r="O2" s="88" t="s">
        <v>120</v>
      </c>
      <c r="P2" s="88" t="s">
        <v>261</v>
      </c>
      <c r="Q2" s="88" t="s">
        <v>120</v>
      </c>
      <c r="R2" s="88" t="s">
        <v>261</v>
      </c>
      <c r="S2" s="88" t="s">
        <v>120</v>
      </c>
      <c r="T2" s="88" t="s">
        <v>261</v>
      </c>
      <c r="U2" s="88" t="s">
        <v>120</v>
      </c>
      <c r="V2" s="88" t="s">
        <v>261</v>
      </c>
      <c r="W2" s="88" t="s">
        <v>120</v>
      </c>
      <c r="X2" s="88" t="s">
        <v>261</v>
      </c>
      <c r="Y2" s="88" t="s">
        <v>120</v>
      </c>
      <c r="Z2" s="88" t="s">
        <v>261</v>
      </c>
      <c r="AA2" s="88" t="s">
        <v>120</v>
      </c>
      <c r="AB2" s="88" t="s">
        <v>261</v>
      </c>
      <c r="AC2" s="88" t="s">
        <v>120</v>
      </c>
      <c r="AD2" s="88" t="s">
        <v>261</v>
      </c>
      <c r="AE2" s="88" t="s">
        <v>120</v>
      </c>
      <c r="AF2" s="88" t="s">
        <v>261</v>
      </c>
      <c r="AG2" s="88" t="s">
        <v>120</v>
      </c>
      <c r="AH2" s="88" t="s">
        <v>261</v>
      </c>
      <c r="AI2" s="88" t="s">
        <v>120</v>
      </c>
      <c r="AJ2" s="88" t="s">
        <v>261</v>
      </c>
      <c r="AK2" s="88" t="s">
        <v>120</v>
      </c>
      <c r="AL2" s="88" t="s">
        <v>261</v>
      </c>
      <c r="AM2" s="88" t="s">
        <v>120</v>
      </c>
      <c r="AN2" s="88" t="s">
        <v>261</v>
      </c>
      <c r="AO2" s="88" t="s">
        <v>120</v>
      </c>
      <c r="AP2" s="88" t="s">
        <v>261</v>
      </c>
      <c r="AQ2" s="88" t="s">
        <v>120</v>
      </c>
      <c r="AR2" s="88" t="s">
        <v>261</v>
      </c>
      <c r="AS2" s="88" t="s">
        <v>120</v>
      </c>
      <c r="AT2" s="88" t="s">
        <v>261</v>
      </c>
      <c r="AU2" s="88" t="s">
        <v>120</v>
      </c>
      <c r="AV2" s="88" t="s">
        <v>261</v>
      </c>
      <c r="AW2" s="88" t="s">
        <v>120</v>
      </c>
      <c r="AX2" s="88" t="s">
        <v>261</v>
      </c>
      <c r="AY2" s="88" t="s">
        <v>120</v>
      </c>
      <c r="AZ2" s="88" t="s">
        <v>261</v>
      </c>
      <c r="BA2" s="88" t="s">
        <v>120</v>
      </c>
      <c r="BB2" s="88" t="s">
        <v>261</v>
      </c>
      <c r="BC2" s="88" t="s">
        <v>120</v>
      </c>
      <c r="BD2" s="88" t="s">
        <v>261</v>
      </c>
      <c r="BE2" s="88" t="s">
        <v>120</v>
      </c>
      <c r="BF2" s="88" t="s">
        <v>261</v>
      </c>
      <c r="BG2" s="88" t="s">
        <v>120</v>
      </c>
      <c r="BH2" s="88" t="s">
        <v>261</v>
      </c>
      <c r="BI2" s="88" t="s">
        <v>120</v>
      </c>
      <c r="BJ2" s="88" t="s">
        <v>261</v>
      </c>
      <c r="BK2" s="88" t="s">
        <v>120</v>
      </c>
      <c r="BL2" s="88" t="s">
        <v>261</v>
      </c>
      <c r="BM2" s="88" t="s">
        <v>120</v>
      </c>
      <c r="BN2" s="88" t="s">
        <v>261</v>
      </c>
      <c r="BO2" s="88" t="s">
        <v>120</v>
      </c>
      <c r="BP2" s="88" t="s">
        <v>261</v>
      </c>
      <c r="BQ2" s="88" t="s">
        <v>120</v>
      </c>
      <c r="BR2" s="88" t="s">
        <v>261</v>
      </c>
      <c r="BS2" s="88" t="s">
        <v>120</v>
      </c>
      <c r="BT2" s="88" t="s">
        <v>261</v>
      </c>
      <c r="BU2" s="88" t="s">
        <v>120</v>
      </c>
      <c r="BV2" s="88" t="s">
        <v>261</v>
      </c>
      <c r="BW2" s="88" t="s">
        <v>120</v>
      </c>
      <c r="BX2" s="88" t="s">
        <v>261</v>
      </c>
      <c r="BY2" s="88" t="s">
        <v>120</v>
      </c>
      <c r="BZ2" s="88" t="s">
        <v>261</v>
      </c>
      <c r="CA2" s="88" t="s">
        <v>120</v>
      </c>
      <c r="CB2" s="88" t="s">
        <v>261</v>
      </c>
      <c r="CC2" s="88" t="s">
        <v>120</v>
      </c>
      <c r="CD2" s="88" t="s">
        <v>261</v>
      </c>
      <c r="CE2" s="88" t="s">
        <v>120</v>
      </c>
      <c r="CF2" s="88" t="s">
        <v>261</v>
      </c>
      <c r="CG2" s="88" t="s">
        <v>120</v>
      </c>
      <c r="CH2" s="88" t="s">
        <v>261</v>
      </c>
      <c r="CI2" s="88" t="s">
        <v>120</v>
      </c>
      <c r="CJ2" s="88" t="s">
        <v>261</v>
      </c>
      <c r="CK2" s="88" t="s">
        <v>120</v>
      </c>
      <c r="CL2" s="88" t="s">
        <v>261</v>
      </c>
      <c r="CM2" s="88" t="s">
        <v>120</v>
      </c>
      <c r="CN2" s="88" t="s">
        <v>261</v>
      </c>
      <c r="CO2" s="88" t="s">
        <v>120</v>
      </c>
      <c r="CP2" s="88" t="s">
        <v>261</v>
      </c>
      <c r="CQ2" s="88" t="s">
        <v>120</v>
      </c>
      <c r="CR2" s="88" t="s">
        <v>261</v>
      </c>
      <c r="CS2" s="88" t="s">
        <v>120</v>
      </c>
      <c r="CT2" s="88" t="s">
        <v>261</v>
      </c>
      <c r="CU2" s="88" t="s">
        <v>120</v>
      </c>
      <c r="CV2" s="88" t="s">
        <v>261</v>
      </c>
      <c r="CW2" s="88" t="s">
        <v>120</v>
      </c>
      <c r="CX2" s="88" t="s">
        <v>261</v>
      </c>
      <c r="CY2" s="88" t="s">
        <v>120</v>
      </c>
      <c r="CZ2" s="88" t="s">
        <v>261</v>
      </c>
      <c r="DA2" s="88" t="s">
        <v>120</v>
      </c>
      <c r="DB2" s="88" t="s">
        <v>261</v>
      </c>
      <c r="DC2" s="88" t="s">
        <v>120</v>
      </c>
      <c r="DD2" s="88" t="s">
        <v>261</v>
      </c>
      <c r="DE2" s="88" t="s">
        <v>120</v>
      </c>
      <c r="DF2" s="88" t="s">
        <v>261</v>
      </c>
      <c r="DG2" s="91" t="s">
        <v>120</v>
      </c>
    </row>
    <row r="3" spans="1:111" ht="15.3" thickTop="1" x14ac:dyDescent="0.5">
      <c r="A3" s="92" t="str">
        <f>'5k Women'!B4</f>
        <v>Samantha</v>
      </c>
      <c r="B3" s="47" t="str">
        <f>'5k Women'!C4</f>
        <v>Allen</v>
      </c>
      <c r="C3" s="6">
        <f>MIN(E3:DG3)</f>
        <v>1.7986111111111112E-2</v>
      </c>
      <c r="D3" s="4" t="s">
        <v>228</v>
      </c>
      <c r="E3" s="4" t="s">
        <v>228</v>
      </c>
      <c r="F3" s="4" t="s">
        <v>228</v>
      </c>
      <c r="G3" s="4" t="s">
        <v>228</v>
      </c>
      <c r="H3" s="4" t="s">
        <v>228</v>
      </c>
      <c r="I3" s="4" t="s">
        <v>228</v>
      </c>
      <c r="J3" s="4" t="s">
        <v>228</v>
      </c>
      <c r="K3" s="4" t="s">
        <v>228</v>
      </c>
      <c r="L3" s="4" t="s">
        <v>228</v>
      </c>
      <c r="M3" s="4" t="s">
        <v>228</v>
      </c>
      <c r="N3" s="4" t="s">
        <v>228</v>
      </c>
      <c r="O3" s="4" t="s">
        <v>228</v>
      </c>
      <c r="P3" s="4" t="s">
        <v>228</v>
      </c>
      <c r="Q3" s="4" t="s">
        <v>228</v>
      </c>
      <c r="R3" s="4" t="s">
        <v>228</v>
      </c>
      <c r="S3" s="4" t="s">
        <v>228</v>
      </c>
      <c r="T3" s="4" t="s">
        <v>228</v>
      </c>
      <c r="U3" s="4" t="s">
        <v>228</v>
      </c>
      <c r="V3" s="4" t="s">
        <v>228</v>
      </c>
      <c r="W3" s="4" t="s">
        <v>228</v>
      </c>
      <c r="X3" s="4" t="s">
        <v>228</v>
      </c>
      <c r="Y3" s="4" t="s">
        <v>228</v>
      </c>
      <c r="Z3" s="4" t="s">
        <v>228</v>
      </c>
      <c r="AA3" s="4" t="s">
        <v>228</v>
      </c>
      <c r="AB3" s="4" t="s">
        <v>228</v>
      </c>
      <c r="AC3" s="4" t="s">
        <v>228</v>
      </c>
      <c r="AD3" s="4" t="s">
        <v>228</v>
      </c>
      <c r="AE3" s="4" t="s">
        <v>228</v>
      </c>
      <c r="AF3" s="4" t="s">
        <v>228</v>
      </c>
      <c r="AG3" s="4" t="s">
        <v>228</v>
      </c>
      <c r="AH3" s="4" t="s">
        <v>228</v>
      </c>
      <c r="AI3" s="4" t="s">
        <v>228</v>
      </c>
      <c r="AJ3" s="4" t="s">
        <v>228</v>
      </c>
      <c r="AK3" s="4" t="s">
        <v>228</v>
      </c>
      <c r="AL3" s="4" t="s">
        <v>228</v>
      </c>
      <c r="AM3" s="4" t="s">
        <v>228</v>
      </c>
      <c r="AN3" s="4" t="s">
        <v>228</v>
      </c>
      <c r="AO3" s="4" t="s">
        <v>228</v>
      </c>
      <c r="AP3" s="4" t="s">
        <v>228</v>
      </c>
      <c r="AQ3" s="4" t="s">
        <v>228</v>
      </c>
      <c r="AR3" s="4" t="s">
        <v>355</v>
      </c>
      <c r="AS3" s="4">
        <v>1.7986111111111112E-2</v>
      </c>
      <c r="AT3" s="4" t="s">
        <v>228</v>
      </c>
      <c r="AU3" s="4" t="s">
        <v>228</v>
      </c>
      <c r="AV3" s="4" t="s">
        <v>228</v>
      </c>
      <c r="AW3" s="4" t="s">
        <v>228</v>
      </c>
      <c r="AX3" s="4" t="s">
        <v>228</v>
      </c>
      <c r="AY3" s="4" t="s">
        <v>228</v>
      </c>
      <c r="AZ3" s="4" t="s">
        <v>228</v>
      </c>
      <c r="BA3" s="4" t="s">
        <v>228</v>
      </c>
      <c r="BB3" s="4" t="s">
        <v>228</v>
      </c>
      <c r="BC3" s="4" t="s">
        <v>228</v>
      </c>
      <c r="BD3" s="4" t="s">
        <v>228</v>
      </c>
      <c r="BE3" s="4" t="s">
        <v>228</v>
      </c>
      <c r="BF3" s="4" t="s">
        <v>228</v>
      </c>
      <c r="BG3" s="4" t="s">
        <v>228</v>
      </c>
      <c r="BH3" s="4" t="s">
        <v>228</v>
      </c>
      <c r="BI3" s="4" t="s">
        <v>228</v>
      </c>
      <c r="BJ3" s="4" t="s">
        <v>228</v>
      </c>
      <c r="BK3" s="4" t="s">
        <v>228</v>
      </c>
      <c r="BL3" s="4" t="s">
        <v>228</v>
      </c>
      <c r="BM3" s="4" t="s">
        <v>228</v>
      </c>
      <c r="BN3" s="4" t="s">
        <v>228</v>
      </c>
      <c r="BO3" s="4" t="s">
        <v>228</v>
      </c>
      <c r="BP3" s="4" t="s">
        <v>228</v>
      </c>
      <c r="BQ3" s="4" t="s">
        <v>228</v>
      </c>
      <c r="BR3" s="4"/>
      <c r="BS3" s="4"/>
      <c r="BT3" s="4"/>
      <c r="BU3" s="4"/>
      <c r="BV3" s="4"/>
      <c r="BW3" s="4"/>
      <c r="BX3" s="4"/>
      <c r="BY3" s="4"/>
      <c r="BZ3" s="4"/>
      <c r="CA3" s="4"/>
      <c r="CB3" s="4"/>
      <c r="CC3" s="4"/>
      <c r="CD3" s="4"/>
      <c r="CE3" s="4"/>
      <c r="CF3" s="4"/>
      <c r="CG3" s="4"/>
      <c r="CH3" s="4"/>
      <c r="CI3" s="4"/>
      <c r="CJ3" s="4"/>
      <c r="CK3" s="4"/>
      <c r="CL3" s="4"/>
      <c r="CM3" s="4"/>
      <c r="CN3" s="4"/>
      <c r="CO3" s="4"/>
      <c r="CP3" s="4"/>
      <c r="CQ3" s="4"/>
      <c r="CR3" s="4"/>
      <c r="CS3" s="4"/>
      <c r="CT3" s="4"/>
      <c r="CU3" s="4"/>
      <c r="CV3" s="4"/>
      <c r="CW3" s="4"/>
      <c r="CX3" s="4"/>
      <c r="CY3" s="4"/>
      <c r="CZ3" s="4"/>
      <c r="DA3" s="4"/>
      <c r="DB3" s="4"/>
      <c r="DC3" s="4"/>
      <c r="DD3" s="4"/>
      <c r="DE3" s="4"/>
      <c r="DF3" s="4"/>
      <c r="DG3" s="78"/>
    </row>
    <row r="4" spans="1:111" x14ac:dyDescent="0.5">
      <c r="A4" s="82" t="str">
        <f>'5k Women'!B5</f>
        <v>Alys</v>
      </c>
      <c r="B4" s="17" t="str">
        <f>'5k Women'!C5</f>
        <v>Ayre</v>
      </c>
      <c r="C4" s="6">
        <f t="shared" ref="C4" si="0">MIN(E4:DG4)</f>
        <v>2.1354166666666667E-2</v>
      </c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 t="s">
        <v>355</v>
      </c>
      <c r="AK4" s="4">
        <v>2.2581018518518518E-2</v>
      </c>
      <c r="AL4" s="4"/>
      <c r="AM4" s="4"/>
      <c r="AN4" s="4" t="s">
        <v>355</v>
      </c>
      <c r="AO4" s="4">
        <v>2.1840277777777778E-2</v>
      </c>
      <c r="AP4" s="4" t="s">
        <v>228</v>
      </c>
      <c r="AQ4" s="4" t="s">
        <v>228</v>
      </c>
      <c r="AR4" s="4" t="s">
        <v>355</v>
      </c>
      <c r="AS4" s="4">
        <v>2.3310185185185184E-2</v>
      </c>
      <c r="AT4" s="4" t="s">
        <v>228</v>
      </c>
      <c r="AU4" s="4" t="s">
        <v>228</v>
      </c>
      <c r="AV4" s="4" t="s">
        <v>228</v>
      </c>
      <c r="AW4" s="4" t="s">
        <v>228</v>
      </c>
      <c r="AX4" s="4" t="s">
        <v>228</v>
      </c>
      <c r="AY4" s="4" t="s">
        <v>228</v>
      </c>
      <c r="AZ4" s="4" t="s">
        <v>355</v>
      </c>
      <c r="BA4" s="4">
        <v>2.1354166666666667E-2</v>
      </c>
      <c r="BB4" s="4" t="s">
        <v>228</v>
      </c>
      <c r="BC4" s="4" t="s">
        <v>228</v>
      </c>
      <c r="BD4" s="4" t="s">
        <v>228</v>
      </c>
      <c r="BE4" s="4" t="s">
        <v>228</v>
      </c>
      <c r="BF4" s="4" t="s">
        <v>228</v>
      </c>
      <c r="BG4" s="4" t="s">
        <v>228</v>
      </c>
      <c r="BH4" s="4" t="s">
        <v>228</v>
      </c>
      <c r="BI4" s="4" t="s">
        <v>228</v>
      </c>
      <c r="BJ4" s="4" t="s">
        <v>228</v>
      </c>
      <c r="BK4" s="4" t="s">
        <v>228</v>
      </c>
      <c r="BL4" s="4" t="s">
        <v>228</v>
      </c>
      <c r="BM4" s="4" t="s">
        <v>228</v>
      </c>
      <c r="BN4" s="4" t="s">
        <v>906</v>
      </c>
      <c r="BO4" s="4">
        <v>2.4259259259259258E-2</v>
      </c>
      <c r="BP4" s="4" t="s">
        <v>228</v>
      </c>
      <c r="BQ4" s="4" t="s">
        <v>228</v>
      </c>
      <c r="BR4" s="4"/>
      <c r="BS4" s="4"/>
      <c r="BT4" s="4"/>
      <c r="BU4" s="4"/>
      <c r="BV4" s="4"/>
      <c r="BW4" s="4"/>
      <c r="BX4" s="4"/>
      <c r="BY4" s="4"/>
      <c r="BZ4" s="4"/>
      <c r="CA4" s="4"/>
      <c r="CB4" s="4"/>
      <c r="CC4" s="4"/>
      <c r="CD4" s="4"/>
      <c r="CE4" s="4"/>
      <c r="CF4" s="4"/>
      <c r="CG4" s="4"/>
      <c r="CH4" s="4"/>
      <c r="CI4" s="4"/>
      <c r="CJ4" s="4"/>
      <c r="CK4" s="4"/>
      <c r="CL4" s="4"/>
      <c r="CM4" s="4"/>
      <c r="CN4" s="4"/>
      <c r="CO4" s="4"/>
      <c r="CP4" s="4"/>
      <c r="CQ4" s="4"/>
      <c r="CR4" s="4"/>
      <c r="CS4" s="4"/>
      <c r="CT4" s="4"/>
      <c r="CU4" s="4"/>
      <c r="CV4" s="4"/>
      <c r="CW4" s="4"/>
      <c r="CX4" s="4"/>
      <c r="CY4" s="4"/>
      <c r="CZ4" s="4"/>
      <c r="DA4" s="4"/>
      <c r="DB4" s="4"/>
      <c r="DC4" s="4"/>
      <c r="DD4" s="4"/>
      <c r="DE4" s="4"/>
      <c r="DF4" s="4"/>
      <c r="DG4" s="78"/>
    </row>
    <row r="5" spans="1:111" x14ac:dyDescent="0.5">
      <c r="A5" s="82" t="str">
        <f>'5k Women'!B6</f>
        <v>Laura</v>
      </c>
      <c r="B5" s="17" t="str">
        <f>'5k Women'!C6</f>
        <v>Baker</v>
      </c>
      <c r="C5" s="6">
        <f t="shared" ref="C5:C72" si="1">MIN(E5:DG5)</f>
        <v>1.636574074074074E-2</v>
      </c>
      <c r="D5" s="4" t="s">
        <v>348</v>
      </c>
      <c r="E5" s="4">
        <v>1.8067129629629631E-2</v>
      </c>
      <c r="F5" s="4" t="s">
        <v>351</v>
      </c>
      <c r="G5" s="4">
        <v>1.8020833333333333E-2</v>
      </c>
      <c r="H5" s="4" t="s">
        <v>358</v>
      </c>
      <c r="I5" s="4">
        <v>1.9143518518518518E-2</v>
      </c>
      <c r="J5" s="4" t="s">
        <v>351</v>
      </c>
      <c r="K5" s="4">
        <v>1.7337962962962961E-2</v>
      </c>
      <c r="L5" s="4" t="s">
        <v>352</v>
      </c>
      <c r="M5" s="4">
        <v>1.7835648148148149E-2</v>
      </c>
      <c r="N5" s="4" t="s">
        <v>351</v>
      </c>
      <c r="O5" s="4">
        <v>1.6979166666666667E-2</v>
      </c>
      <c r="P5" s="4" t="s">
        <v>351</v>
      </c>
      <c r="Q5" s="4">
        <v>1.8900462962962963E-2</v>
      </c>
      <c r="R5" s="4" t="s">
        <v>348</v>
      </c>
      <c r="S5" s="4">
        <v>1.7291666666666667E-2</v>
      </c>
      <c r="T5" s="4" t="s">
        <v>433</v>
      </c>
      <c r="U5" s="4">
        <v>1.7037037037037038E-2</v>
      </c>
      <c r="V5" s="4" t="s">
        <v>534</v>
      </c>
      <c r="W5" s="4">
        <v>1.695601851851852E-2</v>
      </c>
      <c r="X5" s="4" t="s">
        <v>228</v>
      </c>
      <c r="Y5" s="4" t="s">
        <v>228</v>
      </c>
      <c r="Z5" s="4" t="s">
        <v>351</v>
      </c>
      <c r="AA5" s="4">
        <v>1.7152777777777777E-2</v>
      </c>
      <c r="AB5" s="4" t="s">
        <v>574</v>
      </c>
      <c r="AC5" s="4">
        <v>1.7175925925925924E-2</v>
      </c>
      <c r="AD5" s="4" t="s">
        <v>582</v>
      </c>
      <c r="AE5" s="4">
        <v>1.7013888888888887E-2</v>
      </c>
      <c r="AF5" s="4" t="s">
        <v>604</v>
      </c>
      <c r="AG5" s="4">
        <v>1.7141203703703704E-2</v>
      </c>
      <c r="AH5" s="4" t="s">
        <v>351</v>
      </c>
      <c r="AI5" s="4">
        <v>1.9143518518518518E-2</v>
      </c>
      <c r="AJ5" s="4" t="s">
        <v>673</v>
      </c>
      <c r="AK5" s="4">
        <v>1.755787037037037E-2</v>
      </c>
      <c r="AL5" s="4" t="s">
        <v>351</v>
      </c>
      <c r="AM5" s="4">
        <v>1.6574074074074074E-2</v>
      </c>
      <c r="AN5" s="4" t="s">
        <v>347</v>
      </c>
      <c r="AO5" s="4">
        <v>1.8530092592592591E-2</v>
      </c>
      <c r="AP5" s="4" t="s">
        <v>351</v>
      </c>
      <c r="AQ5" s="4">
        <v>1.6574074074074074E-2</v>
      </c>
      <c r="AR5" s="4" t="s">
        <v>348</v>
      </c>
      <c r="AS5" s="4">
        <v>1.636574074074074E-2</v>
      </c>
      <c r="AT5" s="4" t="s">
        <v>348</v>
      </c>
      <c r="AU5" s="4">
        <v>1.6863425925925928E-2</v>
      </c>
      <c r="AV5" s="4" t="s">
        <v>351</v>
      </c>
      <c r="AW5" s="4">
        <v>1.6701388888888891E-2</v>
      </c>
      <c r="AX5" s="4" t="s">
        <v>433</v>
      </c>
      <c r="AY5" s="4">
        <v>1.7025462962962964E-2</v>
      </c>
      <c r="AZ5" s="4" t="s">
        <v>351</v>
      </c>
      <c r="BA5" s="4">
        <v>1.6840277777777777E-2</v>
      </c>
      <c r="BB5" s="4" t="s">
        <v>348</v>
      </c>
      <c r="BC5" s="4">
        <v>1.6863425925925928E-2</v>
      </c>
      <c r="BD5" s="4" t="s">
        <v>351</v>
      </c>
      <c r="BE5" s="4">
        <v>1.6944444444444446E-2</v>
      </c>
      <c r="BF5" s="4" t="s">
        <v>846</v>
      </c>
      <c r="BG5" s="4">
        <v>1.7476851851851851E-2</v>
      </c>
      <c r="BH5" s="4" t="s">
        <v>351</v>
      </c>
      <c r="BI5" s="4">
        <v>1.7384259259259259E-2</v>
      </c>
      <c r="BJ5" s="4" t="s">
        <v>348</v>
      </c>
      <c r="BK5" s="4">
        <v>1.7303240740740741E-2</v>
      </c>
      <c r="BL5" s="4" t="s">
        <v>609</v>
      </c>
      <c r="BM5" s="4">
        <v>1.7210648148148149E-2</v>
      </c>
      <c r="BN5" s="4" t="s">
        <v>351</v>
      </c>
      <c r="BO5" s="4">
        <v>1.6944444444444446E-2</v>
      </c>
      <c r="BP5" s="4" t="s">
        <v>705</v>
      </c>
      <c r="BQ5" s="4">
        <v>1.7430555555555557E-2</v>
      </c>
      <c r="BR5" s="4"/>
      <c r="BS5" s="4"/>
      <c r="BT5" s="4"/>
      <c r="BU5" s="4"/>
      <c r="BV5" s="4"/>
      <c r="BW5" s="4"/>
      <c r="BX5" s="4"/>
      <c r="BY5" s="4"/>
      <c r="BZ5" s="4"/>
      <c r="CA5" s="4"/>
      <c r="CB5" s="4"/>
      <c r="CC5" s="4"/>
      <c r="CD5" s="4"/>
      <c r="CE5" s="4"/>
      <c r="CF5" s="4"/>
      <c r="CG5" s="4"/>
      <c r="CH5" s="4"/>
      <c r="CI5" s="4"/>
      <c r="CJ5" s="4"/>
      <c r="CK5" s="4"/>
      <c r="CL5" s="4"/>
      <c r="CM5" s="4"/>
      <c r="CN5" s="4"/>
      <c r="CO5" s="4"/>
      <c r="CP5" s="4"/>
      <c r="CQ5" s="4"/>
      <c r="CR5" s="4"/>
      <c r="CS5" s="4"/>
      <c r="CT5" s="4"/>
      <c r="CU5" s="4"/>
      <c r="CV5" s="4"/>
      <c r="CW5" s="4"/>
      <c r="CX5" s="4"/>
      <c r="CY5" s="4"/>
      <c r="CZ5" s="4"/>
      <c r="DA5" s="4"/>
      <c r="DB5" s="4"/>
      <c r="DC5" s="4"/>
      <c r="DD5" s="4"/>
      <c r="DE5" s="4"/>
      <c r="DF5" s="4"/>
      <c r="DG5" s="78"/>
    </row>
    <row r="6" spans="1:111" x14ac:dyDescent="0.5">
      <c r="A6" s="82" t="str">
        <f>'5k Women'!B7</f>
        <v>Nicola</v>
      </c>
      <c r="B6" s="17" t="str">
        <f>'5k Women'!C7</f>
        <v>Barnard</v>
      </c>
      <c r="C6" s="6">
        <f>MIN(E6:DG6)</f>
        <v>0</v>
      </c>
      <c r="D6" s="4" t="s">
        <v>228</v>
      </c>
      <c r="E6" s="4" t="s">
        <v>228</v>
      </c>
      <c r="F6" s="4" t="s">
        <v>228</v>
      </c>
      <c r="G6" s="4" t="s">
        <v>228</v>
      </c>
      <c r="H6" s="4" t="s">
        <v>228</v>
      </c>
      <c r="I6" s="4" t="s">
        <v>228</v>
      </c>
      <c r="J6" s="4" t="s">
        <v>228</v>
      </c>
      <c r="K6" s="4" t="s">
        <v>228</v>
      </c>
      <c r="L6" s="4" t="s">
        <v>228</v>
      </c>
      <c r="M6" s="4" t="s">
        <v>228</v>
      </c>
      <c r="N6" s="4" t="s">
        <v>228</v>
      </c>
      <c r="O6" s="4" t="s">
        <v>228</v>
      </c>
      <c r="P6" s="4" t="s">
        <v>228</v>
      </c>
      <c r="Q6" s="4" t="s">
        <v>228</v>
      </c>
      <c r="R6" s="4" t="s">
        <v>228</v>
      </c>
      <c r="S6" s="4" t="s">
        <v>228</v>
      </c>
      <c r="T6" s="4" t="s">
        <v>228</v>
      </c>
      <c r="U6" s="4" t="s">
        <v>228</v>
      </c>
      <c r="V6" s="4" t="s">
        <v>228</v>
      </c>
      <c r="W6" s="4" t="s">
        <v>228</v>
      </c>
      <c r="X6" s="4" t="s">
        <v>228</v>
      </c>
      <c r="Y6" s="4" t="s">
        <v>228</v>
      </c>
      <c r="Z6" s="4" t="s">
        <v>228</v>
      </c>
      <c r="AA6" s="4" t="s">
        <v>228</v>
      </c>
      <c r="AB6" s="4" t="s">
        <v>228</v>
      </c>
      <c r="AC6" s="4" t="s">
        <v>228</v>
      </c>
      <c r="AD6" s="4" t="s">
        <v>228</v>
      </c>
      <c r="AE6" s="4" t="s">
        <v>228</v>
      </c>
      <c r="AF6" s="4" t="s">
        <v>228</v>
      </c>
      <c r="AG6" s="4" t="s">
        <v>228</v>
      </c>
      <c r="AH6" s="4" t="s">
        <v>228</v>
      </c>
      <c r="AI6" s="4" t="s">
        <v>228</v>
      </c>
      <c r="AJ6" s="4" t="s">
        <v>228</v>
      </c>
      <c r="AK6" s="4" t="s">
        <v>228</v>
      </c>
      <c r="AL6" s="4" t="s">
        <v>228</v>
      </c>
      <c r="AM6" s="4" t="s">
        <v>228</v>
      </c>
      <c r="AN6" s="4" t="s">
        <v>228</v>
      </c>
      <c r="AO6" s="4" t="s">
        <v>228</v>
      </c>
      <c r="AP6" s="4" t="s">
        <v>228</v>
      </c>
      <c r="AQ6" s="4" t="s">
        <v>228</v>
      </c>
      <c r="AR6" s="4" t="s">
        <v>228</v>
      </c>
      <c r="AS6" s="4" t="s">
        <v>228</v>
      </c>
      <c r="AT6" s="4" t="s">
        <v>228</v>
      </c>
      <c r="AU6" s="4" t="s">
        <v>228</v>
      </c>
      <c r="AV6" s="4" t="s">
        <v>228</v>
      </c>
      <c r="AW6" s="4" t="s">
        <v>228</v>
      </c>
      <c r="AX6" s="4" t="s">
        <v>228</v>
      </c>
      <c r="AY6" s="4" t="s">
        <v>228</v>
      </c>
      <c r="AZ6" s="4" t="s">
        <v>228</v>
      </c>
      <c r="BA6" s="4" t="s">
        <v>228</v>
      </c>
      <c r="BB6" s="4" t="s">
        <v>228</v>
      </c>
      <c r="BC6" s="4" t="s">
        <v>228</v>
      </c>
      <c r="BD6" s="4" t="s">
        <v>228</v>
      </c>
      <c r="BE6" s="4" t="s">
        <v>228</v>
      </c>
      <c r="BF6" s="4" t="s">
        <v>228</v>
      </c>
      <c r="BG6" s="4" t="s">
        <v>228</v>
      </c>
      <c r="BH6" s="4" t="s">
        <v>228</v>
      </c>
      <c r="BI6" s="4" t="s">
        <v>228</v>
      </c>
      <c r="BJ6" s="4" t="s">
        <v>228</v>
      </c>
      <c r="BK6" s="4" t="s">
        <v>228</v>
      </c>
      <c r="BL6" s="4" t="s">
        <v>228</v>
      </c>
      <c r="BM6" s="4" t="s">
        <v>228</v>
      </c>
      <c r="BN6" s="4" t="s">
        <v>228</v>
      </c>
      <c r="BO6" s="4" t="s">
        <v>228</v>
      </c>
      <c r="BP6" s="4" t="s">
        <v>228</v>
      </c>
      <c r="BQ6" s="4" t="s">
        <v>228</v>
      </c>
      <c r="BR6" s="4"/>
      <c r="BS6" s="4"/>
      <c r="BT6" s="4"/>
      <c r="BU6" s="4"/>
      <c r="BV6" s="4"/>
      <c r="BW6" s="4"/>
      <c r="BX6" s="4"/>
      <c r="BY6" s="4"/>
      <c r="BZ6" s="4"/>
      <c r="CA6" s="4"/>
      <c r="CB6" s="4"/>
      <c r="CC6" s="4"/>
      <c r="CD6" s="4"/>
      <c r="CE6" s="4"/>
      <c r="CF6" s="4"/>
      <c r="CG6" s="4"/>
      <c r="CH6" s="4"/>
      <c r="CI6" s="4"/>
      <c r="CJ6" s="4"/>
      <c r="CK6" s="4"/>
      <c r="CL6" s="4"/>
      <c r="CM6" s="4"/>
      <c r="CN6" s="4"/>
      <c r="CO6" s="4"/>
      <c r="CP6" s="4"/>
      <c r="CQ6" s="4"/>
      <c r="CR6" s="4"/>
      <c r="CS6" s="4"/>
      <c r="CT6" s="4"/>
      <c r="CU6" s="4"/>
      <c r="CV6" s="4"/>
      <c r="CW6" s="4"/>
      <c r="CX6" s="4"/>
      <c r="CY6" s="4"/>
      <c r="CZ6" s="4"/>
      <c r="DA6" s="4"/>
      <c r="DB6" s="4"/>
      <c r="DC6" s="4"/>
      <c r="DD6" s="4"/>
      <c r="DE6" s="4"/>
      <c r="DF6" s="4"/>
      <c r="DG6" s="78"/>
    </row>
    <row r="7" spans="1:111" x14ac:dyDescent="0.5">
      <c r="A7" s="82" t="str">
        <f>'5k Women'!B8</f>
        <v>Alison</v>
      </c>
      <c r="B7" s="17" t="str">
        <f>'5k Women'!C8</f>
        <v>Baugh</v>
      </c>
      <c r="C7" s="6">
        <f t="shared" si="1"/>
        <v>2.0127314814814813E-2</v>
      </c>
      <c r="D7" s="4" t="s">
        <v>228</v>
      </c>
      <c r="E7" s="4" t="s">
        <v>228</v>
      </c>
      <c r="F7" s="4" t="s">
        <v>228</v>
      </c>
      <c r="G7" s="4" t="s">
        <v>228</v>
      </c>
      <c r="H7" s="4" t="s">
        <v>228</v>
      </c>
      <c r="I7" s="4" t="s">
        <v>228</v>
      </c>
      <c r="J7" s="4" t="s">
        <v>355</v>
      </c>
      <c r="K7" s="4">
        <v>2.1678240740740741E-2</v>
      </c>
      <c r="L7" s="4" t="s">
        <v>228</v>
      </c>
      <c r="M7" s="4" t="s">
        <v>228</v>
      </c>
      <c r="N7" s="4" t="s">
        <v>228</v>
      </c>
      <c r="O7" s="4" t="s">
        <v>228</v>
      </c>
      <c r="P7" s="4" t="s">
        <v>228</v>
      </c>
      <c r="Q7" s="4" t="s">
        <v>228</v>
      </c>
      <c r="R7" s="4" t="s">
        <v>228</v>
      </c>
      <c r="S7" s="4" t="s">
        <v>228</v>
      </c>
      <c r="T7" s="4" t="s">
        <v>228</v>
      </c>
      <c r="U7" s="4" t="s">
        <v>228</v>
      </c>
      <c r="V7" s="4" t="s">
        <v>228</v>
      </c>
      <c r="W7" s="4" t="s">
        <v>228</v>
      </c>
      <c r="X7" s="4" t="s">
        <v>228</v>
      </c>
      <c r="Y7" s="4" t="s">
        <v>228</v>
      </c>
      <c r="Z7" s="4" t="s">
        <v>355</v>
      </c>
      <c r="AA7" s="4">
        <v>2.1747685185185186E-2</v>
      </c>
      <c r="AB7" s="4" t="s">
        <v>228</v>
      </c>
      <c r="AC7" s="4" t="s">
        <v>228</v>
      </c>
      <c r="AD7" s="4" t="s">
        <v>355</v>
      </c>
      <c r="AE7" s="4">
        <v>2.148148148148148E-2</v>
      </c>
      <c r="AF7" s="4" t="s">
        <v>355</v>
      </c>
      <c r="AG7" s="4">
        <v>2.0231481481481482E-2</v>
      </c>
      <c r="AH7" s="4" t="s">
        <v>228</v>
      </c>
      <c r="AI7" s="4" t="s">
        <v>228</v>
      </c>
      <c r="AJ7" s="4" t="s">
        <v>355</v>
      </c>
      <c r="AK7" s="4">
        <v>2.0335648148148148E-2</v>
      </c>
      <c r="AL7" s="4" t="s">
        <v>228</v>
      </c>
      <c r="AM7" s="4" t="s">
        <v>228</v>
      </c>
      <c r="AN7" s="4" t="s">
        <v>228</v>
      </c>
      <c r="AO7" s="4" t="s">
        <v>228</v>
      </c>
      <c r="AP7" s="4" t="s">
        <v>228</v>
      </c>
      <c r="AQ7" s="4" t="s">
        <v>228</v>
      </c>
      <c r="AR7" s="4" t="s">
        <v>355</v>
      </c>
      <c r="AS7" s="4">
        <v>2.1006944444444446E-2</v>
      </c>
      <c r="AT7" s="4" t="s">
        <v>228</v>
      </c>
      <c r="AU7" s="4" t="s">
        <v>228</v>
      </c>
      <c r="AV7" s="4" t="s">
        <v>228</v>
      </c>
      <c r="AW7" s="4" t="s">
        <v>228</v>
      </c>
      <c r="AX7" s="4" t="s">
        <v>228</v>
      </c>
      <c r="AY7" s="4" t="s">
        <v>228</v>
      </c>
      <c r="AZ7" s="4" t="s">
        <v>228</v>
      </c>
      <c r="BA7" s="4" t="s">
        <v>228</v>
      </c>
      <c r="BB7" s="4" t="s">
        <v>228</v>
      </c>
      <c r="BC7" s="4" t="s">
        <v>228</v>
      </c>
      <c r="BD7" s="4" t="s">
        <v>355</v>
      </c>
      <c r="BE7" s="4">
        <v>2.1782407407407407E-2</v>
      </c>
      <c r="BF7" s="4" t="s">
        <v>228</v>
      </c>
      <c r="BG7" s="4" t="s">
        <v>228</v>
      </c>
      <c r="BH7" s="4" t="s">
        <v>228</v>
      </c>
      <c r="BI7" s="4" t="s">
        <v>228</v>
      </c>
      <c r="BJ7" s="4" t="s">
        <v>228</v>
      </c>
      <c r="BK7" s="4" t="s">
        <v>228</v>
      </c>
      <c r="BL7" s="4" t="s">
        <v>887</v>
      </c>
      <c r="BM7" s="4">
        <v>2.0127314814814813E-2</v>
      </c>
      <c r="BN7" s="4" t="s">
        <v>228</v>
      </c>
      <c r="BO7" s="4" t="s">
        <v>228</v>
      </c>
      <c r="BP7" s="4" t="s">
        <v>228</v>
      </c>
      <c r="BQ7" s="4" t="s">
        <v>228</v>
      </c>
      <c r="BR7" s="4"/>
      <c r="BS7" s="4"/>
      <c r="BT7" s="4"/>
      <c r="BU7" s="4"/>
      <c r="BV7" s="4"/>
      <c r="BW7" s="4"/>
      <c r="BX7" s="4"/>
      <c r="BY7" s="4"/>
      <c r="BZ7" s="4"/>
      <c r="CA7" s="4"/>
      <c r="CB7" s="4"/>
      <c r="CC7" s="4"/>
      <c r="CD7" s="4"/>
      <c r="CE7" s="4"/>
      <c r="CF7" s="4"/>
      <c r="CG7" s="4"/>
      <c r="CH7" s="4"/>
      <c r="CI7" s="4"/>
      <c r="CJ7" s="4"/>
      <c r="CK7" s="4"/>
      <c r="CL7" s="4"/>
      <c r="CM7" s="4"/>
      <c r="CN7" s="4"/>
      <c r="CO7" s="4"/>
      <c r="CP7" s="4"/>
      <c r="CQ7" s="4"/>
      <c r="CR7" s="4"/>
      <c r="CS7" s="4"/>
      <c r="CT7" s="4"/>
      <c r="CU7" s="4"/>
      <c r="CV7" s="4"/>
      <c r="CW7" s="4"/>
      <c r="CX7" s="4"/>
      <c r="CY7" s="4"/>
      <c r="CZ7" s="4"/>
      <c r="DA7" s="4"/>
      <c r="DB7" s="4"/>
      <c r="DC7" s="4"/>
      <c r="DD7" s="4"/>
      <c r="DE7" s="4"/>
      <c r="DF7" s="4"/>
      <c r="DG7" s="78"/>
    </row>
    <row r="8" spans="1:111" x14ac:dyDescent="0.5">
      <c r="A8" s="82" t="str">
        <f>'5k Women'!B9</f>
        <v>Lynne</v>
      </c>
      <c r="B8" s="17" t="str">
        <f>'5k Women'!C9</f>
        <v>Beer</v>
      </c>
      <c r="C8" s="6">
        <f>MIN(E8:DG8)</f>
        <v>2.0509259259259258E-2</v>
      </c>
      <c r="D8" s="4" t="s">
        <v>228</v>
      </c>
      <c r="E8" s="4" t="s">
        <v>228</v>
      </c>
      <c r="F8" s="4" t="s">
        <v>228</v>
      </c>
      <c r="G8" s="4" t="s">
        <v>228</v>
      </c>
      <c r="H8" s="4" t="s">
        <v>228</v>
      </c>
      <c r="I8" s="4" t="s">
        <v>228</v>
      </c>
      <c r="J8" s="4" t="s">
        <v>228</v>
      </c>
      <c r="K8" s="4" t="s">
        <v>228</v>
      </c>
      <c r="L8" s="4" t="s">
        <v>394</v>
      </c>
      <c r="M8" s="4">
        <v>2.2789351851851852E-2</v>
      </c>
      <c r="N8" s="4" t="s">
        <v>228</v>
      </c>
      <c r="O8" s="4" t="s">
        <v>228</v>
      </c>
      <c r="P8" s="4" t="s">
        <v>228</v>
      </c>
      <c r="Q8" s="4" t="s">
        <v>228</v>
      </c>
      <c r="R8" s="4" t="s">
        <v>228</v>
      </c>
      <c r="S8" s="4" t="s">
        <v>228</v>
      </c>
      <c r="T8" s="4" t="s">
        <v>228</v>
      </c>
      <c r="U8" s="4" t="s">
        <v>228</v>
      </c>
      <c r="V8" s="4" t="s">
        <v>228</v>
      </c>
      <c r="W8" s="4" t="s">
        <v>228</v>
      </c>
      <c r="X8" s="4" t="s">
        <v>228</v>
      </c>
      <c r="Y8" s="4" t="s">
        <v>228</v>
      </c>
      <c r="Z8" s="4" t="s">
        <v>228</v>
      </c>
      <c r="AA8" s="4" t="s">
        <v>228</v>
      </c>
      <c r="AB8" s="4" t="s">
        <v>228</v>
      </c>
      <c r="AC8" s="4" t="s">
        <v>228</v>
      </c>
      <c r="AD8" s="4" t="s">
        <v>228</v>
      </c>
      <c r="AE8" s="4" t="s">
        <v>228</v>
      </c>
      <c r="AF8" s="4" t="s">
        <v>228</v>
      </c>
      <c r="AG8" s="4" t="s">
        <v>228</v>
      </c>
      <c r="AH8" s="4" t="s">
        <v>228</v>
      </c>
      <c r="AI8" s="4" t="s">
        <v>228</v>
      </c>
      <c r="AJ8" s="4" t="s">
        <v>228</v>
      </c>
      <c r="AK8" s="4" t="s">
        <v>228</v>
      </c>
      <c r="AL8" s="4" t="s">
        <v>355</v>
      </c>
      <c r="AM8" s="4">
        <v>2.5057870370370369E-2</v>
      </c>
      <c r="AN8" s="4" t="s">
        <v>228</v>
      </c>
      <c r="AO8" s="4" t="s">
        <v>228</v>
      </c>
      <c r="AP8" s="4" t="s">
        <v>228</v>
      </c>
      <c r="AQ8" s="4" t="s">
        <v>228</v>
      </c>
      <c r="AR8" s="4" t="s">
        <v>228</v>
      </c>
      <c r="AS8" s="4" t="s">
        <v>228</v>
      </c>
      <c r="AT8" s="4" t="s">
        <v>228</v>
      </c>
      <c r="AU8" s="4" t="s">
        <v>228</v>
      </c>
      <c r="AV8" s="4" t="s">
        <v>228</v>
      </c>
      <c r="AW8" s="4" t="s">
        <v>228</v>
      </c>
      <c r="AX8" s="4" t="s">
        <v>923</v>
      </c>
      <c r="AY8" s="4">
        <v>2.0925925925925924E-2</v>
      </c>
      <c r="AZ8" s="4" t="s">
        <v>609</v>
      </c>
      <c r="BA8" s="4">
        <v>2.0509259259259258E-2</v>
      </c>
      <c r="BB8" s="4" t="s">
        <v>228</v>
      </c>
      <c r="BC8" s="4" t="s">
        <v>228</v>
      </c>
      <c r="BD8" s="4" t="s">
        <v>228</v>
      </c>
      <c r="BE8" s="4" t="s">
        <v>228</v>
      </c>
      <c r="BF8" s="4" t="s">
        <v>228</v>
      </c>
      <c r="BG8" s="4" t="s">
        <v>228</v>
      </c>
      <c r="BH8" s="4" t="s">
        <v>355</v>
      </c>
      <c r="BI8" s="4">
        <v>2.2210648148148149E-2</v>
      </c>
      <c r="BJ8" s="4" t="s">
        <v>228</v>
      </c>
      <c r="BK8" s="4" t="s">
        <v>228</v>
      </c>
      <c r="BL8" s="4" t="s">
        <v>355</v>
      </c>
      <c r="BM8" s="4">
        <v>2.2141203703703705E-2</v>
      </c>
      <c r="BN8" s="4" t="s">
        <v>228</v>
      </c>
      <c r="BO8" s="4" t="s">
        <v>228</v>
      </c>
      <c r="BP8" s="4" t="s">
        <v>228</v>
      </c>
      <c r="BQ8" s="4" t="s">
        <v>228</v>
      </c>
      <c r="BR8" s="4"/>
      <c r="BS8" s="4"/>
      <c r="BT8" s="4"/>
      <c r="BU8" s="4"/>
      <c r="BV8" s="4"/>
      <c r="BW8" s="4"/>
      <c r="BX8" s="4"/>
      <c r="BY8" s="4"/>
      <c r="BZ8" s="4"/>
      <c r="CA8" s="4"/>
      <c r="CB8" s="4"/>
      <c r="CC8" s="4"/>
      <c r="CD8" s="4"/>
      <c r="CE8" s="4"/>
      <c r="CF8" s="4"/>
      <c r="CG8" s="4"/>
      <c r="CH8" s="4"/>
      <c r="CI8" s="4"/>
      <c r="CJ8" s="4"/>
      <c r="CK8" s="4"/>
      <c r="CL8" s="4"/>
      <c r="CM8" s="4"/>
      <c r="CN8" s="4"/>
      <c r="CO8" s="4"/>
      <c r="CP8" s="4"/>
      <c r="CQ8" s="4"/>
      <c r="CR8" s="4"/>
      <c r="CS8" s="4"/>
      <c r="CT8" s="4"/>
      <c r="CU8" s="4"/>
      <c r="CV8" s="4"/>
      <c r="CW8" s="4"/>
      <c r="CX8" s="4"/>
      <c r="CY8" s="4"/>
      <c r="CZ8" s="4"/>
      <c r="DA8" s="4"/>
      <c r="DB8" s="4"/>
      <c r="DC8" s="4"/>
      <c r="DD8" s="4"/>
      <c r="DE8" s="4"/>
      <c r="DF8" s="4"/>
      <c r="DG8" s="78"/>
    </row>
    <row r="9" spans="1:111" x14ac:dyDescent="0.5">
      <c r="A9" s="82" t="str">
        <f>'5k Women'!B10</f>
        <v>Alison</v>
      </c>
      <c r="B9" s="17" t="str">
        <f>'5k Women'!C10</f>
        <v>Benson</v>
      </c>
      <c r="C9" s="6">
        <f t="shared" si="1"/>
        <v>2.179398148148148E-2</v>
      </c>
      <c r="D9" s="4" t="s">
        <v>347</v>
      </c>
      <c r="E9" s="4">
        <v>2.3807870370370372E-2</v>
      </c>
      <c r="F9" s="4" t="s">
        <v>347</v>
      </c>
      <c r="G9" s="4">
        <v>2.4039351851851853E-2</v>
      </c>
      <c r="H9" s="4" t="s">
        <v>228</v>
      </c>
      <c r="I9" s="4" t="s">
        <v>228</v>
      </c>
      <c r="J9" s="4" t="s">
        <v>228</v>
      </c>
      <c r="K9" s="4" t="s">
        <v>228</v>
      </c>
      <c r="L9" s="4" t="s">
        <v>422</v>
      </c>
      <c r="M9" s="4">
        <v>2.2881944444444444E-2</v>
      </c>
      <c r="N9" s="4" t="s">
        <v>228</v>
      </c>
      <c r="O9" s="4" t="s">
        <v>228</v>
      </c>
      <c r="P9" s="4" t="s">
        <v>382</v>
      </c>
      <c r="Q9" s="4">
        <v>2.6192129629629631E-2</v>
      </c>
      <c r="R9" s="4" t="s">
        <v>228</v>
      </c>
      <c r="S9" s="4" t="s">
        <v>228</v>
      </c>
      <c r="T9" s="4" t="s">
        <v>505</v>
      </c>
      <c r="U9" s="4">
        <v>2.449074074074074E-2</v>
      </c>
      <c r="V9" s="4" t="s">
        <v>228</v>
      </c>
      <c r="W9" s="4" t="s">
        <v>228</v>
      </c>
      <c r="X9" s="4" t="s">
        <v>228</v>
      </c>
      <c r="Y9" s="4" t="s">
        <v>228</v>
      </c>
      <c r="Z9" s="4" t="s">
        <v>228</v>
      </c>
      <c r="AA9" s="4" t="s">
        <v>228</v>
      </c>
      <c r="AB9" s="4" t="s">
        <v>228</v>
      </c>
      <c r="AC9" s="4" t="s">
        <v>228</v>
      </c>
      <c r="AD9" s="4" t="s">
        <v>355</v>
      </c>
      <c r="AE9" s="4">
        <v>2.5057870370370369E-2</v>
      </c>
      <c r="AF9" s="4" t="s">
        <v>355</v>
      </c>
      <c r="AG9" s="4">
        <v>2.5324074074074075E-2</v>
      </c>
      <c r="AH9" s="4" t="s">
        <v>228</v>
      </c>
      <c r="AI9" s="4" t="s">
        <v>228</v>
      </c>
      <c r="AJ9" s="4" t="s">
        <v>674</v>
      </c>
      <c r="AK9" s="4">
        <v>2.179398148148148E-2</v>
      </c>
      <c r="AL9" s="4" t="s">
        <v>228</v>
      </c>
      <c r="AM9" s="4" t="s">
        <v>228</v>
      </c>
      <c r="AN9" s="4" t="s">
        <v>702</v>
      </c>
      <c r="AO9" s="4">
        <v>2.3078703703703702E-2</v>
      </c>
      <c r="AP9" s="4" t="s">
        <v>228</v>
      </c>
      <c r="AQ9" s="4" t="s">
        <v>228</v>
      </c>
      <c r="AR9" s="4" t="s">
        <v>228</v>
      </c>
      <c r="AS9" s="4" t="s">
        <v>228</v>
      </c>
      <c r="AT9" s="4" t="s">
        <v>355</v>
      </c>
      <c r="AU9" s="4">
        <v>2.2997685185185184E-2</v>
      </c>
      <c r="AV9" s="4" t="s">
        <v>228</v>
      </c>
      <c r="AW9" s="4" t="s">
        <v>228</v>
      </c>
      <c r="AX9" s="4" t="s">
        <v>228</v>
      </c>
      <c r="AY9" s="4" t="s">
        <v>228</v>
      </c>
      <c r="AZ9" s="4" t="s">
        <v>355</v>
      </c>
      <c r="BA9" s="4">
        <v>2.4120370370370372E-2</v>
      </c>
      <c r="BB9" s="4" t="s">
        <v>228</v>
      </c>
      <c r="BC9" s="4" t="s">
        <v>228</v>
      </c>
      <c r="BD9" s="4" t="s">
        <v>228</v>
      </c>
      <c r="BE9" s="4" t="s">
        <v>228</v>
      </c>
      <c r="BF9" s="4" t="s">
        <v>228</v>
      </c>
      <c r="BG9" s="4" t="s">
        <v>228</v>
      </c>
      <c r="BH9" s="4" t="s">
        <v>228</v>
      </c>
      <c r="BI9" s="4" t="s">
        <v>228</v>
      </c>
      <c r="BJ9" s="4" t="s">
        <v>355</v>
      </c>
      <c r="BK9" s="4">
        <v>2.4282407407407409E-2</v>
      </c>
      <c r="BL9" s="4" t="s">
        <v>228</v>
      </c>
      <c r="BM9" s="4" t="s">
        <v>228</v>
      </c>
      <c r="BN9" s="4" t="s">
        <v>355</v>
      </c>
      <c r="BO9" s="4">
        <v>2.3402777777777779E-2</v>
      </c>
      <c r="BP9" s="4" t="s">
        <v>355</v>
      </c>
      <c r="BQ9" s="4">
        <v>2.3865740740740739E-2</v>
      </c>
      <c r="BR9" s="4"/>
      <c r="BS9" s="4"/>
      <c r="BT9" s="4"/>
      <c r="BU9" s="4"/>
      <c r="BV9" s="4"/>
      <c r="BW9" s="4"/>
      <c r="BX9" s="4"/>
      <c r="BY9" s="4"/>
      <c r="BZ9" s="4"/>
      <c r="CA9" s="4"/>
      <c r="CB9" s="4"/>
      <c r="CC9" s="4"/>
      <c r="CD9" s="4"/>
      <c r="CE9" s="4"/>
      <c r="CF9" s="4"/>
      <c r="CG9" s="4"/>
      <c r="CH9" s="4"/>
      <c r="CI9" s="4"/>
      <c r="CJ9" s="4"/>
      <c r="CK9" s="4"/>
      <c r="CL9" s="4"/>
      <c r="CM9" s="4"/>
      <c r="CN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4"/>
      <c r="DG9" s="78"/>
    </row>
    <row r="10" spans="1:111" x14ac:dyDescent="0.5">
      <c r="A10" s="82" t="str">
        <f>'5k Women'!B11</f>
        <v>Lucy</v>
      </c>
      <c r="B10" s="17" t="str">
        <f>'5k Women'!C11</f>
        <v>Berriman</v>
      </c>
      <c r="C10" s="6">
        <f t="shared" si="1"/>
        <v>1.7488425925925925E-2</v>
      </c>
      <c r="D10" s="4" t="s">
        <v>228</v>
      </c>
      <c r="E10" s="4" t="s">
        <v>228</v>
      </c>
      <c r="F10" s="4" t="s">
        <v>228</v>
      </c>
      <c r="G10" s="4" t="s">
        <v>228</v>
      </c>
      <c r="H10" s="4" t="s">
        <v>228</v>
      </c>
      <c r="I10" s="4" t="s">
        <v>228</v>
      </c>
      <c r="J10" s="4" t="s">
        <v>228</v>
      </c>
      <c r="K10" s="4" t="s">
        <v>228</v>
      </c>
      <c r="L10" s="4" t="s">
        <v>228</v>
      </c>
      <c r="M10" s="4" t="s">
        <v>228</v>
      </c>
      <c r="N10" s="4" t="s">
        <v>228</v>
      </c>
      <c r="O10" s="4" t="s">
        <v>228</v>
      </c>
      <c r="P10" s="4" t="s">
        <v>228</v>
      </c>
      <c r="Q10" s="4" t="s">
        <v>228</v>
      </c>
      <c r="R10" s="4" t="s">
        <v>228</v>
      </c>
      <c r="S10" s="4" t="s">
        <v>228</v>
      </c>
      <c r="T10" s="4" t="s">
        <v>228</v>
      </c>
      <c r="U10" s="4" t="s">
        <v>228</v>
      </c>
      <c r="V10" s="4" t="s">
        <v>228</v>
      </c>
      <c r="W10" s="4" t="s">
        <v>228</v>
      </c>
      <c r="X10" s="4" t="s">
        <v>228</v>
      </c>
      <c r="Y10" s="4" t="s">
        <v>228</v>
      </c>
      <c r="Z10" s="4" t="s">
        <v>228</v>
      </c>
      <c r="AA10" s="4" t="s">
        <v>228</v>
      </c>
      <c r="AB10" s="4" t="s">
        <v>228</v>
      </c>
      <c r="AC10" s="4" t="s">
        <v>228</v>
      </c>
      <c r="AD10" s="4" t="s">
        <v>228</v>
      </c>
      <c r="AE10" s="4" t="s">
        <v>228</v>
      </c>
      <c r="AF10" s="4" t="s">
        <v>228</v>
      </c>
      <c r="AG10" s="4" t="s">
        <v>228</v>
      </c>
      <c r="AH10" s="4" t="s">
        <v>228</v>
      </c>
      <c r="AI10" s="4" t="s">
        <v>228</v>
      </c>
      <c r="AJ10" s="4" t="s">
        <v>228</v>
      </c>
      <c r="AK10" s="4" t="s">
        <v>228</v>
      </c>
      <c r="AL10" s="4" t="s">
        <v>228</v>
      </c>
      <c r="AM10" s="4" t="s">
        <v>228</v>
      </c>
      <c r="AN10" s="4" t="s">
        <v>228</v>
      </c>
      <c r="AO10" s="4" t="s">
        <v>228</v>
      </c>
      <c r="AP10" s="4" t="s">
        <v>355</v>
      </c>
      <c r="AQ10" s="4">
        <v>1.7488425925925925E-2</v>
      </c>
      <c r="AR10" s="4" t="s">
        <v>228</v>
      </c>
      <c r="AS10" s="4" t="s">
        <v>228</v>
      </c>
      <c r="AT10" s="4" t="s">
        <v>228</v>
      </c>
      <c r="AU10" s="4" t="s">
        <v>228</v>
      </c>
      <c r="AV10" s="4" t="s">
        <v>228</v>
      </c>
      <c r="AW10" s="4" t="s">
        <v>228</v>
      </c>
      <c r="AX10" s="4" t="s">
        <v>228</v>
      </c>
      <c r="AY10" s="4" t="s">
        <v>228</v>
      </c>
      <c r="AZ10" s="4" t="s">
        <v>228</v>
      </c>
      <c r="BA10" s="4" t="s">
        <v>228</v>
      </c>
      <c r="BB10" s="4" t="s">
        <v>228</v>
      </c>
      <c r="BC10" s="4" t="s">
        <v>228</v>
      </c>
      <c r="BD10" s="4" t="s">
        <v>228</v>
      </c>
      <c r="BE10" s="4" t="s">
        <v>228</v>
      </c>
      <c r="BF10" s="4" t="s">
        <v>228</v>
      </c>
      <c r="BG10" s="4" t="s">
        <v>228</v>
      </c>
      <c r="BH10" s="4" t="s">
        <v>228</v>
      </c>
      <c r="BI10" s="4" t="s">
        <v>228</v>
      </c>
      <c r="BJ10" s="4" t="s">
        <v>228</v>
      </c>
      <c r="BK10" s="4" t="s">
        <v>228</v>
      </c>
      <c r="BL10" s="4" t="s">
        <v>228</v>
      </c>
      <c r="BM10" s="4" t="s">
        <v>228</v>
      </c>
      <c r="BN10" s="4" t="s">
        <v>228</v>
      </c>
      <c r="BO10" s="4" t="s">
        <v>228</v>
      </c>
      <c r="BP10" s="4" t="s">
        <v>228</v>
      </c>
      <c r="BQ10" s="4" t="s">
        <v>228</v>
      </c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78"/>
    </row>
    <row r="11" spans="1:111" x14ac:dyDescent="0.5">
      <c r="A11" s="82" t="str">
        <f>'5k Women'!B12</f>
        <v>Lucy</v>
      </c>
      <c r="B11" s="17" t="str">
        <f>'5k Women'!C12</f>
        <v>Bishop</v>
      </c>
      <c r="C11" s="6">
        <f t="shared" si="1"/>
        <v>1.9722222222222221E-2</v>
      </c>
      <c r="D11" s="4" t="s">
        <v>348</v>
      </c>
      <c r="E11" s="4">
        <v>2.0543981481481483E-2</v>
      </c>
      <c r="F11" s="4" t="s">
        <v>347</v>
      </c>
      <c r="G11" s="4">
        <v>2.2222222222222223E-2</v>
      </c>
      <c r="H11" s="4" t="s">
        <v>228</v>
      </c>
      <c r="I11" s="4" t="s">
        <v>228</v>
      </c>
      <c r="J11" s="4" t="s">
        <v>228</v>
      </c>
      <c r="K11" s="4" t="s">
        <v>228</v>
      </c>
      <c r="L11" s="4" t="s">
        <v>228</v>
      </c>
      <c r="M11" s="4" t="s">
        <v>228</v>
      </c>
      <c r="N11" s="4" t="s">
        <v>228</v>
      </c>
      <c r="O11" s="4" t="s">
        <v>228</v>
      </c>
      <c r="P11" s="4" t="s">
        <v>348</v>
      </c>
      <c r="Q11" s="4">
        <v>1.9722222222222221E-2</v>
      </c>
      <c r="R11" s="4" t="s">
        <v>228</v>
      </c>
      <c r="S11" s="4" t="s">
        <v>228</v>
      </c>
      <c r="T11" s="4" t="s">
        <v>228</v>
      </c>
      <c r="U11" s="4" t="s">
        <v>228</v>
      </c>
      <c r="V11" s="4" t="s">
        <v>228</v>
      </c>
      <c r="W11" s="4" t="s">
        <v>228</v>
      </c>
      <c r="X11" s="4" t="s">
        <v>228</v>
      </c>
      <c r="Y11" s="4" t="s">
        <v>228</v>
      </c>
      <c r="Z11" s="4" t="s">
        <v>228</v>
      </c>
      <c r="AA11" s="4" t="s">
        <v>228</v>
      </c>
      <c r="AB11" s="4" t="s">
        <v>228</v>
      </c>
      <c r="AC11" s="4" t="s">
        <v>228</v>
      </c>
      <c r="AD11" s="4" t="s">
        <v>355</v>
      </c>
      <c r="AE11" s="4">
        <v>2.2233796296296297E-2</v>
      </c>
      <c r="AF11" s="4" t="s">
        <v>355</v>
      </c>
      <c r="AG11" s="4">
        <v>2.1412037037037038E-2</v>
      </c>
      <c r="AH11" s="4" t="s">
        <v>228</v>
      </c>
      <c r="AI11" s="4" t="s">
        <v>228</v>
      </c>
      <c r="AJ11" s="4" t="s">
        <v>228</v>
      </c>
      <c r="AK11" s="4" t="s">
        <v>228</v>
      </c>
      <c r="AL11" s="4" t="s">
        <v>228</v>
      </c>
      <c r="AM11" s="4" t="s">
        <v>228</v>
      </c>
      <c r="AN11" s="4" t="s">
        <v>355</v>
      </c>
      <c r="AO11" s="4">
        <v>2.0347222222222221E-2</v>
      </c>
      <c r="AP11" s="4" t="s">
        <v>228</v>
      </c>
      <c r="AQ11" s="4" t="s">
        <v>228</v>
      </c>
      <c r="AR11" s="4" t="s">
        <v>228</v>
      </c>
      <c r="AS11" s="4" t="s">
        <v>228</v>
      </c>
      <c r="AT11" s="4" t="s">
        <v>228</v>
      </c>
      <c r="AU11" s="4" t="s">
        <v>228</v>
      </c>
      <c r="AV11" s="4" t="s">
        <v>355</v>
      </c>
      <c r="AW11" s="4">
        <v>2.101851851851852E-2</v>
      </c>
      <c r="AX11" s="4" t="s">
        <v>228</v>
      </c>
      <c r="AY11" s="4" t="s">
        <v>228</v>
      </c>
      <c r="AZ11" s="4" t="s">
        <v>355</v>
      </c>
      <c r="BA11" s="4">
        <v>2.0902777777777777E-2</v>
      </c>
      <c r="BB11" s="4" t="s">
        <v>228</v>
      </c>
      <c r="BC11" s="4" t="s">
        <v>228</v>
      </c>
      <c r="BD11" s="4" t="s">
        <v>228</v>
      </c>
      <c r="BE11" s="4" t="s">
        <v>228</v>
      </c>
      <c r="BF11" s="4" t="s">
        <v>355</v>
      </c>
      <c r="BG11" s="4">
        <v>2.133101851851852E-2</v>
      </c>
      <c r="BH11" s="4" t="s">
        <v>228</v>
      </c>
      <c r="BI11" s="4" t="s">
        <v>228</v>
      </c>
      <c r="BJ11" s="4" t="s">
        <v>355</v>
      </c>
      <c r="BK11" s="4">
        <v>2.1979166666666668E-2</v>
      </c>
      <c r="BL11" s="4" t="s">
        <v>228</v>
      </c>
      <c r="BM11" s="4" t="s">
        <v>228</v>
      </c>
      <c r="BN11" s="4" t="s">
        <v>348</v>
      </c>
      <c r="BO11" s="4">
        <v>1.982638888888889E-2</v>
      </c>
      <c r="BP11" s="4" t="s">
        <v>355</v>
      </c>
      <c r="BQ11" s="4">
        <v>2.0439814814814813E-2</v>
      </c>
      <c r="BR11" s="4"/>
      <c r="BS11" s="4"/>
      <c r="BT11" s="4"/>
      <c r="BU11" s="4"/>
      <c r="BV11" s="4"/>
      <c r="BW11" s="4"/>
      <c r="BX11" s="4"/>
      <c r="BY11" s="4"/>
      <c r="BZ11" s="4"/>
      <c r="CA11" s="4"/>
      <c r="CB11" s="4"/>
      <c r="CC11" s="4"/>
      <c r="CD11" s="4"/>
      <c r="CE11" s="4"/>
      <c r="CF11" s="4"/>
      <c r="CG11" s="4"/>
      <c r="CH11" s="4"/>
      <c r="CI11" s="4"/>
      <c r="CJ11" s="4"/>
      <c r="CK11" s="4"/>
      <c r="CL11" s="4"/>
      <c r="CM11" s="4"/>
      <c r="CN11" s="4"/>
      <c r="CO11" s="4"/>
      <c r="CP11" s="4"/>
      <c r="CQ11" s="4"/>
      <c r="CR11" s="4"/>
      <c r="CS11" s="4"/>
      <c r="CT11" s="4"/>
      <c r="CU11" s="4"/>
      <c r="CV11" s="4"/>
      <c r="CW11" s="4"/>
      <c r="CX11" s="4"/>
      <c r="CY11" s="4"/>
      <c r="CZ11" s="4"/>
      <c r="DA11" s="4"/>
      <c r="DB11" s="4"/>
      <c r="DC11" s="4"/>
      <c r="DD11" s="4"/>
      <c r="DE11" s="4"/>
      <c r="DF11" s="4"/>
      <c r="DG11" s="78"/>
    </row>
    <row r="12" spans="1:111" x14ac:dyDescent="0.5">
      <c r="A12" s="82" t="str">
        <f>'5k Women'!B13</f>
        <v>Katie</v>
      </c>
      <c r="B12" s="17" t="str">
        <f>'5k Women'!C13</f>
        <v>Blakey</v>
      </c>
      <c r="C12" s="6">
        <f t="shared" ref="C12" si="2">MIN(E12:DG12)</f>
        <v>2.3854166666666666E-2</v>
      </c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  <c r="AM12" s="4"/>
      <c r="AN12" s="4"/>
      <c r="AO12" s="4"/>
      <c r="AP12" s="4" t="s">
        <v>355</v>
      </c>
      <c r="AQ12" s="4">
        <v>2.3854166666666666E-2</v>
      </c>
      <c r="AR12" s="4" t="s">
        <v>228</v>
      </c>
      <c r="AS12" s="4" t="s">
        <v>228</v>
      </c>
      <c r="AT12" s="4" t="s">
        <v>228</v>
      </c>
      <c r="AU12" s="4" t="s">
        <v>228</v>
      </c>
      <c r="AV12" s="4" t="s">
        <v>228</v>
      </c>
      <c r="AW12" s="4" t="s">
        <v>228</v>
      </c>
      <c r="AX12" s="4" t="s">
        <v>228</v>
      </c>
      <c r="AY12" s="4" t="s">
        <v>228</v>
      </c>
      <c r="AZ12" s="4" t="s">
        <v>228</v>
      </c>
      <c r="BA12" s="4" t="s">
        <v>228</v>
      </c>
      <c r="BB12" s="4" t="s">
        <v>228</v>
      </c>
      <c r="BC12" s="4" t="s">
        <v>228</v>
      </c>
      <c r="BD12" s="4" t="s">
        <v>228</v>
      </c>
      <c r="BE12" s="4" t="s">
        <v>228</v>
      </c>
      <c r="BF12" s="4" t="s">
        <v>228</v>
      </c>
      <c r="BG12" s="4" t="s">
        <v>228</v>
      </c>
      <c r="BH12" s="4" t="s">
        <v>228</v>
      </c>
      <c r="BI12" s="4" t="s">
        <v>228</v>
      </c>
      <c r="BJ12" s="4" t="s">
        <v>228</v>
      </c>
      <c r="BK12" s="4" t="s">
        <v>228</v>
      </c>
      <c r="BL12" s="4" t="s">
        <v>228</v>
      </c>
      <c r="BM12" s="4" t="s">
        <v>228</v>
      </c>
      <c r="BN12" s="4" t="s">
        <v>228</v>
      </c>
      <c r="BO12" s="4" t="s">
        <v>228</v>
      </c>
      <c r="BP12" s="4" t="s">
        <v>228</v>
      </c>
      <c r="BQ12" s="4" t="s">
        <v>228</v>
      </c>
      <c r="BR12" s="4"/>
      <c r="BS12" s="4"/>
      <c r="BT12" s="4"/>
      <c r="BU12" s="4"/>
      <c r="BV12" s="4"/>
      <c r="BW12" s="4"/>
      <c r="BX12" s="4"/>
      <c r="BY12" s="4"/>
      <c r="BZ12" s="4"/>
      <c r="CA12" s="4"/>
      <c r="CB12" s="4"/>
      <c r="CC12" s="4"/>
      <c r="CD12" s="4"/>
      <c r="CE12" s="4"/>
      <c r="CF12" s="4"/>
      <c r="CG12" s="4"/>
      <c r="CH12" s="4"/>
      <c r="CI12" s="4"/>
      <c r="CJ12" s="4"/>
      <c r="CK12" s="4"/>
      <c r="CL12" s="4"/>
      <c r="CM12" s="4"/>
      <c r="CN12" s="4"/>
      <c r="CO12" s="4"/>
      <c r="CP12" s="4"/>
      <c r="CQ12" s="4"/>
      <c r="CR12" s="4"/>
      <c r="CS12" s="4"/>
      <c r="CT12" s="4"/>
      <c r="CU12" s="4"/>
      <c r="CV12" s="4"/>
      <c r="CW12" s="4"/>
      <c r="CX12" s="4"/>
      <c r="CY12" s="4"/>
      <c r="CZ12" s="4"/>
      <c r="DA12" s="4"/>
      <c r="DB12" s="4"/>
      <c r="DC12" s="4"/>
      <c r="DD12" s="4"/>
      <c r="DE12" s="4"/>
      <c r="DF12" s="4"/>
      <c r="DG12" s="78"/>
    </row>
    <row r="13" spans="1:111" x14ac:dyDescent="0.5">
      <c r="A13" s="82" t="str">
        <f>'5k Women'!B14</f>
        <v>Penelope</v>
      </c>
      <c r="B13" s="17" t="str">
        <f>'5k Women'!C14</f>
        <v>Booth</v>
      </c>
      <c r="C13" s="6">
        <f t="shared" si="1"/>
        <v>2.5740740740740741E-2</v>
      </c>
      <c r="D13" s="4" t="s">
        <v>228</v>
      </c>
      <c r="E13" s="4" t="s">
        <v>228</v>
      </c>
      <c r="F13" s="4" t="s">
        <v>228</v>
      </c>
      <c r="G13" s="4" t="s">
        <v>228</v>
      </c>
      <c r="H13" s="4" t="s">
        <v>228</v>
      </c>
      <c r="I13" s="4" t="s">
        <v>228</v>
      </c>
      <c r="J13" s="4" t="s">
        <v>228</v>
      </c>
      <c r="K13" s="4" t="s">
        <v>228</v>
      </c>
      <c r="L13" s="4" t="s">
        <v>228</v>
      </c>
      <c r="M13" s="4" t="s">
        <v>228</v>
      </c>
      <c r="N13" s="4" t="s">
        <v>228</v>
      </c>
      <c r="O13" s="4" t="s">
        <v>228</v>
      </c>
      <c r="P13" s="4" t="s">
        <v>228</v>
      </c>
      <c r="Q13" s="4" t="s">
        <v>228</v>
      </c>
      <c r="R13" s="4" t="s">
        <v>228</v>
      </c>
      <c r="S13" s="4" t="s">
        <v>228</v>
      </c>
      <c r="T13" s="4" t="s">
        <v>228</v>
      </c>
      <c r="U13" s="4" t="s">
        <v>228</v>
      </c>
      <c r="V13" s="4" t="s">
        <v>228</v>
      </c>
      <c r="W13" s="4" t="s">
        <v>228</v>
      </c>
      <c r="X13" s="4" t="s">
        <v>228</v>
      </c>
      <c r="Y13" s="4" t="s">
        <v>228</v>
      </c>
      <c r="Z13" s="4" t="s">
        <v>355</v>
      </c>
      <c r="AA13" s="4">
        <v>2.7731481481481482E-2</v>
      </c>
      <c r="AB13" s="4" t="s">
        <v>228</v>
      </c>
      <c r="AC13" s="4" t="s">
        <v>228</v>
      </c>
      <c r="AD13" s="4" t="s">
        <v>355</v>
      </c>
      <c r="AE13" s="4">
        <v>2.71875E-2</v>
      </c>
      <c r="AF13" s="4" t="s">
        <v>228</v>
      </c>
      <c r="AG13" s="4" t="s">
        <v>228</v>
      </c>
      <c r="AH13" s="4" t="s">
        <v>355</v>
      </c>
      <c r="AI13" s="4">
        <v>2.642361111111111E-2</v>
      </c>
      <c r="AJ13" s="4" t="s">
        <v>355</v>
      </c>
      <c r="AK13" s="4">
        <v>2.5937499999999999E-2</v>
      </c>
      <c r="AL13" s="4" t="s">
        <v>228</v>
      </c>
      <c r="AM13" s="4" t="s">
        <v>228</v>
      </c>
      <c r="AN13" s="4" t="s">
        <v>355</v>
      </c>
      <c r="AO13" s="4">
        <v>2.9236111111111112E-2</v>
      </c>
      <c r="AP13" s="4" t="s">
        <v>228</v>
      </c>
      <c r="AQ13" s="4" t="s">
        <v>228</v>
      </c>
      <c r="AR13" s="4" t="s">
        <v>355</v>
      </c>
      <c r="AS13" s="4">
        <v>2.7303240740740739E-2</v>
      </c>
      <c r="AT13" s="4" t="s">
        <v>228</v>
      </c>
      <c r="AU13" s="4" t="s">
        <v>228</v>
      </c>
      <c r="AV13" s="4" t="s">
        <v>355</v>
      </c>
      <c r="AW13" s="4">
        <v>2.6898148148148147E-2</v>
      </c>
      <c r="AX13" s="4" t="s">
        <v>355</v>
      </c>
      <c r="AY13" s="4">
        <v>2.6041666666666668E-2</v>
      </c>
      <c r="AZ13" s="4" t="s">
        <v>355</v>
      </c>
      <c r="BA13" s="4">
        <v>2.5740740740740741E-2</v>
      </c>
      <c r="BB13" s="4" t="s">
        <v>355</v>
      </c>
      <c r="BC13" s="4">
        <v>2.7013888888888889E-2</v>
      </c>
      <c r="BD13" s="4" t="s">
        <v>355</v>
      </c>
      <c r="BE13" s="4">
        <v>2.8194444444444446E-2</v>
      </c>
      <c r="BF13" s="4" t="s">
        <v>228</v>
      </c>
      <c r="BG13" s="4" t="s">
        <v>228</v>
      </c>
      <c r="BH13" s="4" t="s">
        <v>228</v>
      </c>
      <c r="BI13" s="4" t="s">
        <v>228</v>
      </c>
      <c r="BJ13" s="4" t="s">
        <v>355</v>
      </c>
      <c r="BK13" s="4">
        <v>2.630787037037037E-2</v>
      </c>
      <c r="BL13" s="4" t="s">
        <v>355</v>
      </c>
      <c r="BM13" s="4">
        <v>2.6793981481481481E-2</v>
      </c>
      <c r="BN13" s="4" t="s">
        <v>355</v>
      </c>
      <c r="BO13" s="4">
        <v>2.6435185185185187E-2</v>
      </c>
      <c r="BP13" s="4" t="s">
        <v>228</v>
      </c>
      <c r="BQ13" s="4" t="s">
        <v>228</v>
      </c>
      <c r="BR13" s="4"/>
      <c r="BS13" s="4"/>
      <c r="BT13" s="4"/>
      <c r="BU13" s="4"/>
      <c r="BV13" s="4"/>
      <c r="BW13" s="4"/>
      <c r="BX13" s="4"/>
      <c r="BY13" s="4"/>
      <c r="BZ13" s="4"/>
      <c r="CA13" s="4"/>
      <c r="CB13" s="4"/>
      <c r="CC13" s="4"/>
      <c r="CD13" s="4"/>
      <c r="CE13" s="4"/>
      <c r="CF13" s="4"/>
      <c r="CG13" s="4"/>
      <c r="CH13" s="4"/>
      <c r="CI13" s="4"/>
      <c r="CJ13" s="4"/>
      <c r="CK13" s="4"/>
      <c r="CL13" s="4"/>
      <c r="CM13" s="4"/>
      <c r="CN13" s="4"/>
      <c r="CO13" s="4"/>
      <c r="CP13" s="4"/>
      <c r="CQ13" s="4"/>
      <c r="CR13" s="4"/>
      <c r="CS13" s="4"/>
      <c r="CT13" s="4"/>
      <c r="CU13" s="4"/>
      <c r="CV13" s="4"/>
      <c r="CW13" s="4"/>
      <c r="CX13" s="4"/>
      <c r="CY13" s="4"/>
      <c r="CZ13" s="4"/>
      <c r="DA13" s="4"/>
      <c r="DB13" s="4"/>
      <c r="DC13" s="4"/>
      <c r="DD13" s="4"/>
      <c r="DE13" s="4"/>
      <c r="DF13" s="4"/>
      <c r="DG13" s="78"/>
    </row>
    <row r="14" spans="1:111" x14ac:dyDescent="0.5">
      <c r="A14" s="82" t="str">
        <f>'5k Women'!B15</f>
        <v>Carol</v>
      </c>
      <c r="B14" s="17" t="str">
        <f>'5k Women'!C15</f>
        <v>Botterill</v>
      </c>
      <c r="C14" s="6">
        <f t="shared" si="1"/>
        <v>1.8287037037037036E-2</v>
      </c>
      <c r="D14" s="4" t="s">
        <v>228</v>
      </c>
      <c r="E14" s="4" t="s">
        <v>228</v>
      </c>
      <c r="F14" s="4" t="s">
        <v>228</v>
      </c>
      <c r="G14" s="4" t="s">
        <v>228</v>
      </c>
      <c r="H14" s="4" t="s">
        <v>228</v>
      </c>
      <c r="I14" s="4" t="s">
        <v>228</v>
      </c>
      <c r="J14" s="4" t="s">
        <v>228</v>
      </c>
      <c r="K14" s="4" t="s">
        <v>228</v>
      </c>
      <c r="L14" s="4" t="s">
        <v>228</v>
      </c>
      <c r="M14" s="4" t="s">
        <v>228</v>
      </c>
      <c r="N14" s="4" t="s">
        <v>228</v>
      </c>
      <c r="O14" s="4" t="s">
        <v>228</v>
      </c>
      <c r="P14" s="4" t="s">
        <v>228</v>
      </c>
      <c r="Q14" s="4" t="s">
        <v>228</v>
      </c>
      <c r="R14" s="4" t="s">
        <v>228</v>
      </c>
      <c r="S14" s="4" t="s">
        <v>228</v>
      </c>
      <c r="T14" s="4" t="s">
        <v>228</v>
      </c>
      <c r="U14" s="4" t="s">
        <v>228</v>
      </c>
      <c r="V14" s="4" t="s">
        <v>228</v>
      </c>
      <c r="W14" s="4" t="s">
        <v>228</v>
      </c>
      <c r="X14" s="4" t="s">
        <v>228</v>
      </c>
      <c r="Y14" s="4" t="s">
        <v>228</v>
      </c>
      <c r="Z14" s="4" t="s">
        <v>228</v>
      </c>
      <c r="AA14" s="4" t="s">
        <v>228</v>
      </c>
      <c r="AB14" s="4" t="s">
        <v>228</v>
      </c>
      <c r="AC14" s="4" t="s">
        <v>228</v>
      </c>
      <c r="AD14" s="4" t="s">
        <v>228</v>
      </c>
      <c r="AE14" s="4" t="s">
        <v>228</v>
      </c>
      <c r="AF14" s="4" t="s">
        <v>349</v>
      </c>
      <c r="AG14" s="4">
        <v>2.1296296296296296E-2</v>
      </c>
      <c r="AH14" s="4" t="s">
        <v>228</v>
      </c>
      <c r="AI14" s="4" t="s">
        <v>228</v>
      </c>
      <c r="AJ14" s="4" t="s">
        <v>349</v>
      </c>
      <c r="AK14" s="4">
        <v>1.892361111111111E-2</v>
      </c>
      <c r="AL14" s="4" t="s">
        <v>228</v>
      </c>
      <c r="AM14" s="4" t="s">
        <v>228</v>
      </c>
      <c r="AN14" s="4" t="s">
        <v>228</v>
      </c>
      <c r="AO14" s="4" t="s">
        <v>228</v>
      </c>
      <c r="AP14" s="4" t="s">
        <v>228</v>
      </c>
      <c r="AQ14" s="4" t="s">
        <v>228</v>
      </c>
      <c r="AR14" s="4" t="s">
        <v>228</v>
      </c>
      <c r="AS14" s="4" t="s">
        <v>228</v>
      </c>
      <c r="AT14" s="4" t="s">
        <v>228</v>
      </c>
      <c r="AU14" s="4" t="s">
        <v>228</v>
      </c>
      <c r="AV14" s="4" t="s">
        <v>361</v>
      </c>
      <c r="AW14" s="4">
        <v>1.8287037037037036E-2</v>
      </c>
      <c r="AX14" s="4" t="s">
        <v>228</v>
      </c>
      <c r="AY14" s="4" t="s">
        <v>228</v>
      </c>
      <c r="AZ14" s="4" t="s">
        <v>228</v>
      </c>
      <c r="BA14" s="4" t="s">
        <v>228</v>
      </c>
      <c r="BB14" s="4" t="s">
        <v>228</v>
      </c>
      <c r="BC14" s="4" t="s">
        <v>228</v>
      </c>
      <c r="BD14" s="4" t="s">
        <v>228</v>
      </c>
      <c r="BE14" s="4" t="s">
        <v>228</v>
      </c>
      <c r="BF14" s="4" t="s">
        <v>347</v>
      </c>
      <c r="BG14" s="4">
        <v>2.0254629629629629E-2</v>
      </c>
      <c r="BH14" s="4" t="s">
        <v>228</v>
      </c>
      <c r="BI14" s="4" t="s">
        <v>228</v>
      </c>
      <c r="BJ14" s="4" t="s">
        <v>228</v>
      </c>
      <c r="BK14" s="4" t="s">
        <v>228</v>
      </c>
      <c r="BL14" s="4" t="s">
        <v>228</v>
      </c>
      <c r="BM14" s="4" t="s">
        <v>228</v>
      </c>
      <c r="BN14" s="4" t="s">
        <v>228</v>
      </c>
      <c r="BO14" s="4" t="s">
        <v>228</v>
      </c>
      <c r="BP14" s="4" t="s">
        <v>228</v>
      </c>
      <c r="BQ14" s="4" t="s">
        <v>228</v>
      </c>
      <c r="BR14" s="4"/>
      <c r="BS14" s="4"/>
      <c r="BT14" s="4"/>
      <c r="BU14" s="4"/>
      <c r="BV14" s="4"/>
      <c r="BW14" s="4"/>
      <c r="BX14" s="4"/>
      <c r="BY14" s="4"/>
      <c r="BZ14" s="4"/>
      <c r="CA14" s="4"/>
      <c r="CB14" s="4"/>
      <c r="CC14" s="4"/>
      <c r="CD14" s="4"/>
      <c r="CE14" s="4"/>
      <c r="CF14" s="4"/>
      <c r="CG14" s="4"/>
      <c r="CH14" s="4"/>
      <c r="CI14" s="4"/>
      <c r="CJ14" s="4"/>
      <c r="CK14" s="4"/>
      <c r="CL14" s="4"/>
      <c r="CM14" s="4"/>
      <c r="CN14" s="4"/>
      <c r="CO14" s="4"/>
      <c r="CP14" s="4"/>
      <c r="CQ14" s="4"/>
      <c r="CR14" s="4"/>
      <c r="CS14" s="4"/>
      <c r="CT14" s="4"/>
      <c r="CU14" s="4"/>
      <c r="CV14" s="4"/>
      <c r="CW14" s="4"/>
      <c r="CX14" s="4"/>
      <c r="CY14" s="4"/>
      <c r="CZ14" s="4"/>
      <c r="DA14" s="4"/>
      <c r="DB14" s="4"/>
      <c r="DC14" s="4"/>
      <c r="DD14" s="4"/>
      <c r="DE14" s="4"/>
      <c r="DF14" s="4"/>
      <c r="DG14" s="78"/>
    </row>
    <row r="15" spans="1:111" x14ac:dyDescent="0.5">
      <c r="A15" s="82" t="str">
        <f>'5k Women'!B16</f>
        <v>Genevieve</v>
      </c>
      <c r="B15" s="17" t="str">
        <f>'5k Women'!C16</f>
        <v>Bourne</v>
      </c>
      <c r="C15" s="6">
        <f>MIN(E15:DG15)</f>
        <v>1.8564814814814815E-2</v>
      </c>
      <c r="D15" s="4" t="s">
        <v>228</v>
      </c>
      <c r="E15" s="4" t="s">
        <v>228</v>
      </c>
      <c r="F15" s="4" t="s">
        <v>228</v>
      </c>
      <c r="G15" s="4" t="s">
        <v>228</v>
      </c>
      <c r="H15" s="4" t="s">
        <v>228</v>
      </c>
      <c r="I15" s="4" t="s">
        <v>228</v>
      </c>
      <c r="J15" s="4" t="s">
        <v>228</v>
      </c>
      <c r="K15" s="4" t="s">
        <v>228</v>
      </c>
      <c r="L15" s="4" t="s">
        <v>228</v>
      </c>
      <c r="M15" s="4" t="s">
        <v>228</v>
      </c>
      <c r="N15" s="4" t="s">
        <v>228</v>
      </c>
      <c r="O15" s="4" t="s">
        <v>228</v>
      </c>
      <c r="P15" s="4" t="s">
        <v>228</v>
      </c>
      <c r="Q15" s="4" t="s">
        <v>228</v>
      </c>
      <c r="R15" s="4" t="s">
        <v>228</v>
      </c>
      <c r="S15" s="4" t="s">
        <v>228</v>
      </c>
      <c r="T15" s="4" t="s">
        <v>228</v>
      </c>
      <c r="U15" s="4" t="s">
        <v>228</v>
      </c>
      <c r="V15" s="4" t="s">
        <v>228</v>
      </c>
      <c r="W15" s="4" t="s">
        <v>228</v>
      </c>
      <c r="X15" s="4" t="s">
        <v>228</v>
      </c>
      <c r="Y15" s="4" t="s">
        <v>228</v>
      </c>
      <c r="Z15" s="4" t="s">
        <v>228</v>
      </c>
      <c r="AA15" s="4" t="s">
        <v>228</v>
      </c>
      <c r="AB15" s="4" t="s">
        <v>228</v>
      </c>
      <c r="AC15" s="4" t="s">
        <v>228</v>
      </c>
      <c r="AD15" s="4" t="s">
        <v>228</v>
      </c>
      <c r="AE15" s="4" t="s">
        <v>228</v>
      </c>
      <c r="AF15" s="4" t="s">
        <v>228</v>
      </c>
      <c r="AG15" s="4" t="s">
        <v>228</v>
      </c>
      <c r="AH15" s="4" t="s">
        <v>228</v>
      </c>
      <c r="AI15" s="4" t="s">
        <v>228</v>
      </c>
      <c r="AJ15" s="4" t="s">
        <v>228</v>
      </c>
      <c r="AK15" s="4" t="s">
        <v>228</v>
      </c>
      <c r="AL15" s="4" t="s">
        <v>228</v>
      </c>
      <c r="AM15" s="4" t="s">
        <v>228</v>
      </c>
      <c r="AN15" s="4" t="s">
        <v>228</v>
      </c>
      <c r="AO15" s="4" t="s">
        <v>228</v>
      </c>
      <c r="AP15" s="4" t="s">
        <v>355</v>
      </c>
      <c r="AQ15" s="4">
        <v>1.8564814814814815E-2</v>
      </c>
      <c r="AR15" s="4" t="s">
        <v>228</v>
      </c>
      <c r="AS15" s="4" t="s">
        <v>228</v>
      </c>
      <c r="AT15" s="4" t="s">
        <v>228</v>
      </c>
      <c r="AU15" s="4" t="s">
        <v>228</v>
      </c>
      <c r="AV15" s="4" t="s">
        <v>228</v>
      </c>
      <c r="AW15" s="4" t="s">
        <v>228</v>
      </c>
      <c r="AX15" s="4" t="s">
        <v>355</v>
      </c>
      <c r="AY15" s="4">
        <v>2.7534722222222221E-2</v>
      </c>
      <c r="AZ15" s="4" t="s">
        <v>228</v>
      </c>
      <c r="BA15" s="4" t="s">
        <v>228</v>
      </c>
      <c r="BB15" s="4" t="s">
        <v>348</v>
      </c>
      <c r="BC15" s="4">
        <v>3.4328703703703702E-2</v>
      </c>
      <c r="BD15" s="4" t="s">
        <v>228</v>
      </c>
      <c r="BE15" s="4" t="s">
        <v>228</v>
      </c>
      <c r="BF15" s="4" t="s">
        <v>355</v>
      </c>
      <c r="BG15" s="4">
        <v>1.8599537037037036E-2</v>
      </c>
      <c r="BH15" s="4" t="s">
        <v>228</v>
      </c>
      <c r="BI15" s="4" t="s">
        <v>228</v>
      </c>
      <c r="BJ15" s="4" t="s">
        <v>228</v>
      </c>
      <c r="BK15" s="4" t="s">
        <v>228</v>
      </c>
      <c r="BL15" s="4" t="s">
        <v>228</v>
      </c>
      <c r="BM15" s="4" t="s">
        <v>228</v>
      </c>
      <c r="BN15" s="4" t="s">
        <v>228</v>
      </c>
      <c r="BO15" s="4" t="s">
        <v>228</v>
      </c>
      <c r="BP15" s="4" t="s">
        <v>355</v>
      </c>
      <c r="BQ15" s="4">
        <v>2.7314814814814816E-2</v>
      </c>
      <c r="BR15" s="4"/>
      <c r="BS15" s="4"/>
      <c r="BT15" s="4"/>
      <c r="BU15" s="4"/>
      <c r="BV15" s="4"/>
      <c r="BW15" s="4"/>
      <c r="BX15" s="4"/>
      <c r="BY15" s="4"/>
      <c r="BZ15" s="4"/>
      <c r="CA15" s="4"/>
      <c r="CB15" s="4"/>
      <c r="CC15" s="4"/>
      <c r="CD15" s="4"/>
      <c r="CE15" s="4"/>
      <c r="CF15" s="4"/>
      <c r="CG15" s="4"/>
      <c r="CH15" s="4"/>
      <c r="CI15" s="4"/>
      <c r="CJ15" s="4"/>
      <c r="CK15" s="4"/>
      <c r="CL15" s="4"/>
      <c r="CM15" s="4"/>
      <c r="CN15" s="4"/>
      <c r="CO15" s="4"/>
      <c r="CP15" s="4"/>
      <c r="CQ15" s="4"/>
      <c r="CR15" s="4"/>
      <c r="CS15" s="4"/>
      <c r="CT15" s="4"/>
      <c r="CU15" s="4"/>
      <c r="CV15" s="4"/>
      <c r="CW15" s="4"/>
      <c r="CX15" s="4"/>
      <c r="CY15" s="4"/>
      <c r="CZ15" s="4"/>
      <c r="DA15" s="4"/>
      <c r="DB15" s="4"/>
      <c r="DC15" s="4"/>
      <c r="DD15" s="4"/>
      <c r="DE15" s="4"/>
      <c r="DF15" s="4"/>
      <c r="DG15" s="78"/>
    </row>
    <row r="16" spans="1:111" x14ac:dyDescent="0.5">
      <c r="A16" s="82" t="str">
        <f>'5k Women'!B17</f>
        <v>Amanda</v>
      </c>
      <c r="B16" s="17" t="str">
        <f>'5k Women'!C17</f>
        <v>Brierley</v>
      </c>
      <c r="C16" s="6">
        <f>MIN(E16:DG16)</f>
        <v>0</v>
      </c>
      <c r="D16" s="4" t="s">
        <v>228</v>
      </c>
      <c r="E16" s="4" t="s">
        <v>228</v>
      </c>
      <c r="F16" s="4" t="s">
        <v>228</v>
      </c>
      <c r="G16" s="4" t="s">
        <v>228</v>
      </c>
      <c r="H16" s="4" t="s">
        <v>228</v>
      </c>
      <c r="I16" s="4" t="s">
        <v>228</v>
      </c>
      <c r="J16" s="4" t="s">
        <v>228</v>
      </c>
      <c r="K16" s="4" t="s">
        <v>228</v>
      </c>
      <c r="L16" s="4" t="s">
        <v>228</v>
      </c>
      <c r="M16" s="4" t="s">
        <v>228</v>
      </c>
      <c r="N16" s="4" t="s">
        <v>228</v>
      </c>
      <c r="O16" s="4" t="s">
        <v>228</v>
      </c>
      <c r="P16" s="4" t="s">
        <v>228</v>
      </c>
      <c r="Q16" s="4" t="s">
        <v>228</v>
      </c>
      <c r="R16" s="4" t="s">
        <v>228</v>
      </c>
      <c r="S16" s="4" t="s">
        <v>228</v>
      </c>
      <c r="T16" s="4" t="s">
        <v>228</v>
      </c>
      <c r="U16" s="4" t="s">
        <v>228</v>
      </c>
      <c r="V16" s="4" t="s">
        <v>228</v>
      </c>
      <c r="W16" s="4" t="s">
        <v>228</v>
      </c>
      <c r="X16" s="4" t="s">
        <v>228</v>
      </c>
      <c r="Y16" s="4" t="s">
        <v>228</v>
      </c>
      <c r="Z16" s="4" t="s">
        <v>228</v>
      </c>
      <c r="AA16" s="4" t="s">
        <v>228</v>
      </c>
      <c r="AB16" s="4" t="s">
        <v>228</v>
      </c>
      <c r="AC16" s="4" t="s">
        <v>228</v>
      </c>
      <c r="AD16" s="4" t="s">
        <v>228</v>
      </c>
      <c r="AE16" s="4" t="s">
        <v>228</v>
      </c>
      <c r="AF16" s="4" t="s">
        <v>228</v>
      </c>
      <c r="AG16" s="4" t="s">
        <v>228</v>
      </c>
      <c r="AH16" s="4" t="s">
        <v>228</v>
      </c>
      <c r="AI16" s="4" t="s">
        <v>228</v>
      </c>
      <c r="AJ16" s="4" t="s">
        <v>228</v>
      </c>
      <c r="AK16" s="4" t="s">
        <v>228</v>
      </c>
      <c r="AL16" s="4" t="s">
        <v>228</v>
      </c>
      <c r="AM16" s="4" t="s">
        <v>228</v>
      </c>
      <c r="AN16" s="4" t="s">
        <v>228</v>
      </c>
      <c r="AO16" s="4" t="s">
        <v>228</v>
      </c>
      <c r="AP16" s="4" t="s">
        <v>228</v>
      </c>
      <c r="AQ16" s="4" t="s">
        <v>228</v>
      </c>
      <c r="AR16" s="4" t="s">
        <v>228</v>
      </c>
      <c r="AS16" s="4" t="s">
        <v>228</v>
      </c>
      <c r="AT16" s="4" t="s">
        <v>228</v>
      </c>
      <c r="AU16" s="4" t="s">
        <v>228</v>
      </c>
      <c r="AV16" s="4" t="s">
        <v>228</v>
      </c>
      <c r="AW16" s="4" t="s">
        <v>228</v>
      </c>
      <c r="AX16" s="4" t="s">
        <v>228</v>
      </c>
      <c r="AY16" s="4" t="s">
        <v>228</v>
      </c>
      <c r="AZ16" s="4" t="s">
        <v>228</v>
      </c>
      <c r="BA16" s="4" t="s">
        <v>228</v>
      </c>
      <c r="BB16" s="4" t="s">
        <v>228</v>
      </c>
      <c r="BC16" s="4" t="s">
        <v>228</v>
      </c>
      <c r="BD16" s="4" t="s">
        <v>228</v>
      </c>
      <c r="BE16" s="4" t="s">
        <v>228</v>
      </c>
      <c r="BF16" s="4" t="s">
        <v>228</v>
      </c>
      <c r="BG16" s="4" t="s">
        <v>228</v>
      </c>
      <c r="BH16" s="4" t="s">
        <v>228</v>
      </c>
      <c r="BI16" s="4" t="s">
        <v>228</v>
      </c>
      <c r="BJ16" s="4" t="s">
        <v>228</v>
      </c>
      <c r="BK16" s="4" t="s">
        <v>228</v>
      </c>
      <c r="BL16" s="4" t="s">
        <v>228</v>
      </c>
      <c r="BM16" s="4" t="s">
        <v>228</v>
      </c>
      <c r="BN16" s="4" t="s">
        <v>228</v>
      </c>
      <c r="BO16" s="4" t="s">
        <v>228</v>
      </c>
      <c r="BP16" s="4" t="s">
        <v>228</v>
      </c>
      <c r="BQ16" s="4" t="s">
        <v>228</v>
      </c>
      <c r="BR16" s="4"/>
      <c r="BS16" s="4"/>
      <c r="BT16" s="4"/>
      <c r="BU16" s="4"/>
      <c r="BV16" s="4"/>
      <c r="BW16" s="4"/>
      <c r="BX16" s="4"/>
      <c r="BY16" s="4"/>
      <c r="BZ16" s="4"/>
      <c r="CA16" s="4"/>
      <c r="CB16" s="4"/>
      <c r="CC16" s="4"/>
      <c r="CD16" s="4"/>
      <c r="CE16" s="4"/>
      <c r="CF16" s="4"/>
      <c r="CG16" s="4"/>
      <c r="CH16" s="4"/>
      <c r="CI16" s="4"/>
      <c r="CJ16" s="4"/>
      <c r="CK16" s="4"/>
      <c r="CL16" s="4"/>
      <c r="CM16" s="4"/>
      <c r="CN16" s="4"/>
      <c r="CO16" s="4"/>
      <c r="CP16" s="4"/>
      <c r="CQ16" s="4"/>
      <c r="CR16" s="4"/>
      <c r="CS16" s="4"/>
      <c r="CT16" s="4"/>
      <c r="CU16" s="4"/>
      <c r="CV16" s="4"/>
      <c r="CW16" s="4"/>
      <c r="CX16" s="4"/>
      <c r="CY16" s="4"/>
      <c r="CZ16" s="4"/>
      <c r="DA16" s="4"/>
      <c r="DB16" s="4"/>
      <c r="DC16" s="4"/>
      <c r="DD16" s="4"/>
      <c r="DE16" s="4"/>
      <c r="DF16" s="4"/>
      <c r="DG16" s="78"/>
    </row>
    <row r="17" spans="1:111" x14ac:dyDescent="0.5">
      <c r="A17" s="82" t="str">
        <f>'5k Women'!B18</f>
        <v>Julia</v>
      </c>
      <c r="B17" s="17" t="str">
        <f>'5k Women'!C18</f>
        <v>Brook</v>
      </c>
      <c r="C17" s="6">
        <f t="shared" si="1"/>
        <v>1.7604166666666667E-2</v>
      </c>
      <c r="D17" s="4" t="s">
        <v>228</v>
      </c>
      <c r="E17" s="4" t="s">
        <v>228</v>
      </c>
      <c r="F17" s="4" t="s">
        <v>228</v>
      </c>
      <c r="G17" s="4" t="s">
        <v>228</v>
      </c>
      <c r="H17" s="4" t="s">
        <v>228</v>
      </c>
      <c r="I17" s="4" t="s">
        <v>228</v>
      </c>
      <c r="J17" s="4" t="s">
        <v>228</v>
      </c>
      <c r="K17" s="4" t="s">
        <v>228</v>
      </c>
      <c r="L17" s="4" t="s">
        <v>228</v>
      </c>
      <c r="M17" s="4" t="s">
        <v>228</v>
      </c>
      <c r="N17" s="4" t="s">
        <v>228</v>
      </c>
      <c r="O17" s="4" t="s">
        <v>228</v>
      </c>
      <c r="P17" s="4" t="s">
        <v>228</v>
      </c>
      <c r="Q17" s="4" t="s">
        <v>228</v>
      </c>
      <c r="R17" s="4" t="s">
        <v>228</v>
      </c>
      <c r="S17" s="4" t="s">
        <v>228</v>
      </c>
      <c r="T17" s="4" t="s">
        <v>228</v>
      </c>
      <c r="U17" s="4" t="s">
        <v>228</v>
      </c>
      <c r="V17" s="4" t="s">
        <v>228</v>
      </c>
      <c r="W17" s="4" t="s">
        <v>228</v>
      </c>
      <c r="X17" s="4" t="s">
        <v>228</v>
      </c>
      <c r="Y17" s="4" t="s">
        <v>228</v>
      </c>
      <c r="Z17" s="4" t="s">
        <v>228</v>
      </c>
      <c r="AA17" s="4" t="s">
        <v>228</v>
      </c>
      <c r="AB17" s="4" t="s">
        <v>228</v>
      </c>
      <c r="AC17" s="4" t="s">
        <v>228</v>
      </c>
      <c r="AD17" s="4" t="s">
        <v>228</v>
      </c>
      <c r="AE17" s="4" t="s">
        <v>228</v>
      </c>
      <c r="AF17" s="4" t="s">
        <v>228</v>
      </c>
      <c r="AG17" s="4" t="s">
        <v>228</v>
      </c>
      <c r="AH17" s="4" t="s">
        <v>228</v>
      </c>
      <c r="AI17" s="4" t="s">
        <v>228</v>
      </c>
      <c r="AJ17" s="4" t="s">
        <v>228</v>
      </c>
      <c r="AK17" s="4" t="s">
        <v>228</v>
      </c>
      <c r="AL17" s="4" t="s">
        <v>228</v>
      </c>
      <c r="AM17" s="4" t="s">
        <v>228</v>
      </c>
      <c r="AN17" s="4" t="s">
        <v>228</v>
      </c>
      <c r="AO17" s="4" t="s">
        <v>228</v>
      </c>
      <c r="AP17" s="4" t="s">
        <v>228</v>
      </c>
      <c r="AQ17" s="4" t="s">
        <v>228</v>
      </c>
      <c r="AR17" s="4" t="s">
        <v>228</v>
      </c>
      <c r="AS17" s="4" t="s">
        <v>228</v>
      </c>
      <c r="AT17" s="4" t="s">
        <v>228</v>
      </c>
      <c r="AU17" s="4" t="s">
        <v>228</v>
      </c>
      <c r="AV17" s="4" t="s">
        <v>228</v>
      </c>
      <c r="AW17" s="4" t="s">
        <v>228</v>
      </c>
      <c r="AX17" s="4" t="s">
        <v>228</v>
      </c>
      <c r="AY17" s="4" t="s">
        <v>228</v>
      </c>
      <c r="AZ17" s="4" t="s">
        <v>355</v>
      </c>
      <c r="BA17" s="4">
        <v>1.923611111111111E-2</v>
      </c>
      <c r="BB17" s="4" t="s">
        <v>228</v>
      </c>
      <c r="BC17" s="4" t="s">
        <v>228</v>
      </c>
      <c r="BD17" s="4" t="s">
        <v>355</v>
      </c>
      <c r="BE17" s="4">
        <v>2.0023148148148148E-2</v>
      </c>
      <c r="BF17" s="4" t="s">
        <v>355</v>
      </c>
      <c r="BG17" s="4">
        <v>1.800925925925926E-2</v>
      </c>
      <c r="BH17" s="4" t="s">
        <v>228</v>
      </c>
      <c r="BI17" s="4" t="s">
        <v>228</v>
      </c>
      <c r="BJ17" s="4" t="s">
        <v>355</v>
      </c>
      <c r="BK17" s="4">
        <v>1.8379629629629631E-2</v>
      </c>
      <c r="BL17" s="4" t="s">
        <v>355</v>
      </c>
      <c r="BM17" s="4">
        <v>1.8518518518518517E-2</v>
      </c>
      <c r="BN17" s="4" t="s">
        <v>355</v>
      </c>
      <c r="BO17" s="4">
        <v>1.7604166666666667E-2</v>
      </c>
      <c r="BP17" s="4" t="s">
        <v>228</v>
      </c>
      <c r="BQ17" s="4" t="s">
        <v>228</v>
      </c>
      <c r="BR17" s="4"/>
      <c r="BS17" s="4"/>
      <c r="BT17" s="4"/>
      <c r="BU17" s="4"/>
      <c r="BV17" s="4"/>
      <c r="BW17" s="4"/>
      <c r="BX17" s="4"/>
      <c r="BY17" s="4"/>
      <c r="BZ17" s="4"/>
      <c r="CA17" s="4"/>
      <c r="CB17" s="4"/>
      <c r="CC17" s="4"/>
      <c r="CD17" s="4"/>
      <c r="CE17" s="4"/>
      <c r="CF17" s="4"/>
      <c r="CG17" s="4"/>
      <c r="CH17" s="4"/>
      <c r="CI17" s="4"/>
      <c r="CJ17" s="4"/>
      <c r="CK17" s="4"/>
      <c r="CL17" s="4"/>
      <c r="CM17" s="4"/>
      <c r="CN17" s="4"/>
      <c r="CO17" s="4"/>
      <c r="CP17" s="4"/>
      <c r="CQ17" s="4"/>
      <c r="CR17" s="4"/>
      <c r="CS17" s="4"/>
      <c r="CT17" s="4"/>
      <c r="CU17" s="4"/>
      <c r="CV17" s="4"/>
      <c r="CW17" s="4"/>
      <c r="CX17" s="4"/>
      <c r="CY17" s="4"/>
      <c r="CZ17" s="4"/>
      <c r="DA17" s="4"/>
      <c r="DB17" s="4"/>
      <c r="DC17" s="4"/>
      <c r="DD17" s="4"/>
      <c r="DE17" s="4"/>
      <c r="DF17" s="4"/>
      <c r="DG17" s="78"/>
    </row>
    <row r="18" spans="1:111" x14ac:dyDescent="0.5">
      <c r="A18" s="82" t="str">
        <f>'5k Women'!B19</f>
        <v>Joanne</v>
      </c>
      <c r="B18" s="17" t="str">
        <f>'5k Women'!C19</f>
        <v>Brown</v>
      </c>
      <c r="C18" s="6">
        <f>MIN(E18:DG18)</f>
        <v>0</v>
      </c>
      <c r="D18" s="4" t="s">
        <v>228</v>
      </c>
      <c r="E18" s="4" t="s">
        <v>228</v>
      </c>
      <c r="F18" s="4" t="s">
        <v>228</v>
      </c>
      <c r="G18" s="4" t="s">
        <v>228</v>
      </c>
      <c r="H18" s="4" t="s">
        <v>228</v>
      </c>
      <c r="I18" s="4" t="s">
        <v>228</v>
      </c>
      <c r="J18" s="4" t="s">
        <v>228</v>
      </c>
      <c r="K18" s="4" t="s">
        <v>228</v>
      </c>
      <c r="L18" s="4" t="s">
        <v>228</v>
      </c>
      <c r="M18" s="4" t="s">
        <v>228</v>
      </c>
      <c r="N18" s="4" t="s">
        <v>228</v>
      </c>
      <c r="O18" s="4" t="s">
        <v>228</v>
      </c>
      <c r="P18" s="4" t="s">
        <v>228</v>
      </c>
      <c r="Q18" s="4" t="s">
        <v>228</v>
      </c>
      <c r="R18" s="4" t="s">
        <v>228</v>
      </c>
      <c r="S18" s="4" t="s">
        <v>228</v>
      </c>
      <c r="T18" s="4" t="s">
        <v>228</v>
      </c>
      <c r="U18" s="4" t="s">
        <v>228</v>
      </c>
      <c r="V18" s="4" t="s">
        <v>228</v>
      </c>
      <c r="W18" s="4" t="s">
        <v>228</v>
      </c>
      <c r="X18" s="4" t="s">
        <v>228</v>
      </c>
      <c r="Y18" s="4" t="s">
        <v>228</v>
      </c>
      <c r="Z18" s="4" t="s">
        <v>228</v>
      </c>
      <c r="AA18" s="4" t="s">
        <v>228</v>
      </c>
      <c r="AB18" s="4" t="s">
        <v>228</v>
      </c>
      <c r="AC18" s="4" t="s">
        <v>228</v>
      </c>
      <c r="AD18" s="4" t="s">
        <v>228</v>
      </c>
      <c r="AE18" s="4" t="s">
        <v>228</v>
      </c>
      <c r="AF18" s="4" t="s">
        <v>228</v>
      </c>
      <c r="AG18" s="4" t="s">
        <v>228</v>
      </c>
      <c r="AH18" s="4" t="s">
        <v>228</v>
      </c>
      <c r="AI18" s="4" t="s">
        <v>228</v>
      </c>
      <c r="AJ18" s="4" t="s">
        <v>228</v>
      </c>
      <c r="AK18" s="4" t="s">
        <v>228</v>
      </c>
      <c r="AL18" s="4" t="s">
        <v>228</v>
      </c>
      <c r="AM18" s="4" t="s">
        <v>228</v>
      </c>
      <c r="AN18" s="4" t="s">
        <v>228</v>
      </c>
      <c r="AO18" s="4" t="s">
        <v>228</v>
      </c>
      <c r="AP18" s="4" t="s">
        <v>228</v>
      </c>
      <c r="AQ18" s="4" t="s">
        <v>228</v>
      </c>
      <c r="AR18" s="4" t="s">
        <v>228</v>
      </c>
      <c r="AS18" s="4" t="s">
        <v>228</v>
      </c>
      <c r="AT18" s="4" t="s">
        <v>228</v>
      </c>
      <c r="AU18" s="4" t="s">
        <v>228</v>
      </c>
      <c r="AV18" s="4" t="s">
        <v>228</v>
      </c>
      <c r="AW18" s="4" t="s">
        <v>228</v>
      </c>
      <c r="AX18" s="4" t="s">
        <v>228</v>
      </c>
      <c r="AY18" s="4" t="s">
        <v>228</v>
      </c>
      <c r="AZ18" s="4" t="s">
        <v>228</v>
      </c>
      <c r="BA18" s="4" t="s">
        <v>228</v>
      </c>
      <c r="BB18" s="4" t="s">
        <v>228</v>
      </c>
      <c r="BC18" s="4" t="s">
        <v>228</v>
      </c>
      <c r="BD18" s="4" t="s">
        <v>228</v>
      </c>
      <c r="BE18" s="4" t="s">
        <v>228</v>
      </c>
      <c r="BF18" s="4" t="s">
        <v>228</v>
      </c>
      <c r="BG18" s="4" t="s">
        <v>228</v>
      </c>
      <c r="BH18" s="4" t="s">
        <v>228</v>
      </c>
      <c r="BI18" s="4" t="s">
        <v>228</v>
      </c>
      <c r="BJ18" s="4" t="s">
        <v>228</v>
      </c>
      <c r="BK18" s="4" t="s">
        <v>228</v>
      </c>
      <c r="BL18" s="4" t="s">
        <v>228</v>
      </c>
      <c r="BM18" s="4" t="s">
        <v>228</v>
      </c>
      <c r="BN18" s="4" t="s">
        <v>228</v>
      </c>
      <c r="BO18" s="4" t="s">
        <v>228</v>
      </c>
      <c r="BP18" s="4" t="s">
        <v>228</v>
      </c>
      <c r="BQ18" s="4" t="s">
        <v>228</v>
      </c>
      <c r="BR18" s="4"/>
      <c r="BS18" s="4"/>
      <c r="BT18" s="4"/>
      <c r="BU18" s="4"/>
      <c r="BV18" s="4"/>
      <c r="BW18" s="4"/>
      <c r="BX18" s="4"/>
      <c r="BY18" s="4"/>
      <c r="BZ18" s="4"/>
      <c r="CA18" s="4"/>
      <c r="CB18" s="4"/>
      <c r="CC18" s="4"/>
      <c r="CD18" s="4"/>
      <c r="CE18" s="4"/>
      <c r="CF18" s="4"/>
      <c r="CG18" s="4"/>
      <c r="CH18" s="4"/>
      <c r="CI18" s="4"/>
      <c r="CJ18" s="4"/>
      <c r="CK18" s="4"/>
      <c r="CL18" s="4"/>
      <c r="CM18" s="4"/>
      <c r="CN18" s="4"/>
      <c r="CO18" s="4"/>
      <c r="CP18" s="4"/>
      <c r="CQ18" s="4"/>
      <c r="CR18" s="4"/>
      <c r="CS18" s="4"/>
      <c r="CT18" s="4"/>
      <c r="CU18" s="4"/>
      <c r="CV18" s="4"/>
      <c r="CW18" s="4"/>
      <c r="CX18" s="4"/>
      <c r="CY18" s="4"/>
      <c r="CZ18" s="4"/>
      <c r="DA18" s="4"/>
      <c r="DB18" s="4"/>
      <c r="DC18" s="4"/>
      <c r="DD18" s="4"/>
      <c r="DE18" s="4"/>
      <c r="DF18" s="4"/>
      <c r="DG18" s="78"/>
    </row>
    <row r="19" spans="1:111" x14ac:dyDescent="0.5">
      <c r="A19" s="82" t="str">
        <f>'5k Women'!B20</f>
        <v>Fiona</v>
      </c>
      <c r="B19" s="17" t="str">
        <f>'5k Women'!C20</f>
        <v>Buchanan</v>
      </c>
      <c r="C19" s="6">
        <f>MIN(E19:DG19)</f>
        <v>2.2361111111111109E-2</v>
      </c>
      <c r="D19" s="4" t="s">
        <v>348</v>
      </c>
      <c r="E19" s="4">
        <v>2.3877314814814816E-2</v>
      </c>
      <c r="F19" s="4" t="s">
        <v>228</v>
      </c>
      <c r="G19" s="4" t="s">
        <v>228</v>
      </c>
      <c r="H19" s="4" t="s">
        <v>228</v>
      </c>
      <c r="I19" s="4" t="s">
        <v>228</v>
      </c>
      <c r="J19" s="4" t="s">
        <v>228</v>
      </c>
      <c r="K19" s="4" t="s">
        <v>228</v>
      </c>
      <c r="L19" s="4" t="s">
        <v>228</v>
      </c>
      <c r="M19" s="4" t="s">
        <v>228</v>
      </c>
      <c r="N19" s="4" t="s">
        <v>228</v>
      </c>
      <c r="O19" s="4" t="s">
        <v>228</v>
      </c>
      <c r="P19" s="4" t="s">
        <v>348</v>
      </c>
      <c r="Q19" s="4">
        <v>2.2361111111111109E-2</v>
      </c>
      <c r="R19" s="4" t="s">
        <v>228</v>
      </c>
      <c r="S19" s="4" t="s">
        <v>228</v>
      </c>
      <c r="T19" s="4" t="s">
        <v>228</v>
      </c>
      <c r="U19" s="4" t="s">
        <v>228</v>
      </c>
      <c r="V19" s="4" t="s">
        <v>228</v>
      </c>
      <c r="W19" s="4" t="s">
        <v>228</v>
      </c>
      <c r="X19" s="4" t="s">
        <v>228</v>
      </c>
      <c r="Y19" s="4" t="s">
        <v>228</v>
      </c>
      <c r="Z19" s="4" t="s">
        <v>228</v>
      </c>
      <c r="AA19" s="4" t="s">
        <v>228</v>
      </c>
      <c r="AB19" s="4" t="s">
        <v>228</v>
      </c>
      <c r="AC19" s="4" t="s">
        <v>228</v>
      </c>
      <c r="AD19" s="4" t="s">
        <v>228</v>
      </c>
      <c r="AE19" s="4" t="s">
        <v>228</v>
      </c>
      <c r="AF19" s="4" t="s">
        <v>228</v>
      </c>
      <c r="AG19" s="4" t="s">
        <v>228</v>
      </c>
      <c r="AH19" s="4" t="s">
        <v>228</v>
      </c>
      <c r="AI19" s="4" t="s">
        <v>228</v>
      </c>
      <c r="AJ19" s="4" t="s">
        <v>228</v>
      </c>
      <c r="AK19" s="4" t="s">
        <v>228</v>
      </c>
      <c r="AL19" s="4" t="s">
        <v>228</v>
      </c>
      <c r="AM19" s="4" t="s">
        <v>228</v>
      </c>
      <c r="AN19" s="4" t="s">
        <v>228</v>
      </c>
      <c r="AO19" s="4" t="s">
        <v>228</v>
      </c>
      <c r="AP19" s="4" t="s">
        <v>228</v>
      </c>
      <c r="AQ19" s="4" t="s">
        <v>228</v>
      </c>
      <c r="AR19" s="4" t="s">
        <v>228</v>
      </c>
      <c r="AS19" s="4" t="s">
        <v>228</v>
      </c>
      <c r="AT19" s="4" t="s">
        <v>228</v>
      </c>
      <c r="AU19" s="4" t="s">
        <v>228</v>
      </c>
      <c r="AV19" s="4" t="s">
        <v>228</v>
      </c>
      <c r="AW19" s="4" t="s">
        <v>228</v>
      </c>
      <c r="AX19" s="4" t="s">
        <v>228</v>
      </c>
      <c r="AY19" s="4" t="s">
        <v>228</v>
      </c>
      <c r="AZ19" s="4" t="s">
        <v>228</v>
      </c>
      <c r="BA19" s="4" t="s">
        <v>228</v>
      </c>
      <c r="BB19" s="4" t="s">
        <v>228</v>
      </c>
      <c r="BC19" s="4" t="s">
        <v>228</v>
      </c>
      <c r="BD19" s="4" t="s">
        <v>228</v>
      </c>
      <c r="BE19" s="4" t="s">
        <v>228</v>
      </c>
      <c r="BF19" s="4" t="s">
        <v>228</v>
      </c>
      <c r="BG19" s="4" t="s">
        <v>228</v>
      </c>
      <c r="BH19" s="4" t="s">
        <v>228</v>
      </c>
      <c r="BI19" s="4" t="s">
        <v>228</v>
      </c>
      <c r="BJ19" s="4" t="s">
        <v>228</v>
      </c>
      <c r="BK19" s="4" t="s">
        <v>228</v>
      </c>
      <c r="BL19" s="4" t="s">
        <v>228</v>
      </c>
      <c r="BM19" s="4" t="s">
        <v>228</v>
      </c>
      <c r="BN19" s="4" t="s">
        <v>347</v>
      </c>
      <c r="BO19" s="4">
        <v>2.3969907407407409E-2</v>
      </c>
      <c r="BP19" s="4" t="s">
        <v>228</v>
      </c>
      <c r="BQ19" s="4" t="s">
        <v>228</v>
      </c>
      <c r="BR19" s="4"/>
      <c r="BS19" s="4"/>
      <c r="BT19" s="4"/>
      <c r="BU19" s="4"/>
      <c r="BV19" s="4"/>
      <c r="BW19" s="4"/>
      <c r="BX19" s="4"/>
      <c r="BY19" s="4"/>
      <c r="BZ19" s="4"/>
      <c r="CA19" s="4"/>
      <c r="CB19" s="4"/>
      <c r="CC19" s="4"/>
      <c r="CD19" s="4"/>
      <c r="CE19" s="4"/>
      <c r="CF19" s="4"/>
      <c r="CG19" s="4"/>
      <c r="CH19" s="4"/>
      <c r="CI19" s="4"/>
      <c r="CJ19" s="4"/>
      <c r="CK19" s="4"/>
      <c r="CL19" s="4"/>
      <c r="CM19" s="4"/>
      <c r="CN19" s="4"/>
      <c r="CO19" s="4"/>
      <c r="CP19" s="4"/>
      <c r="CQ19" s="4"/>
      <c r="CR19" s="4"/>
      <c r="CS19" s="4"/>
      <c r="CT19" s="4"/>
      <c r="CU19" s="4"/>
      <c r="CV19" s="4"/>
      <c r="CW19" s="4"/>
      <c r="CX19" s="4"/>
      <c r="CY19" s="4"/>
      <c r="CZ19" s="4"/>
      <c r="DA19" s="4"/>
      <c r="DB19" s="4"/>
      <c r="DC19" s="4"/>
      <c r="DD19" s="4"/>
      <c r="DE19" s="4"/>
      <c r="DF19" s="4"/>
      <c r="DG19" s="78"/>
    </row>
    <row r="20" spans="1:111" x14ac:dyDescent="0.5">
      <c r="A20" s="82" t="str">
        <f>'5k Women'!B21</f>
        <v>Deborah</v>
      </c>
      <c r="B20" s="17" t="str">
        <f>'5k Women'!C21</f>
        <v>Callison</v>
      </c>
      <c r="C20" s="6">
        <f t="shared" ref="C20" si="3">MIN(E20:DG20)</f>
        <v>0</v>
      </c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 t="s">
        <v>228</v>
      </c>
      <c r="AQ20" s="4" t="s">
        <v>228</v>
      </c>
      <c r="AR20" s="4" t="s">
        <v>228</v>
      </c>
      <c r="AS20" s="4" t="s">
        <v>228</v>
      </c>
      <c r="AT20" s="4" t="s">
        <v>228</v>
      </c>
      <c r="AU20" s="4" t="s">
        <v>228</v>
      </c>
      <c r="AV20" s="4" t="s">
        <v>228</v>
      </c>
      <c r="AW20" s="4" t="s">
        <v>228</v>
      </c>
      <c r="AX20" s="4" t="s">
        <v>228</v>
      </c>
      <c r="AY20" s="4" t="s">
        <v>228</v>
      </c>
      <c r="AZ20" s="4" t="s">
        <v>228</v>
      </c>
      <c r="BA20" s="4" t="s">
        <v>228</v>
      </c>
      <c r="BB20" s="4" t="s">
        <v>228</v>
      </c>
      <c r="BC20" s="4" t="s">
        <v>228</v>
      </c>
      <c r="BD20" s="4" t="s">
        <v>228</v>
      </c>
      <c r="BE20" s="4" t="s">
        <v>228</v>
      </c>
      <c r="BF20" s="4" t="s">
        <v>228</v>
      </c>
      <c r="BG20" s="4" t="s">
        <v>228</v>
      </c>
      <c r="BH20" s="4" t="s">
        <v>228</v>
      </c>
      <c r="BI20" s="4" t="s">
        <v>228</v>
      </c>
      <c r="BJ20" s="4" t="s">
        <v>228</v>
      </c>
      <c r="BK20" s="4" t="s">
        <v>228</v>
      </c>
      <c r="BL20" s="4" t="s">
        <v>228</v>
      </c>
      <c r="BM20" s="4" t="s">
        <v>228</v>
      </c>
      <c r="BN20" s="4" t="s">
        <v>228</v>
      </c>
      <c r="BO20" s="4" t="s">
        <v>228</v>
      </c>
      <c r="BP20" s="4" t="s">
        <v>228</v>
      </c>
      <c r="BQ20" s="4" t="s">
        <v>228</v>
      </c>
      <c r="BR20" s="4"/>
      <c r="BS20" s="4"/>
      <c r="BT20" s="4"/>
      <c r="BU20" s="4"/>
      <c r="BV20" s="4"/>
      <c r="BW20" s="4"/>
      <c r="BX20" s="4"/>
      <c r="BY20" s="4"/>
      <c r="BZ20" s="4"/>
      <c r="CA20" s="4"/>
      <c r="CB20" s="4"/>
      <c r="CC20" s="4"/>
      <c r="CD20" s="4"/>
      <c r="CE20" s="4"/>
      <c r="CF20" s="4"/>
      <c r="CG20" s="4"/>
      <c r="CH20" s="4"/>
      <c r="CI20" s="4"/>
      <c r="CJ20" s="4"/>
      <c r="CK20" s="4"/>
      <c r="CL20" s="4"/>
      <c r="CM20" s="4"/>
      <c r="CN20" s="4"/>
      <c r="CO20" s="4"/>
      <c r="CP20" s="4"/>
      <c r="CQ20" s="4"/>
      <c r="CR20" s="4"/>
      <c r="CS20" s="4"/>
      <c r="CT20" s="4"/>
      <c r="CU20" s="4"/>
      <c r="CV20" s="4"/>
      <c r="CW20" s="4"/>
      <c r="CX20" s="4"/>
      <c r="CY20" s="4"/>
      <c r="CZ20" s="4"/>
      <c r="DA20" s="4"/>
      <c r="DB20" s="4"/>
      <c r="DC20" s="4"/>
      <c r="DD20" s="4"/>
      <c r="DE20" s="4"/>
      <c r="DF20" s="4"/>
      <c r="DG20" s="78"/>
    </row>
    <row r="21" spans="1:111" x14ac:dyDescent="0.5">
      <c r="A21" s="82" t="str">
        <f>'5k Women'!B22</f>
        <v>Anthea</v>
      </c>
      <c r="B21" s="17" t="str">
        <f>'5k Women'!C22</f>
        <v>Carter</v>
      </c>
      <c r="C21" s="6">
        <f t="shared" si="1"/>
        <v>1.6134259259259258E-2</v>
      </c>
      <c r="D21" s="4" t="s">
        <v>228</v>
      </c>
      <c r="E21" s="4" t="s">
        <v>228</v>
      </c>
      <c r="F21" s="4" t="s">
        <v>228</v>
      </c>
      <c r="G21" s="4" t="s">
        <v>228</v>
      </c>
      <c r="H21" s="4" t="s">
        <v>228</v>
      </c>
      <c r="I21" s="4" t="s">
        <v>228</v>
      </c>
      <c r="J21" s="4" t="s">
        <v>228</v>
      </c>
      <c r="K21" s="4" t="s">
        <v>228</v>
      </c>
      <c r="L21" s="4" t="s">
        <v>228</v>
      </c>
      <c r="M21" s="4" t="s">
        <v>228</v>
      </c>
      <c r="N21" s="4" t="s">
        <v>228</v>
      </c>
      <c r="O21" s="4" t="s">
        <v>228</v>
      </c>
      <c r="P21" s="4" t="s">
        <v>228</v>
      </c>
      <c r="Q21" s="4" t="s">
        <v>228</v>
      </c>
      <c r="R21" s="4" t="s">
        <v>348</v>
      </c>
      <c r="S21" s="4">
        <v>1.6134259259259258E-2</v>
      </c>
      <c r="T21" s="4" t="s">
        <v>228</v>
      </c>
      <c r="U21" s="4" t="s">
        <v>228</v>
      </c>
      <c r="V21" s="4" t="s">
        <v>355</v>
      </c>
      <c r="W21" s="4">
        <v>1.9803240740740739E-2</v>
      </c>
      <c r="X21" s="4" t="s">
        <v>228</v>
      </c>
      <c r="Y21" s="4" t="s">
        <v>228</v>
      </c>
      <c r="Z21" s="4" t="s">
        <v>355</v>
      </c>
      <c r="AA21" s="4">
        <v>1.892361111111111E-2</v>
      </c>
      <c r="AB21" s="4" t="s">
        <v>228</v>
      </c>
      <c r="AC21" s="4" t="s">
        <v>228</v>
      </c>
      <c r="AD21" s="4" t="s">
        <v>228</v>
      </c>
      <c r="AE21" s="4" t="s">
        <v>228</v>
      </c>
      <c r="AF21" s="4" t="s">
        <v>605</v>
      </c>
      <c r="AG21" s="4">
        <v>1.7662037037037039E-2</v>
      </c>
      <c r="AH21" s="4" t="s">
        <v>228</v>
      </c>
      <c r="AI21" s="4" t="s">
        <v>228</v>
      </c>
      <c r="AJ21" s="4" t="s">
        <v>675</v>
      </c>
      <c r="AK21" s="4">
        <v>1.7361111111111112E-2</v>
      </c>
      <c r="AL21" s="4" t="s">
        <v>228</v>
      </c>
      <c r="AM21" s="4" t="s">
        <v>228</v>
      </c>
      <c r="AN21" s="4" t="s">
        <v>355</v>
      </c>
      <c r="AO21" s="4">
        <v>1.8217592592592594E-2</v>
      </c>
      <c r="AP21" s="4" t="s">
        <v>355</v>
      </c>
      <c r="AQ21" s="4">
        <v>1.773148148148148E-2</v>
      </c>
      <c r="AR21" s="4" t="s">
        <v>228</v>
      </c>
      <c r="AS21" s="4" t="s">
        <v>228</v>
      </c>
      <c r="AT21" s="4" t="s">
        <v>355</v>
      </c>
      <c r="AU21" s="4">
        <v>1.8148148148148149E-2</v>
      </c>
      <c r="AV21" s="4" t="s">
        <v>228</v>
      </c>
      <c r="AW21" s="4" t="s">
        <v>228</v>
      </c>
      <c r="AX21" s="4" t="s">
        <v>675</v>
      </c>
      <c r="AY21" s="4">
        <v>1.7592592592592594E-2</v>
      </c>
      <c r="AZ21" s="4" t="s">
        <v>228</v>
      </c>
      <c r="BA21" s="4" t="s">
        <v>228</v>
      </c>
      <c r="BB21" s="4" t="s">
        <v>355</v>
      </c>
      <c r="BC21" s="4">
        <v>1.8333333333333333E-2</v>
      </c>
      <c r="BD21" s="4" t="s">
        <v>355</v>
      </c>
      <c r="BE21" s="4">
        <v>1.846064814814815E-2</v>
      </c>
      <c r="BF21" s="4" t="s">
        <v>228</v>
      </c>
      <c r="BG21" s="4" t="s">
        <v>228</v>
      </c>
      <c r="BH21" s="4" t="s">
        <v>228</v>
      </c>
      <c r="BI21" s="4" t="s">
        <v>228</v>
      </c>
      <c r="BJ21" s="4" t="s">
        <v>228</v>
      </c>
      <c r="BK21" s="4" t="s">
        <v>228</v>
      </c>
      <c r="BL21" s="4" t="s">
        <v>228</v>
      </c>
      <c r="BM21" s="4" t="s">
        <v>228</v>
      </c>
      <c r="BN21" s="4" t="s">
        <v>355</v>
      </c>
      <c r="BO21" s="4">
        <v>1.7812499999999998E-2</v>
      </c>
      <c r="BP21" s="4" t="s">
        <v>228</v>
      </c>
      <c r="BQ21" s="4" t="s">
        <v>228</v>
      </c>
      <c r="BR21" s="4"/>
      <c r="BS21" s="4"/>
      <c r="BT21" s="4"/>
      <c r="BU21" s="4"/>
      <c r="BV21" s="4"/>
      <c r="BW21" s="4"/>
      <c r="BX21" s="4"/>
      <c r="BY21" s="4"/>
      <c r="BZ21" s="4"/>
      <c r="CA21" s="4"/>
      <c r="CB21" s="4"/>
      <c r="CC21" s="4"/>
      <c r="CD21" s="4"/>
      <c r="CE21" s="4"/>
      <c r="CF21" s="4"/>
      <c r="CG21" s="4"/>
      <c r="CH21" s="4"/>
      <c r="CI21" s="4"/>
      <c r="CJ21" s="4"/>
      <c r="CK21" s="4"/>
      <c r="CL21" s="4"/>
      <c r="CM21" s="4"/>
      <c r="CN21" s="4"/>
      <c r="CO21" s="4"/>
      <c r="CP21" s="4"/>
      <c r="CQ21" s="4"/>
      <c r="CR21" s="4"/>
      <c r="CS21" s="4"/>
      <c r="CT21" s="4"/>
      <c r="CU21" s="4"/>
      <c r="CV21" s="4"/>
      <c r="CW21" s="4"/>
      <c r="CX21" s="4"/>
      <c r="CY21" s="4"/>
      <c r="CZ21" s="4"/>
      <c r="DA21" s="4"/>
      <c r="DB21" s="4"/>
      <c r="DC21" s="4"/>
      <c r="DD21" s="4"/>
      <c r="DE21" s="4"/>
      <c r="DF21" s="4"/>
      <c r="DG21" s="78"/>
    </row>
    <row r="22" spans="1:111" x14ac:dyDescent="0.5">
      <c r="A22" s="82" t="str">
        <f>'5k Women'!B23</f>
        <v>Vicky</v>
      </c>
      <c r="B22" s="17" t="str">
        <f>'5k Women'!C23</f>
        <v>Cartwright</v>
      </c>
      <c r="C22" s="6">
        <f>MIN(E22:DG22)</f>
        <v>2.9409722222222223E-2</v>
      </c>
      <c r="D22" s="4" t="s">
        <v>228</v>
      </c>
      <c r="E22" s="4" t="s">
        <v>228</v>
      </c>
      <c r="F22" s="4" t="s">
        <v>228</v>
      </c>
      <c r="G22" s="4" t="s">
        <v>228</v>
      </c>
      <c r="H22" s="4" t="s">
        <v>228</v>
      </c>
      <c r="I22" s="4" t="s">
        <v>228</v>
      </c>
      <c r="J22" s="4" t="s">
        <v>348</v>
      </c>
      <c r="K22" s="4">
        <v>3.033564814814815E-2</v>
      </c>
      <c r="L22" s="4" t="s">
        <v>228</v>
      </c>
      <c r="M22" s="4" t="s">
        <v>228</v>
      </c>
      <c r="N22" s="4" t="s">
        <v>348</v>
      </c>
      <c r="O22" s="4">
        <v>2.9409722222222223E-2</v>
      </c>
      <c r="P22" s="4" t="s">
        <v>228</v>
      </c>
      <c r="Q22" s="4" t="s">
        <v>228</v>
      </c>
      <c r="R22" s="4" t="s">
        <v>228</v>
      </c>
      <c r="S22" s="4" t="s">
        <v>228</v>
      </c>
      <c r="T22" s="4" t="s">
        <v>228</v>
      </c>
      <c r="U22" s="4" t="s">
        <v>228</v>
      </c>
      <c r="V22" s="4" t="s">
        <v>355</v>
      </c>
      <c r="W22" s="4">
        <v>3.8321759259259257E-2</v>
      </c>
      <c r="X22" s="4" t="s">
        <v>228</v>
      </c>
      <c r="Y22" s="4" t="s">
        <v>228</v>
      </c>
      <c r="Z22" s="4" t="s">
        <v>228</v>
      </c>
      <c r="AA22" s="4" t="s">
        <v>228</v>
      </c>
      <c r="AB22" s="4" t="s">
        <v>228</v>
      </c>
      <c r="AC22" s="4" t="s">
        <v>228</v>
      </c>
      <c r="AD22" s="4" t="s">
        <v>228</v>
      </c>
      <c r="AE22" s="4" t="s">
        <v>228</v>
      </c>
      <c r="AF22" s="4" t="s">
        <v>228</v>
      </c>
      <c r="AG22" s="4" t="s">
        <v>228</v>
      </c>
      <c r="AH22" s="4" t="s">
        <v>228</v>
      </c>
      <c r="AI22" s="4" t="s">
        <v>228</v>
      </c>
      <c r="AJ22" s="4" t="s">
        <v>228</v>
      </c>
      <c r="AK22" s="4" t="s">
        <v>228</v>
      </c>
      <c r="AL22" s="4" t="s">
        <v>228</v>
      </c>
      <c r="AM22" s="4" t="s">
        <v>228</v>
      </c>
      <c r="AN22" s="4" t="s">
        <v>228</v>
      </c>
      <c r="AO22" s="4" t="s">
        <v>228</v>
      </c>
      <c r="AP22" s="4" t="s">
        <v>228</v>
      </c>
      <c r="AQ22" s="4" t="s">
        <v>228</v>
      </c>
      <c r="AR22" s="4" t="s">
        <v>228</v>
      </c>
      <c r="AS22" s="4" t="s">
        <v>228</v>
      </c>
      <c r="AT22" s="4" t="s">
        <v>228</v>
      </c>
      <c r="AU22" s="4" t="s">
        <v>228</v>
      </c>
      <c r="AV22" s="4" t="s">
        <v>228</v>
      </c>
      <c r="AW22" s="4" t="s">
        <v>228</v>
      </c>
      <c r="AX22" s="4" t="s">
        <v>228</v>
      </c>
      <c r="AY22" s="4" t="s">
        <v>228</v>
      </c>
      <c r="AZ22" s="4" t="s">
        <v>228</v>
      </c>
      <c r="BA22" s="4" t="s">
        <v>228</v>
      </c>
      <c r="BB22" s="4" t="s">
        <v>228</v>
      </c>
      <c r="BC22" s="4" t="s">
        <v>228</v>
      </c>
      <c r="BD22" s="4" t="s">
        <v>228</v>
      </c>
      <c r="BE22" s="4" t="s">
        <v>228</v>
      </c>
      <c r="BF22" s="4" t="s">
        <v>228</v>
      </c>
      <c r="BG22" s="4" t="s">
        <v>228</v>
      </c>
      <c r="BH22" s="4" t="s">
        <v>228</v>
      </c>
      <c r="BI22" s="4" t="s">
        <v>228</v>
      </c>
      <c r="BJ22" s="4" t="s">
        <v>228</v>
      </c>
      <c r="BK22" s="4" t="s">
        <v>228</v>
      </c>
      <c r="BL22" s="4" t="s">
        <v>347</v>
      </c>
      <c r="BM22" s="4">
        <v>3.4351851851851849E-2</v>
      </c>
      <c r="BN22" s="4" t="s">
        <v>228</v>
      </c>
      <c r="BO22" s="4" t="s">
        <v>228</v>
      </c>
      <c r="BP22" s="4" t="s">
        <v>228</v>
      </c>
      <c r="BQ22" s="4" t="s">
        <v>228</v>
      </c>
      <c r="BR22" s="4"/>
      <c r="BS22" s="4"/>
      <c r="BT22" s="4"/>
      <c r="BU22" s="4"/>
      <c r="BV22" s="4"/>
      <c r="BW22" s="4"/>
      <c r="BX22" s="4"/>
      <c r="BY22" s="4"/>
      <c r="BZ22" s="4"/>
      <c r="CA22" s="4"/>
      <c r="CB22" s="4"/>
      <c r="CC22" s="4"/>
      <c r="CD22" s="4"/>
      <c r="CE22" s="4"/>
      <c r="CF22" s="4"/>
      <c r="CG22" s="4"/>
      <c r="CH22" s="4"/>
      <c r="CI22" s="4"/>
      <c r="CJ22" s="4"/>
      <c r="CK22" s="4"/>
      <c r="CL22" s="4"/>
      <c r="CM22" s="4"/>
      <c r="CN22" s="4"/>
      <c r="CO22" s="4"/>
      <c r="CP22" s="4"/>
      <c r="CQ22" s="4"/>
      <c r="CR22" s="4"/>
      <c r="CS22" s="4"/>
      <c r="CT22" s="4"/>
      <c r="CU22" s="4"/>
      <c r="CV22" s="4"/>
      <c r="CW22" s="4"/>
      <c r="CX22" s="4"/>
      <c r="CY22" s="4"/>
      <c r="CZ22" s="4"/>
      <c r="DA22" s="4"/>
      <c r="DB22" s="4"/>
      <c r="DC22" s="4"/>
      <c r="DD22" s="4"/>
      <c r="DE22" s="4"/>
      <c r="DF22" s="4"/>
      <c r="DG22" s="78"/>
    </row>
    <row r="23" spans="1:111" x14ac:dyDescent="0.5">
      <c r="A23" s="82" t="str">
        <f>'5k Women'!B24</f>
        <v>Usha</v>
      </c>
      <c r="B23" s="17" t="str">
        <f>'5k Women'!C24</f>
        <v>Chapman</v>
      </c>
      <c r="C23" s="6">
        <f t="shared" si="1"/>
        <v>1.818287037037037E-2</v>
      </c>
      <c r="D23" s="4" t="s">
        <v>228</v>
      </c>
      <c r="E23" s="4" t="s">
        <v>228</v>
      </c>
      <c r="F23" s="4" t="s">
        <v>228</v>
      </c>
      <c r="G23" s="4" t="s">
        <v>228</v>
      </c>
      <c r="H23" s="4" t="s">
        <v>228</v>
      </c>
      <c r="I23" s="4" t="s">
        <v>228</v>
      </c>
      <c r="J23" s="4" t="s">
        <v>349</v>
      </c>
      <c r="K23" s="4">
        <v>2.6527777777777779E-2</v>
      </c>
      <c r="L23" s="4" t="s">
        <v>348</v>
      </c>
      <c r="M23" s="4">
        <v>2.2928240740740742E-2</v>
      </c>
      <c r="N23" s="4" t="s">
        <v>228</v>
      </c>
      <c r="O23" s="4" t="s">
        <v>228</v>
      </c>
      <c r="P23" s="4" t="s">
        <v>348</v>
      </c>
      <c r="Q23" s="4">
        <v>2.4606481481481483E-2</v>
      </c>
      <c r="R23" s="4" t="s">
        <v>228</v>
      </c>
      <c r="S23" s="4" t="s">
        <v>228</v>
      </c>
      <c r="T23" s="4" t="s">
        <v>228</v>
      </c>
      <c r="U23" s="4" t="s">
        <v>228</v>
      </c>
      <c r="V23" s="4" t="s">
        <v>348</v>
      </c>
      <c r="W23" s="4">
        <v>2.2233796296296297E-2</v>
      </c>
      <c r="X23" s="4" t="s">
        <v>228</v>
      </c>
      <c r="Y23" s="4" t="s">
        <v>228</v>
      </c>
      <c r="Z23" s="4" t="s">
        <v>353</v>
      </c>
      <c r="AA23" s="4">
        <v>2.5150462962962961E-2</v>
      </c>
      <c r="AB23" s="4" t="s">
        <v>348</v>
      </c>
      <c r="AC23" s="4">
        <v>2.0949074074074075E-2</v>
      </c>
      <c r="AD23" s="4" t="s">
        <v>228</v>
      </c>
      <c r="AE23" s="4" t="s">
        <v>228</v>
      </c>
      <c r="AF23" s="4" t="s">
        <v>348</v>
      </c>
      <c r="AG23" s="4">
        <v>2.011574074074074E-2</v>
      </c>
      <c r="AH23" s="4" t="s">
        <v>617</v>
      </c>
      <c r="AI23" s="4">
        <v>2.3761574074074074E-2</v>
      </c>
      <c r="AJ23" s="4" t="s">
        <v>534</v>
      </c>
      <c r="AK23" s="4">
        <v>1.954861111111111E-2</v>
      </c>
      <c r="AL23" s="4" t="s">
        <v>681</v>
      </c>
      <c r="AM23" s="4">
        <v>2.2233796296296297E-2</v>
      </c>
      <c r="AN23" s="4" t="s">
        <v>348</v>
      </c>
      <c r="AO23" s="4">
        <v>1.9039351851851852E-2</v>
      </c>
      <c r="AP23" s="4" t="s">
        <v>355</v>
      </c>
      <c r="AQ23" s="4">
        <v>2.238425925925926E-2</v>
      </c>
      <c r="AR23" s="4" t="s">
        <v>756</v>
      </c>
      <c r="AS23" s="4">
        <v>2.2928240740740742E-2</v>
      </c>
      <c r="AT23" s="4" t="s">
        <v>359</v>
      </c>
      <c r="AU23" s="4">
        <v>1.8865740740740742E-2</v>
      </c>
      <c r="AV23" s="4" t="s">
        <v>355</v>
      </c>
      <c r="AW23" s="4">
        <v>2.1122685185185185E-2</v>
      </c>
      <c r="AX23" s="4" t="s">
        <v>355</v>
      </c>
      <c r="AY23" s="4">
        <v>2.3657407407407408E-2</v>
      </c>
      <c r="AZ23" s="4" t="s">
        <v>349</v>
      </c>
      <c r="BA23" s="4">
        <v>2.3067129629629628E-2</v>
      </c>
      <c r="BB23" s="4" t="s">
        <v>400</v>
      </c>
      <c r="BC23" s="4">
        <v>1.9189814814814816E-2</v>
      </c>
      <c r="BD23" s="4" t="s">
        <v>609</v>
      </c>
      <c r="BE23" s="4">
        <v>3.6238425925925924E-2</v>
      </c>
      <c r="BF23" s="4" t="s">
        <v>349</v>
      </c>
      <c r="BG23" s="4">
        <v>2.0949074074074075E-2</v>
      </c>
      <c r="BH23" s="4" t="s">
        <v>620</v>
      </c>
      <c r="BI23" s="4">
        <v>1.8425925925925925E-2</v>
      </c>
      <c r="BJ23" s="4" t="s">
        <v>355</v>
      </c>
      <c r="BK23" s="4">
        <v>1.9027777777777779E-2</v>
      </c>
      <c r="BL23" s="4" t="s">
        <v>357</v>
      </c>
      <c r="BM23" s="4">
        <v>2.4062500000000001E-2</v>
      </c>
      <c r="BN23" s="4" t="s">
        <v>348</v>
      </c>
      <c r="BO23" s="4">
        <v>1.818287037037037E-2</v>
      </c>
      <c r="BP23" s="4" t="s">
        <v>352</v>
      </c>
      <c r="BQ23" s="4">
        <v>2.2997685185185184E-2</v>
      </c>
      <c r="BR23" s="4"/>
      <c r="BS23" s="4"/>
      <c r="BT23" s="4"/>
      <c r="BU23" s="4"/>
      <c r="BV23" s="4"/>
      <c r="BW23" s="4"/>
      <c r="BX23" s="4"/>
      <c r="BY23" s="4"/>
      <c r="BZ23" s="4"/>
      <c r="CA23" s="4"/>
      <c r="CB23" s="4"/>
      <c r="CC23" s="4"/>
      <c r="CD23" s="4"/>
      <c r="CE23" s="4"/>
      <c r="CF23" s="4"/>
      <c r="CG23" s="4"/>
      <c r="CH23" s="4"/>
      <c r="CI23" s="4"/>
      <c r="CJ23" s="4"/>
      <c r="CK23" s="4"/>
      <c r="CL23" s="4"/>
      <c r="CM23" s="4"/>
      <c r="CN23" s="4"/>
      <c r="CO23" s="4"/>
      <c r="CP23" s="4"/>
      <c r="CQ23" s="4"/>
      <c r="CR23" s="4"/>
      <c r="CS23" s="4"/>
      <c r="CT23" s="4"/>
      <c r="CU23" s="4"/>
      <c r="CV23" s="4"/>
      <c r="CW23" s="4"/>
      <c r="CX23" s="4"/>
      <c r="CY23" s="4"/>
      <c r="CZ23" s="4"/>
      <c r="DA23" s="4"/>
      <c r="DB23" s="4"/>
      <c r="DC23" s="4"/>
      <c r="DD23" s="4"/>
      <c r="DE23" s="4"/>
      <c r="DF23" s="4"/>
      <c r="DG23" s="78"/>
    </row>
    <row r="24" spans="1:111" x14ac:dyDescent="0.5">
      <c r="A24" s="82" t="str">
        <f>'5k Women'!B25</f>
        <v>Maxine</v>
      </c>
      <c r="B24" s="17" t="str">
        <f>'5k Women'!C25</f>
        <v>Charlton</v>
      </c>
      <c r="C24" s="6">
        <f t="shared" si="1"/>
        <v>2.6469907407407407E-2</v>
      </c>
      <c r="D24" s="4" t="s">
        <v>228</v>
      </c>
      <c r="E24" s="4" t="s">
        <v>228</v>
      </c>
      <c r="F24" s="4" t="s">
        <v>228</v>
      </c>
      <c r="G24" s="4" t="s">
        <v>228</v>
      </c>
      <c r="H24" s="4" t="s">
        <v>228</v>
      </c>
      <c r="I24" s="4" t="s">
        <v>228</v>
      </c>
      <c r="J24" s="4" t="s">
        <v>228</v>
      </c>
      <c r="K24" s="4" t="s">
        <v>228</v>
      </c>
      <c r="L24" s="4" t="s">
        <v>228</v>
      </c>
      <c r="M24" s="4" t="s">
        <v>228</v>
      </c>
      <c r="N24" s="4" t="s">
        <v>228</v>
      </c>
      <c r="O24" s="4" t="s">
        <v>228</v>
      </c>
      <c r="P24" s="4" t="s">
        <v>228</v>
      </c>
      <c r="Q24" s="4" t="s">
        <v>228</v>
      </c>
      <c r="R24" s="4" t="s">
        <v>228</v>
      </c>
      <c r="S24" s="4" t="s">
        <v>228</v>
      </c>
      <c r="T24" s="4" t="s">
        <v>228</v>
      </c>
      <c r="U24" s="4" t="s">
        <v>228</v>
      </c>
      <c r="V24" s="4" t="s">
        <v>228</v>
      </c>
      <c r="W24" s="4" t="s">
        <v>228</v>
      </c>
      <c r="X24" s="4" t="s">
        <v>228</v>
      </c>
      <c r="Y24" s="4" t="s">
        <v>228</v>
      </c>
      <c r="Z24" s="4" t="s">
        <v>228</v>
      </c>
      <c r="AA24" s="4" t="s">
        <v>228</v>
      </c>
      <c r="AB24" s="4" t="s">
        <v>228</v>
      </c>
      <c r="AC24" s="4" t="s">
        <v>228</v>
      </c>
      <c r="AD24" s="4" t="s">
        <v>228</v>
      </c>
      <c r="AE24" s="4" t="s">
        <v>228</v>
      </c>
      <c r="AF24" s="4" t="s">
        <v>228</v>
      </c>
      <c r="AG24" s="4" t="s">
        <v>228</v>
      </c>
      <c r="AH24" s="4" t="s">
        <v>228</v>
      </c>
      <c r="AI24" s="4" t="s">
        <v>228</v>
      </c>
      <c r="AJ24" s="4" t="s">
        <v>228</v>
      </c>
      <c r="AK24" s="4" t="s">
        <v>228</v>
      </c>
      <c r="AL24" s="4" t="s">
        <v>228</v>
      </c>
      <c r="AM24" s="4" t="s">
        <v>228</v>
      </c>
      <c r="AN24" s="4" t="s">
        <v>228</v>
      </c>
      <c r="AO24" s="4" t="s">
        <v>228</v>
      </c>
      <c r="AP24" s="4" t="s">
        <v>355</v>
      </c>
      <c r="AQ24" s="4">
        <v>2.6469907407407407E-2</v>
      </c>
      <c r="AR24" s="4" t="s">
        <v>228</v>
      </c>
      <c r="AS24" s="4" t="s">
        <v>228</v>
      </c>
      <c r="AT24" s="4" t="s">
        <v>228</v>
      </c>
      <c r="AU24" s="4" t="s">
        <v>228</v>
      </c>
      <c r="AV24" s="4" t="s">
        <v>228</v>
      </c>
      <c r="AW24" s="4" t="s">
        <v>228</v>
      </c>
      <c r="AX24" s="4" t="s">
        <v>228</v>
      </c>
      <c r="AY24" s="4" t="s">
        <v>228</v>
      </c>
      <c r="AZ24" s="4" t="s">
        <v>228</v>
      </c>
      <c r="BA24" s="4" t="s">
        <v>228</v>
      </c>
      <c r="BB24" s="4" t="s">
        <v>228</v>
      </c>
      <c r="BC24" s="4" t="s">
        <v>228</v>
      </c>
      <c r="BD24" s="4" t="s">
        <v>228</v>
      </c>
      <c r="BE24" s="4" t="s">
        <v>228</v>
      </c>
      <c r="BF24" s="4" t="s">
        <v>228</v>
      </c>
      <c r="BG24" s="4" t="s">
        <v>228</v>
      </c>
      <c r="BH24" s="4" t="s">
        <v>228</v>
      </c>
      <c r="BI24" s="4" t="s">
        <v>228</v>
      </c>
      <c r="BJ24" s="4" t="s">
        <v>228</v>
      </c>
      <c r="BK24" s="4" t="s">
        <v>228</v>
      </c>
      <c r="BL24" s="4" t="s">
        <v>228</v>
      </c>
      <c r="BM24" s="4" t="s">
        <v>228</v>
      </c>
      <c r="BN24" s="4" t="s">
        <v>228</v>
      </c>
      <c r="BO24" s="4" t="s">
        <v>228</v>
      </c>
      <c r="BP24" s="4" t="s">
        <v>228</v>
      </c>
      <c r="BQ24" s="4" t="s">
        <v>228</v>
      </c>
      <c r="BR24" s="4"/>
      <c r="BS24" s="4"/>
      <c r="BT24" s="4"/>
      <c r="BU24" s="4"/>
      <c r="BV24" s="4"/>
      <c r="BW24" s="4"/>
      <c r="BX24" s="4"/>
      <c r="BY24" s="4"/>
      <c r="BZ24" s="4"/>
      <c r="CA24" s="4"/>
      <c r="CB24" s="4"/>
      <c r="CC24" s="4"/>
      <c r="CD24" s="4"/>
      <c r="CE24" s="4"/>
      <c r="CF24" s="4"/>
      <c r="CG24" s="4"/>
      <c r="CH24" s="4"/>
      <c r="CI24" s="4"/>
      <c r="CJ24" s="4"/>
      <c r="CK24" s="4"/>
      <c r="CL24" s="4"/>
      <c r="CM24" s="4"/>
      <c r="CN24" s="4"/>
      <c r="CO24" s="4"/>
      <c r="CP24" s="4"/>
      <c r="CQ24" s="4"/>
      <c r="CR24" s="4"/>
      <c r="CS24" s="4"/>
      <c r="CT24" s="4"/>
      <c r="CU24" s="4"/>
      <c r="CV24" s="4"/>
      <c r="CW24" s="4"/>
      <c r="CX24" s="4"/>
      <c r="CY24" s="4"/>
      <c r="CZ24" s="4"/>
      <c r="DA24" s="4"/>
      <c r="DB24" s="4"/>
      <c r="DC24" s="4"/>
      <c r="DD24" s="4"/>
      <c r="DE24" s="4"/>
      <c r="DF24" s="4"/>
      <c r="DG24" s="78"/>
    </row>
    <row r="25" spans="1:111" x14ac:dyDescent="0.5">
      <c r="A25" s="82" t="str">
        <f>'5k Women'!B26</f>
        <v>Megan</v>
      </c>
      <c r="B25" s="17" t="str">
        <f>'5k Women'!C26</f>
        <v>Chown</v>
      </c>
      <c r="C25" s="6">
        <f t="shared" si="1"/>
        <v>1.9756944444444445E-2</v>
      </c>
      <c r="D25" s="4" t="s">
        <v>347</v>
      </c>
      <c r="E25" s="4">
        <v>2.4027777777777776E-2</v>
      </c>
      <c r="F25" s="4" t="s">
        <v>347</v>
      </c>
      <c r="G25" s="4">
        <v>2.4039351851851853E-2</v>
      </c>
      <c r="H25" s="4" t="s">
        <v>228</v>
      </c>
      <c r="I25" s="4" t="s">
        <v>228</v>
      </c>
      <c r="J25" s="4" t="s">
        <v>355</v>
      </c>
      <c r="K25" s="4">
        <v>2.2164351851851852E-2</v>
      </c>
      <c r="L25" s="4" t="s">
        <v>349</v>
      </c>
      <c r="M25" s="4">
        <v>2.269675925925926E-2</v>
      </c>
      <c r="N25" s="4" t="s">
        <v>400</v>
      </c>
      <c r="O25" s="4">
        <v>2.0023148148148148E-2</v>
      </c>
      <c r="P25" s="4" t="s">
        <v>382</v>
      </c>
      <c r="Q25" s="4">
        <v>2.6145833333333333E-2</v>
      </c>
      <c r="R25" s="4" t="s">
        <v>347</v>
      </c>
      <c r="S25" s="4">
        <v>2.4027777777777776E-2</v>
      </c>
      <c r="T25" s="4" t="s">
        <v>505</v>
      </c>
      <c r="U25" s="4">
        <v>2.4513888888888891E-2</v>
      </c>
      <c r="V25" s="4" t="s">
        <v>349</v>
      </c>
      <c r="W25" s="4">
        <v>2.4571759259259258E-2</v>
      </c>
      <c r="X25" s="4" t="s">
        <v>228</v>
      </c>
      <c r="Y25" s="4" t="s">
        <v>228</v>
      </c>
      <c r="Z25" s="4" t="s">
        <v>355</v>
      </c>
      <c r="AA25" s="4">
        <v>2.4004629629629629E-2</v>
      </c>
      <c r="AB25" s="4" t="s">
        <v>347</v>
      </c>
      <c r="AC25" s="4">
        <v>2.5960648148148149E-2</v>
      </c>
      <c r="AD25" s="4" t="s">
        <v>355</v>
      </c>
      <c r="AE25" s="4">
        <v>2.4988425925925924E-2</v>
      </c>
      <c r="AF25" s="4" t="s">
        <v>355</v>
      </c>
      <c r="AG25" s="4">
        <v>2.3692129629629629E-2</v>
      </c>
      <c r="AH25" s="4" t="s">
        <v>228</v>
      </c>
      <c r="AI25" s="4" t="s">
        <v>228</v>
      </c>
      <c r="AJ25" s="4" t="s">
        <v>349</v>
      </c>
      <c r="AK25" s="4">
        <v>2.2592592592592591E-2</v>
      </c>
      <c r="AL25" s="4" t="s">
        <v>682</v>
      </c>
      <c r="AM25" s="4">
        <v>2.0243055555555556E-2</v>
      </c>
      <c r="AN25" s="4" t="s">
        <v>702</v>
      </c>
      <c r="AO25" s="4">
        <v>2.3067129629629628E-2</v>
      </c>
      <c r="AP25" s="4" t="s">
        <v>355</v>
      </c>
      <c r="AQ25" s="4">
        <v>2.3645833333333335E-2</v>
      </c>
      <c r="AR25" s="4" t="s">
        <v>347</v>
      </c>
      <c r="AS25" s="4">
        <v>2.2280092592592591E-2</v>
      </c>
      <c r="AT25" s="4" t="s">
        <v>355</v>
      </c>
      <c r="AU25" s="4">
        <v>2.1724537037037039E-2</v>
      </c>
      <c r="AV25" s="4" t="s">
        <v>355</v>
      </c>
      <c r="AW25" s="4">
        <v>2.3715277777777776E-2</v>
      </c>
      <c r="AX25" s="4" t="s">
        <v>924</v>
      </c>
      <c r="AY25" s="4">
        <v>2.1724537037037039E-2</v>
      </c>
      <c r="AZ25" s="4" t="s">
        <v>355</v>
      </c>
      <c r="BA25" s="4">
        <v>2.4074074074074074E-2</v>
      </c>
      <c r="BB25" s="4" t="s">
        <v>355</v>
      </c>
      <c r="BC25" s="4">
        <v>2.1122685185185185E-2</v>
      </c>
      <c r="BD25" s="4" t="s">
        <v>422</v>
      </c>
      <c r="BE25" s="4">
        <v>2.3321759259259261E-2</v>
      </c>
      <c r="BF25" s="4" t="s">
        <v>355</v>
      </c>
      <c r="BG25" s="4">
        <v>2.8437500000000001E-2</v>
      </c>
      <c r="BH25" s="4" t="s">
        <v>355</v>
      </c>
      <c r="BI25" s="4">
        <v>2.2199074074074072E-2</v>
      </c>
      <c r="BJ25" s="4" t="s">
        <v>355</v>
      </c>
      <c r="BK25" s="4">
        <v>2.3495370370370371E-2</v>
      </c>
      <c r="BL25" s="4" t="s">
        <v>437</v>
      </c>
      <c r="BM25" s="4">
        <v>2.0127314814814813E-2</v>
      </c>
      <c r="BN25" s="4" t="s">
        <v>353</v>
      </c>
      <c r="BO25" s="4">
        <v>2.3356481481481482E-2</v>
      </c>
      <c r="BP25" s="4" t="s">
        <v>364</v>
      </c>
      <c r="BQ25" s="4">
        <v>1.9756944444444445E-2</v>
      </c>
      <c r="BR25" s="4"/>
      <c r="BS25" s="4"/>
      <c r="BT25" s="4"/>
      <c r="BU25" s="4"/>
      <c r="BV25" s="4"/>
      <c r="BW25" s="4"/>
      <c r="BX25" s="4"/>
      <c r="BY25" s="4"/>
      <c r="BZ25" s="4"/>
      <c r="CA25" s="4"/>
      <c r="CB25" s="4"/>
      <c r="CC25" s="4"/>
      <c r="CD25" s="4"/>
      <c r="CE25" s="4"/>
      <c r="CF25" s="4"/>
      <c r="CG25" s="4"/>
      <c r="CH25" s="4"/>
      <c r="CI25" s="4"/>
      <c r="CJ25" s="4"/>
      <c r="CK25" s="4"/>
      <c r="CL25" s="4"/>
      <c r="CM25" s="4"/>
      <c r="CN25" s="4"/>
      <c r="CO25" s="4"/>
      <c r="CP25" s="4"/>
      <c r="CQ25" s="4"/>
      <c r="CR25" s="4"/>
      <c r="CS25" s="4"/>
      <c r="CT25" s="4"/>
      <c r="CU25" s="4"/>
      <c r="CV25" s="4"/>
      <c r="CW25" s="4"/>
      <c r="CX25" s="4"/>
      <c r="CY25" s="4"/>
      <c r="CZ25" s="4"/>
      <c r="DA25" s="4"/>
      <c r="DB25" s="4"/>
      <c r="DC25" s="4"/>
      <c r="DD25" s="4"/>
      <c r="DE25" s="4"/>
      <c r="DF25" s="4"/>
      <c r="DG25" s="78"/>
    </row>
    <row r="26" spans="1:111" x14ac:dyDescent="0.5">
      <c r="A26" s="82" t="str">
        <f>'5k Women'!B27</f>
        <v>Carol</v>
      </c>
      <c r="B26" s="17" t="str">
        <f>'5k Women'!C27</f>
        <v>Cooke</v>
      </c>
      <c r="C26" s="6">
        <f t="shared" si="1"/>
        <v>2.4918981481481483E-2</v>
      </c>
      <c r="D26" s="4" t="s">
        <v>228</v>
      </c>
      <c r="E26" s="4" t="s">
        <v>228</v>
      </c>
      <c r="F26" s="4" t="s">
        <v>347</v>
      </c>
      <c r="G26" s="4">
        <v>2.732638888888889E-2</v>
      </c>
      <c r="H26" s="4" t="s">
        <v>228</v>
      </c>
      <c r="I26" s="4" t="s">
        <v>228</v>
      </c>
      <c r="J26" s="4" t="s">
        <v>355</v>
      </c>
      <c r="K26" s="4">
        <v>2.9791666666666668E-2</v>
      </c>
      <c r="L26" s="4" t="s">
        <v>422</v>
      </c>
      <c r="M26" s="4">
        <v>2.7766203703703703E-2</v>
      </c>
      <c r="N26" s="4" t="s">
        <v>228</v>
      </c>
      <c r="O26" s="4" t="s">
        <v>228</v>
      </c>
      <c r="P26" s="4" t="s">
        <v>228</v>
      </c>
      <c r="Q26" s="4" t="s">
        <v>228</v>
      </c>
      <c r="R26" s="4" t="s">
        <v>228</v>
      </c>
      <c r="S26" s="4" t="s">
        <v>228</v>
      </c>
      <c r="T26" s="4" t="s">
        <v>347</v>
      </c>
      <c r="U26" s="4">
        <v>2.8460648148148148E-2</v>
      </c>
      <c r="V26" s="4" t="s">
        <v>434</v>
      </c>
      <c r="W26" s="4">
        <v>2.7719907407407408E-2</v>
      </c>
      <c r="X26" s="4" t="s">
        <v>228</v>
      </c>
      <c r="Y26" s="4" t="s">
        <v>228</v>
      </c>
      <c r="Z26" s="4" t="s">
        <v>347</v>
      </c>
      <c r="AA26" s="4">
        <v>2.792824074074074E-2</v>
      </c>
      <c r="AB26" s="4" t="s">
        <v>228</v>
      </c>
      <c r="AC26" s="4" t="s">
        <v>228</v>
      </c>
      <c r="AD26" s="4" t="s">
        <v>348</v>
      </c>
      <c r="AE26" s="4">
        <v>2.5891203703703704E-2</v>
      </c>
      <c r="AF26" s="4" t="s">
        <v>355</v>
      </c>
      <c r="AG26" s="4">
        <v>2.7962962962962964E-2</v>
      </c>
      <c r="AH26" s="4" t="s">
        <v>228</v>
      </c>
      <c r="AI26" s="4" t="s">
        <v>228</v>
      </c>
      <c r="AJ26" s="4" t="s">
        <v>348</v>
      </c>
      <c r="AK26" s="4">
        <v>2.4918981481481483E-2</v>
      </c>
      <c r="AL26" s="4" t="s">
        <v>347</v>
      </c>
      <c r="AM26" s="4">
        <v>2.5983796296296297E-2</v>
      </c>
      <c r="AN26" s="4" t="s">
        <v>355</v>
      </c>
      <c r="AO26" s="4">
        <v>2.627314814814815E-2</v>
      </c>
      <c r="AP26" s="4" t="s">
        <v>228</v>
      </c>
      <c r="AQ26" s="4" t="s">
        <v>228</v>
      </c>
      <c r="AR26" s="4" t="s">
        <v>228</v>
      </c>
      <c r="AS26" s="4" t="s">
        <v>228</v>
      </c>
      <c r="AT26" s="4" t="s">
        <v>357</v>
      </c>
      <c r="AU26" s="4">
        <v>2.9166666666666667E-2</v>
      </c>
      <c r="AV26" s="4" t="s">
        <v>674</v>
      </c>
      <c r="AW26" s="4">
        <v>2.7962962962962964E-2</v>
      </c>
      <c r="AX26" s="4" t="s">
        <v>925</v>
      </c>
      <c r="AY26" s="4">
        <v>3.5960648148148151E-2</v>
      </c>
      <c r="AZ26" s="4" t="s">
        <v>352</v>
      </c>
      <c r="BA26" s="4">
        <v>2.7662037037037037E-2</v>
      </c>
      <c r="BB26" s="4" t="s">
        <v>355</v>
      </c>
      <c r="BC26" s="4">
        <v>2.763888888888889E-2</v>
      </c>
      <c r="BD26" s="4" t="s">
        <v>355</v>
      </c>
      <c r="BE26" s="4">
        <v>2.9976851851851852E-2</v>
      </c>
      <c r="BF26" s="4" t="s">
        <v>355</v>
      </c>
      <c r="BG26" s="4">
        <v>2.8460648148148148E-2</v>
      </c>
      <c r="BH26" s="4" t="s">
        <v>861</v>
      </c>
      <c r="BI26" s="4">
        <v>3.3530092592592591E-2</v>
      </c>
      <c r="BJ26" s="4" t="s">
        <v>228</v>
      </c>
      <c r="BK26" s="4" t="s">
        <v>228</v>
      </c>
      <c r="BL26" s="4" t="s">
        <v>228</v>
      </c>
      <c r="BM26" s="4" t="s">
        <v>228</v>
      </c>
      <c r="BN26" s="4" t="s">
        <v>355</v>
      </c>
      <c r="BO26" s="4">
        <v>3.0659722222222224E-2</v>
      </c>
      <c r="BP26" s="4" t="s">
        <v>355</v>
      </c>
      <c r="BQ26" s="4">
        <v>3.1516203703703706E-2</v>
      </c>
      <c r="BR26" s="4"/>
      <c r="BS26" s="4"/>
      <c r="BT26" s="4"/>
      <c r="BU26" s="4"/>
      <c r="BV26" s="4"/>
      <c r="BW26" s="4"/>
      <c r="BX26" s="4"/>
      <c r="BY26" s="4"/>
      <c r="BZ26" s="4"/>
      <c r="CA26" s="4"/>
      <c r="CB26" s="4"/>
      <c r="CC26" s="4"/>
      <c r="CD26" s="4"/>
      <c r="CE26" s="4"/>
      <c r="CF26" s="4"/>
      <c r="CG26" s="4"/>
      <c r="CH26" s="4"/>
      <c r="CI26" s="4"/>
      <c r="CJ26" s="4"/>
      <c r="CK26" s="4"/>
      <c r="CL26" s="4"/>
      <c r="CM26" s="4"/>
      <c r="CN26" s="4"/>
      <c r="CO26" s="4"/>
      <c r="CP26" s="4"/>
      <c r="CQ26" s="4"/>
      <c r="CR26" s="4"/>
      <c r="CS26" s="4"/>
      <c r="CT26" s="4"/>
      <c r="CU26" s="4"/>
      <c r="CV26" s="4"/>
      <c r="CW26" s="4"/>
      <c r="CX26" s="4"/>
      <c r="CY26" s="4"/>
      <c r="CZ26" s="4"/>
      <c r="DA26" s="4"/>
      <c r="DB26" s="4"/>
      <c r="DC26" s="4"/>
      <c r="DD26" s="4"/>
      <c r="DE26" s="4"/>
      <c r="DF26" s="4"/>
      <c r="DG26" s="78"/>
    </row>
    <row r="27" spans="1:111" x14ac:dyDescent="0.5">
      <c r="A27" s="82" t="str">
        <f>'5k Women'!B28</f>
        <v>Rachel</v>
      </c>
      <c r="B27" s="17" t="str">
        <f>'5k Women'!C28</f>
        <v>Cope</v>
      </c>
      <c r="C27" s="6">
        <f>MIN(E27:DG27)</f>
        <v>1.556712962962963E-2</v>
      </c>
      <c r="D27" s="4" t="s">
        <v>228</v>
      </c>
      <c r="E27" s="4" t="s">
        <v>228</v>
      </c>
      <c r="F27" s="4" t="s">
        <v>228</v>
      </c>
      <c r="G27" s="4" t="s">
        <v>228</v>
      </c>
      <c r="H27" s="4" t="s">
        <v>228</v>
      </c>
      <c r="I27" s="4" t="s">
        <v>228</v>
      </c>
      <c r="J27" s="4" t="s">
        <v>228</v>
      </c>
      <c r="K27" s="4" t="s">
        <v>228</v>
      </c>
      <c r="L27" s="4" t="s">
        <v>228</v>
      </c>
      <c r="M27" s="4" t="s">
        <v>228</v>
      </c>
      <c r="N27" s="4" t="s">
        <v>228</v>
      </c>
      <c r="O27" s="4" t="s">
        <v>228</v>
      </c>
      <c r="P27" s="4" t="s">
        <v>228</v>
      </c>
      <c r="Q27" s="4" t="s">
        <v>228</v>
      </c>
      <c r="R27" s="4" t="s">
        <v>228</v>
      </c>
      <c r="S27" s="4" t="s">
        <v>228</v>
      </c>
      <c r="T27" s="4" t="s">
        <v>228</v>
      </c>
      <c r="U27" s="4" t="s">
        <v>228</v>
      </c>
      <c r="V27" s="4" t="s">
        <v>228</v>
      </c>
      <c r="W27" s="4" t="s">
        <v>228</v>
      </c>
      <c r="X27" s="4" t="s">
        <v>228</v>
      </c>
      <c r="Y27" s="4" t="s">
        <v>228</v>
      </c>
      <c r="Z27" s="4" t="s">
        <v>228</v>
      </c>
      <c r="AA27" s="4" t="s">
        <v>228</v>
      </c>
      <c r="AB27" s="4" t="s">
        <v>228</v>
      </c>
      <c r="AC27" s="4" t="s">
        <v>228</v>
      </c>
      <c r="AD27" s="4" t="s">
        <v>228</v>
      </c>
      <c r="AE27" s="4" t="s">
        <v>228</v>
      </c>
      <c r="AF27" s="4" t="s">
        <v>348</v>
      </c>
      <c r="AG27" s="4">
        <v>1.556712962962963E-2</v>
      </c>
      <c r="AH27" s="4" t="s">
        <v>228</v>
      </c>
      <c r="AI27" s="4" t="s">
        <v>228</v>
      </c>
      <c r="AJ27" s="4" t="s">
        <v>228</v>
      </c>
      <c r="AK27" s="4" t="s">
        <v>228</v>
      </c>
      <c r="AL27" s="4" t="s">
        <v>228</v>
      </c>
      <c r="AM27" s="4" t="s">
        <v>228</v>
      </c>
      <c r="AN27" s="4" t="s">
        <v>228</v>
      </c>
      <c r="AO27" s="4" t="s">
        <v>228</v>
      </c>
      <c r="AP27" s="4" t="s">
        <v>228</v>
      </c>
      <c r="AQ27" s="4" t="s">
        <v>228</v>
      </c>
      <c r="AR27" s="4" t="s">
        <v>228</v>
      </c>
      <c r="AS27" s="4" t="s">
        <v>228</v>
      </c>
      <c r="AT27" s="4" t="s">
        <v>228</v>
      </c>
      <c r="AU27" s="4" t="s">
        <v>228</v>
      </c>
      <c r="AV27" s="4" t="s">
        <v>228</v>
      </c>
      <c r="AW27" s="4" t="s">
        <v>228</v>
      </c>
      <c r="AX27" s="4" t="s">
        <v>228</v>
      </c>
      <c r="AY27" s="4" t="s">
        <v>228</v>
      </c>
      <c r="AZ27" s="4" t="s">
        <v>228</v>
      </c>
      <c r="BA27" s="4" t="s">
        <v>228</v>
      </c>
      <c r="BB27" s="4" t="s">
        <v>348</v>
      </c>
      <c r="BC27" s="4">
        <v>1.5775462962962963E-2</v>
      </c>
      <c r="BD27" s="4" t="s">
        <v>228</v>
      </c>
      <c r="BE27" s="4" t="s">
        <v>228</v>
      </c>
      <c r="BF27" s="4" t="s">
        <v>228</v>
      </c>
      <c r="BG27" s="4" t="s">
        <v>228</v>
      </c>
      <c r="BH27" s="4" t="s">
        <v>228</v>
      </c>
      <c r="BI27" s="4" t="s">
        <v>228</v>
      </c>
      <c r="BJ27" s="4" t="s">
        <v>348</v>
      </c>
      <c r="BK27" s="4">
        <v>1.5682870370370371E-2</v>
      </c>
      <c r="BL27" s="4" t="s">
        <v>228</v>
      </c>
      <c r="BM27" s="4" t="s">
        <v>228</v>
      </c>
      <c r="BN27" s="4" t="s">
        <v>228</v>
      </c>
      <c r="BO27" s="4" t="s">
        <v>228</v>
      </c>
      <c r="BP27" s="4" t="s">
        <v>228</v>
      </c>
      <c r="BQ27" s="4" t="s">
        <v>228</v>
      </c>
      <c r="BR27" s="4"/>
      <c r="BS27" s="4"/>
      <c r="BT27" s="4"/>
      <c r="BU27" s="4"/>
      <c r="BV27" s="4"/>
      <c r="BW27" s="4"/>
      <c r="BX27" s="4"/>
      <c r="BY27" s="4"/>
      <c r="BZ27" s="4"/>
      <c r="CA27" s="4"/>
      <c r="CB27" s="4"/>
      <c r="CC27" s="4"/>
      <c r="CD27" s="4"/>
      <c r="CE27" s="4"/>
      <c r="CF27" s="4"/>
      <c r="CG27" s="4"/>
      <c r="CH27" s="4"/>
      <c r="CI27" s="4"/>
      <c r="CJ27" s="4"/>
      <c r="CK27" s="4"/>
      <c r="CL27" s="4"/>
      <c r="CM27" s="4"/>
      <c r="CN27" s="4"/>
      <c r="CO27" s="4"/>
      <c r="CP27" s="4"/>
      <c r="CQ27" s="4"/>
      <c r="CR27" s="4"/>
      <c r="CS27" s="4"/>
      <c r="CT27" s="4"/>
      <c r="CU27" s="4"/>
      <c r="CV27" s="4"/>
      <c r="CW27" s="4"/>
      <c r="CX27" s="4"/>
      <c r="CY27" s="4"/>
      <c r="CZ27" s="4"/>
      <c r="DA27" s="4"/>
      <c r="DB27" s="4"/>
      <c r="DC27" s="4"/>
      <c r="DD27" s="4"/>
      <c r="DE27" s="4"/>
      <c r="DF27" s="4"/>
      <c r="DG27" s="78"/>
    </row>
    <row r="28" spans="1:111" x14ac:dyDescent="0.5">
      <c r="A28" s="82" t="str">
        <f>'5k Women'!B29</f>
        <v>Joanne</v>
      </c>
      <c r="B28" s="17" t="str">
        <f>'5k Women'!C29</f>
        <v>Crawford</v>
      </c>
      <c r="C28" s="6">
        <f t="shared" si="1"/>
        <v>1.6921296296296295E-2</v>
      </c>
      <c r="D28" s="4" t="s">
        <v>395</v>
      </c>
      <c r="E28" s="4">
        <v>1.7951388888888888E-2</v>
      </c>
      <c r="F28" s="4" t="s">
        <v>228</v>
      </c>
      <c r="G28" s="4" t="s">
        <v>228</v>
      </c>
      <c r="H28" s="4" t="s">
        <v>228</v>
      </c>
      <c r="I28" s="4" t="s">
        <v>228</v>
      </c>
      <c r="J28" s="4" t="s">
        <v>366</v>
      </c>
      <c r="K28" s="4">
        <v>2.1273148148148149E-2</v>
      </c>
      <c r="L28" s="4" t="s">
        <v>348</v>
      </c>
      <c r="M28" s="4">
        <v>1.7835648148148149E-2</v>
      </c>
      <c r="N28" s="4" t="s">
        <v>348</v>
      </c>
      <c r="O28" s="4">
        <v>1.7592592592592594E-2</v>
      </c>
      <c r="P28" s="4" t="s">
        <v>228</v>
      </c>
      <c r="Q28" s="4" t="s">
        <v>228</v>
      </c>
      <c r="R28" s="4" t="s">
        <v>228</v>
      </c>
      <c r="S28" s="4" t="s">
        <v>228</v>
      </c>
      <c r="T28" s="4" t="s">
        <v>228</v>
      </c>
      <c r="U28" s="4" t="s">
        <v>228</v>
      </c>
      <c r="V28" s="4" t="s">
        <v>228</v>
      </c>
      <c r="W28" s="4" t="s">
        <v>228</v>
      </c>
      <c r="X28" s="4" t="s">
        <v>348</v>
      </c>
      <c r="Y28" s="4">
        <v>1.6921296296296295E-2</v>
      </c>
      <c r="Z28" s="4" t="s">
        <v>359</v>
      </c>
      <c r="AA28" s="4">
        <v>1.9780092592592592E-2</v>
      </c>
      <c r="AB28" s="4" t="s">
        <v>348</v>
      </c>
      <c r="AC28" s="4">
        <v>1.7303240740740741E-2</v>
      </c>
      <c r="AD28" s="4" t="s">
        <v>228</v>
      </c>
      <c r="AE28" s="4" t="s">
        <v>228</v>
      </c>
      <c r="AF28" s="4" t="s">
        <v>228</v>
      </c>
      <c r="AG28" s="4" t="s">
        <v>228</v>
      </c>
      <c r="AH28" s="4" t="s">
        <v>618</v>
      </c>
      <c r="AI28" s="4">
        <v>1.7673611111111112E-2</v>
      </c>
      <c r="AJ28" s="4" t="s">
        <v>355</v>
      </c>
      <c r="AK28" s="4">
        <v>2.2685185185185187E-2</v>
      </c>
      <c r="AL28" s="4" t="s">
        <v>355</v>
      </c>
      <c r="AM28" s="4">
        <v>1.9791666666666666E-2</v>
      </c>
      <c r="AN28" s="4" t="s">
        <v>228</v>
      </c>
      <c r="AO28" s="4" t="s">
        <v>228</v>
      </c>
      <c r="AP28" s="4" t="s">
        <v>355</v>
      </c>
      <c r="AQ28" s="4">
        <v>2.6412037037037036E-2</v>
      </c>
      <c r="AR28" s="4" t="s">
        <v>228</v>
      </c>
      <c r="AS28" s="4" t="s">
        <v>228</v>
      </c>
      <c r="AT28" s="4" t="s">
        <v>228</v>
      </c>
      <c r="AU28" s="4" t="s">
        <v>228</v>
      </c>
      <c r="AV28" s="4" t="s">
        <v>578</v>
      </c>
      <c r="AW28" s="4">
        <v>1.8333333333333333E-2</v>
      </c>
      <c r="AX28" s="4" t="s">
        <v>228</v>
      </c>
      <c r="AY28" s="4" t="s">
        <v>228</v>
      </c>
      <c r="AZ28" s="4" t="s">
        <v>357</v>
      </c>
      <c r="BA28" s="4">
        <v>1.773148148148148E-2</v>
      </c>
      <c r="BB28" s="4" t="s">
        <v>404</v>
      </c>
      <c r="BC28" s="4">
        <v>1.8344907407407407E-2</v>
      </c>
      <c r="BD28" s="4" t="s">
        <v>355</v>
      </c>
      <c r="BE28" s="4">
        <v>1.8831018518518518E-2</v>
      </c>
      <c r="BF28" s="4" t="s">
        <v>228</v>
      </c>
      <c r="BG28" s="4" t="s">
        <v>228</v>
      </c>
      <c r="BH28" s="4" t="s">
        <v>355</v>
      </c>
      <c r="BI28" s="4">
        <v>2.0219907407407409E-2</v>
      </c>
      <c r="BJ28" s="4" t="s">
        <v>882</v>
      </c>
      <c r="BK28" s="4">
        <v>1.7916666666666668E-2</v>
      </c>
      <c r="BL28" s="4" t="s">
        <v>228</v>
      </c>
      <c r="BM28" s="4" t="s">
        <v>228</v>
      </c>
      <c r="BN28" s="4" t="s">
        <v>355</v>
      </c>
      <c r="BO28" s="4">
        <v>1.982638888888889E-2</v>
      </c>
      <c r="BP28" s="4" t="s">
        <v>355</v>
      </c>
      <c r="BQ28" s="4">
        <v>2.0057870370370372E-2</v>
      </c>
      <c r="BR28" s="4"/>
      <c r="BS28" s="4"/>
      <c r="BT28" s="4"/>
      <c r="BU28" s="4"/>
      <c r="BV28" s="4"/>
      <c r="BW28" s="4"/>
      <c r="BX28" s="4"/>
      <c r="BY28" s="4"/>
      <c r="BZ28" s="4"/>
      <c r="CA28" s="4"/>
      <c r="CB28" s="4"/>
      <c r="CC28" s="4"/>
      <c r="CD28" s="4"/>
      <c r="CE28" s="4"/>
      <c r="CF28" s="4"/>
      <c r="CG28" s="4"/>
      <c r="CH28" s="4"/>
      <c r="CI28" s="4"/>
      <c r="CJ28" s="4"/>
      <c r="CK28" s="4"/>
      <c r="CL28" s="4"/>
      <c r="CM28" s="4"/>
      <c r="CN28" s="4"/>
      <c r="CO28" s="4"/>
      <c r="CP28" s="4"/>
      <c r="CQ28" s="4"/>
      <c r="CR28" s="4"/>
      <c r="CS28" s="4"/>
      <c r="CT28" s="4"/>
      <c r="CU28" s="4"/>
      <c r="CV28" s="4"/>
      <c r="CW28" s="4"/>
      <c r="CX28" s="4"/>
      <c r="CY28" s="4"/>
      <c r="CZ28" s="4"/>
      <c r="DA28" s="4"/>
      <c r="DB28" s="4"/>
      <c r="DC28" s="4"/>
      <c r="DD28" s="4"/>
      <c r="DE28" s="4"/>
      <c r="DF28" s="4"/>
      <c r="DG28" s="78"/>
    </row>
    <row r="29" spans="1:111" x14ac:dyDescent="0.5">
      <c r="A29" s="82" t="str">
        <f>'5k Women'!B30</f>
        <v>Bethany</v>
      </c>
      <c r="B29" s="17" t="str">
        <f>'5k Women'!C30</f>
        <v>Crook</v>
      </c>
      <c r="C29" s="6">
        <f>MIN(E29:DG29)</f>
        <v>0</v>
      </c>
      <c r="D29" s="4" t="s">
        <v>228</v>
      </c>
      <c r="E29" s="4" t="s">
        <v>228</v>
      </c>
      <c r="F29" s="4" t="s">
        <v>228</v>
      </c>
      <c r="G29" s="4" t="s">
        <v>228</v>
      </c>
      <c r="H29" s="4" t="s">
        <v>228</v>
      </c>
      <c r="I29" s="4" t="s">
        <v>228</v>
      </c>
      <c r="J29" s="4" t="s">
        <v>228</v>
      </c>
      <c r="K29" s="4" t="s">
        <v>228</v>
      </c>
      <c r="L29" s="4" t="s">
        <v>228</v>
      </c>
      <c r="M29" s="4" t="s">
        <v>228</v>
      </c>
      <c r="N29" s="4" t="s">
        <v>228</v>
      </c>
      <c r="O29" s="4" t="s">
        <v>228</v>
      </c>
      <c r="P29" s="4" t="s">
        <v>228</v>
      </c>
      <c r="Q29" s="4" t="s">
        <v>228</v>
      </c>
      <c r="R29" s="4" t="s">
        <v>228</v>
      </c>
      <c r="S29" s="4" t="s">
        <v>228</v>
      </c>
      <c r="T29" s="4" t="s">
        <v>228</v>
      </c>
      <c r="U29" s="4" t="s">
        <v>228</v>
      </c>
      <c r="V29" s="4" t="s">
        <v>228</v>
      </c>
      <c r="W29" s="4" t="s">
        <v>228</v>
      </c>
      <c r="X29" s="4" t="s">
        <v>228</v>
      </c>
      <c r="Y29" s="4" t="s">
        <v>228</v>
      </c>
      <c r="Z29" s="4" t="s">
        <v>228</v>
      </c>
      <c r="AA29" s="4" t="s">
        <v>228</v>
      </c>
      <c r="AB29" s="4" t="s">
        <v>228</v>
      </c>
      <c r="AC29" s="4" t="s">
        <v>228</v>
      </c>
      <c r="AD29" s="4" t="s">
        <v>228</v>
      </c>
      <c r="AE29" s="4" t="s">
        <v>228</v>
      </c>
      <c r="AF29" s="4" t="s">
        <v>228</v>
      </c>
      <c r="AG29" s="4" t="s">
        <v>228</v>
      </c>
      <c r="AH29" s="4" t="s">
        <v>228</v>
      </c>
      <c r="AI29" s="4" t="s">
        <v>228</v>
      </c>
      <c r="AJ29" s="4" t="s">
        <v>228</v>
      </c>
      <c r="AK29" s="4" t="s">
        <v>228</v>
      </c>
      <c r="AL29" s="4" t="s">
        <v>228</v>
      </c>
      <c r="AM29" s="4" t="s">
        <v>228</v>
      </c>
      <c r="AN29" s="4" t="s">
        <v>228</v>
      </c>
      <c r="AO29" s="4" t="s">
        <v>228</v>
      </c>
      <c r="AP29" s="4" t="s">
        <v>228</v>
      </c>
      <c r="AQ29" s="4" t="s">
        <v>228</v>
      </c>
      <c r="AR29" s="4" t="s">
        <v>228</v>
      </c>
      <c r="AS29" s="4" t="s">
        <v>228</v>
      </c>
      <c r="AT29" s="4" t="s">
        <v>228</v>
      </c>
      <c r="AU29" s="4" t="s">
        <v>228</v>
      </c>
      <c r="AV29" s="4" t="s">
        <v>228</v>
      </c>
      <c r="AW29" s="4" t="s">
        <v>228</v>
      </c>
      <c r="AX29" s="4" t="s">
        <v>228</v>
      </c>
      <c r="AY29" s="4" t="s">
        <v>228</v>
      </c>
      <c r="AZ29" s="4" t="s">
        <v>228</v>
      </c>
      <c r="BA29" s="4" t="s">
        <v>228</v>
      </c>
      <c r="BB29" s="4" t="s">
        <v>228</v>
      </c>
      <c r="BC29" s="4" t="s">
        <v>228</v>
      </c>
      <c r="BD29" s="4" t="s">
        <v>228</v>
      </c>
      <c r="BE29" s="4" t="s">
        <v>228</v>
      </c>
      <c r="BF29" s="4" t="s">
        <v>228</v>
      </c>
      <c r="BG29" s="4" t="s">
        <v>228</v>
      </c>
      <c r="BH29" s="4" t="s">
        <v>228</v>
      </c>
      <c r="BI29" s="4" t="s">
        <v>228</v>
      </c>
      <c r="BJ29" s="4" t="s">
        <v>228</v>
      </c>
      <c r="BK29" s="4" t="s">
        <v>228</v>
      </c>
      <c r="BL29" s="4" t="s">
        <v>228</v>
      </c>
      <c r="BM29" s="4" t="s">
        <v>228</v>
      </c>
      <c r="BN29" s="4" t="s">
        <v>228</v>
      </c>
      <c r="BO29" s="4" t="s">
        <v>228</v>
      </c>
      <c r="BP29" s="4" t="s">
        <v>228</v>
      </c>
      <c r="BQ29" s="4" t="s">
        <v>228</v>
      </c>
      <c r="BR29" s="4"/>
      <c r="BS29" s="4"/>
      <c r="BT29" s="4"/>
      <c r="BU29" s="4"/>
      <c r="BV29" s="4"/>
      <c r="BW29" s="4"/>
      <c r="BX29" s="4"/>
      <c r="BY29" s="4"/>
      <c r="BZ29" s="4"/>
      <c r="CA29" s="4"/>
      <c r="CB29" s="4"/>
      <c r="CC29" s="4"/>
      <c r="CD29" s="4"/>
      <c r="CE29" s="4"/>
      <c r="CF29" s="4"/>
      <c r="CG29" s="4"/>
      <c r="CH29" s="4"/>
      <c r="CI29" s="4"/>
      <c r="CJ29" s="4"/>
      <c r="CK29" s="4"/>
      <c r="CL29" s="4"/>
      <c r="CM29" s="4"/>
      <c r="CN29" s="4"/>
      <c r="CO29" s="4"/>
      <c r="CP29" s="4"/>
      <c r="CQ29" s="4"/>
      <c r="CR29" s="4"/>
      <c r="CS29" s="4"/>
      <c r="CT29" s="4"/>
      <c r="CU29" s="4"/>
      <c r="CV29" s="4"/>
      <c r="CW29" s="4"/>
      <c r="CX29" s="4"/>
      <c r="CY29" s="4"/>
      <c r="CZ29" s="4"/>
      <c r="DA29" s="4"/>
      <c r="DB29" s="4"/>
      <c r="DC29" s="4"/>
      <c r="DD29" s="4"/>
      <c r="DE29" s="4"/>
      <c r="DF29" s="4"/>
      <c r="DG29" s="78"/>
    </row>
    <row r="30" spans="1:111" x14ac:dyDescent="0.5">
      <c r="A30" s="82" t="str">
        <f>'5k Women'!B31</f>
        <v>Lucy</v>
      </c>
      <c r="B30" s="17" t="str">
        <f>'5k Women'!C31</f>
        <v>Cutsforth</v>
      </c>
      <c r="C30" s="6">
        <f>MIN(E30:DG30)</f>
        <v>1.6307870370370372E-2</v>
      </c>
      <c r="D30" s="4" t="s">
        <v>228</v>
      </c>
      <c r="E30" s="4" t="s">
        <v>228</v>
      </c>
      <c r="F30" s="4" t="s">
        <v>228</v>
      </c>
      <c r="G30" s="4" t="s">
        <v>228</v>
      </c>
      <c r="H30" s="4" t="s">
        <v>228</v>
      </c>
      <c r="I30" s="4" t="s">
        <v>228</v>
      </c>
      <c r="J30" s="4" t="s">
        <v>228</v>
      </c>
      <c r="K30" s="4" t="s">
        <v>228</v>
      </c>
      <c r="L30" s="4" t="s">
        <v>228</v>
      </c>
      <c r="M30" s="4" t="s">
        <v>228</v>
      </c>
      <c r="N30" s="4" t="s">
        <v>228</v>
      </c>
      <c r="O30" s="4" t="s">
        <v>228</v>
      </c>
      <c r="P30" s="4" t="s">
        <v>228</v>
      </c>
      <c r="Q30" s="4" t="s">
        <v>228</v>
      </c>
      <c r="R30" s="4" t="s">
        <v>228</v>
      </c>
      <c r="S30" s="4" t="s">
        <v>228</v>
      </c>
      <c r="T30" s="4" t="s">
        <v>228</v>
      </c>
      <c r="U30" s="4" t="s">
        <v>228</v>
      </c>
      <c r="V30" s="4" t="s">
        <v>228</v>
      </c>
      <c r="W30" s="4" t="s">
        <v>228</v>
      </c>
      <c r="X30" s="4" t="s">
        <v>228</v>
      </c>
      <c r="Y30" s="4" t="s">
        <v>228</v>
      </c>
      <c r="Z30" s="4" t="s">
        <v>559</v>
      </c>
      <c r="AA30" s="4">
        <v>1.8472222222222223E-2</v>
      </c>
      <c r="AB30" s="4" t="s">
        <v>228</v>
      </c>
      <c r="AC30" s="4" t="s">
        <v>228</v>
      </c>
      <c r="AD30" s="4" t="s">
        <v>228</v>
      </c>
      <c r="AE30" s="4" t="s">
        <v>228</v>
      </c>
      <c r="AF30" s="4" t="s">
        <v>228</v>
      </c>
      <c r="AG30" s="4" t="s">
        <v>228</v>
      </c>
      <c r="AH30" s="4" t="s">
        <v>355</v>
      </c>
      <c r="AI30" s="4">
        <v>2.1273148148148149E-2</v>
      </c>
      <c r="AJ30" s="4" t="s">
        <v>355</v>
      </c>
      <c r="AK30" s="4">
        <v>2.1469907407407406E-2</v>
      </c>
      <c r="AL30" s="4" t="s">
        <v>228</v>
      </c>
      <c r="AM30" s="4" t="s">
        <v>228</v>
      </c>
      <c r="AN30" s="4" t="s">
        <v>228</v>
      </c>
      <c r="AO30" s="4" t="s">
        <v>228</v>
      </c>
      <c r="AP30" s="4" t="s">
        <v>355</v>
      </c>
      <c r="AQ30" s="4">
        <v>2.0532407407407409E-2</v>
      </c>
      <c r="AR30" s="4" t="s">
        <v>228</v>
      </c>
      <c r="AS30" s="4" t="s">
        <v>228</v>
      </c>
      <c r="AT30" s="4" t="s">
        <v>228</v>
      </c>
      <c r="AU30" s="4" t="s">
        <v>228</v>
      </c>
      <c r="AV30" s="4" t="s">
        <v>355</v>
      </c>
      <c r="AW30" s="4">
        <v>1.6307870370370372E-2</v>
      </c>
      <c r="AX30" s="4" t="s">
        <v>228</v>
      </c>
      <c r="AY30" s="4" t="s">
        <v>228</v>
      </c>
      <c r="AZ30" s="4" t="s">
        <v>355</v>
      </c>
      <c r="BA30" s="4">
        <v>2.0439814814814813E-2</v>
      </c>
      <c r="BB30" s="4" t="s">
        <v>619</v>
      </c>
      <c r="BC30" s="4">
        <v>1.7291666666666667E-2</v>
      </c>
      <c r="BD30" s="4" t="s">
        <v>347</v>
      </c>
      <c r="BE30" s="4">
        <v>1.7638888888888888E-2</v>
      </c>
      <c r="BF30" s="4" t="s">
        <v>357</v>
      </c>
      <c r="BG30" s="4">
        <v>1.6921296296296295E-2</v>
      </c>
      <c r="BH30" s="4" t="s">
        <v>228</v>
      </c>
      <c r="BI30" s="4" t="s">
        <v>228</v>
      </c>
      <c r="BJ30" s="4" t="s">
        <v>355</v>
      </c>
      <c r="BK30" s="4">
        <v>1.6319444444444445E-2</v>
      </c>
      <c r="BL30" s="4" t="s">
        <v>228</v>
      </c>
      <c r="BM30" s="4" t="s">
        <v>228</v>
      </c>
      <c r="BN30" s="4" t="s">
        <v>228</v>
      </c>
      <c r="BO30" s="4" t="s">
        <v>228</v>
      </c>
      <c r="BP30" s="4" t="s">
        <v>228</v>
      </c>
      <c r="BQ30" s="4" t="s">
        <v>228</v>
      </c>
      <c r="BR30" s="4"/>
      <c r="BS30" s="4"/>
      <c r="BT30" s="4"/>
      <c r="BU30" s="4"/>
      <c r="BV30" s="4"/>
      <c r="BW30" s="4"/>
      <c r="BX30" s="4"/>
      <c r="BY30" s="4"/>
      <c r="BZ30" s="4"/>
      <c r="CA30" s="4"/>
      <c r="CB30" s="4"/>
      <c r="CC30" s="4"/>
      <c r="CD30" s="4"/>
      <c r="CE30" s="4"/>
      <c r="CF30" s="4"/>
      <c r="CG30" s="4"/>
      <c r="CH30" s="4"/>
      <c r="CI30" s="4"/>
      <c r="CJ30" s="4"/>
      <c r="CK30" s="4"/>
      <c r="CL30" s="4"/>
      <c r="CM30" s="4"/>
      <c r="CN30" s="4"/>
      <c r="CO30" s="4"/>
      <c r="CP30" s="4"/>
      <c r="CQ30" s="4"/>
      <c r="CR30" s="4"/>
      <c r="CS30" s="4"/>
      <c r="CT30" s="4"/>
      <c r="CU30" s="4"/>
      <c r="CV30" s="4"/>
      <c r="CW30" s="4"/>
      <c r="CX30" s="4"/>
      <c r="CY30" s="4"/>
      <c r="CZ30" s="4"/>
      <c r="DA30" s="4"/>
      <c r="DB30" s="4"/>
      <c r="DC30" s="4"/>
      <c r="DD30" s="4"/>
      <c r="DE30" s="4"/>
      <c r="DF30" s="4"/>
      <c r="DG30" s="78"/>
    </row>
    <row r="31" spans="1:111" x14ac:dyDescent="0.5">
      <c r="A31" s="82" t="str">
        <f>'5k Women'!B32</f>
        <v>Amy</v>
      </c>
      <c r="B31" s="17" t="str">
        <f>'5k Women'!C32</f>
        <v>Davidson</v>
      </c>
      <c r="C31" s="6">
        <f>MIN(E31:DG31)</f>
        <v>0</v>
      </c>
      <c r="D31" s="4" t="s">
        <v>228</v>
      </c>
      <c r="E31" s="4" t="s">
        <v>228</v>
      </c>
      <c r="F31" s="4" t="s">
        <v>228</v>
      </c>
      <c r="G31" s="4" t="s">
        <v>228</v>
      </c>
      <c r="H31" s="4" t="s">
        <v>228</v>
      </c>
      <c r="I31" s="4" t="s">
        <v>228</v>
      </c>
      <c r="J31" s="4" t="s">
        <v>228</v>
      </c>
      <c r="K31" s="4" t="s">
        <v>228</v>
      </c>
      <c r="L31" s="4" t="s">
        <v>228</v>
      </c>
      <c r="M31" s="4" t="s">
        <v>228</v>
      </c>
      <c r="N31" s="4" t="s">
        <v>228</v>
      </c>
      <c r="O31" s="4" t="s">
        <v>228</v>
      </c>
      <c r="P31" s="4" t="s">
        <v>228</v>
      </c>
      <c r="Q31" s="4" t="s">
        <v>228</v>
      </c>
      <c r="R31" s="4" t="s">
        <v>228</v>
      </c>
      <c r="S31" s="4" t="s">
        <v>228</v>
      </c>
      <c r="T31" s="4" t="s">
        <v>228</v>
      </c>
      <c r="U31" s="4" t="s">
        <v>228</v>
      </c>
      <c r="V31" s="4" t="s">
        <v>228</v>
      </c>
      <c r="W31" s="4" t="s">
        <v>228</v>
      </c>
      <c r="X31" s="4" t="s">
        <v>228</v>
      </c>
      <c r="Y31" s="4" t="s">
        <v>228</v>
      </c>
      <c r="Z31" s="4" t="s">
        <v>228</v>
      </c>
      <c r="AA31" s="4" t="s">
        <v>228</v>
      </c>
      <c r="AB31" s="4" t="s">
        <v>228</v>
      </c>
      <c r="AC31" s="4" t="s">
        <v>228</v>
      </c>
      <c r="AD31" s="4" t="s">
        <v>228</v>
      </c>
      <c r="AE31" s="4" t="s">
        <v>228</v>
      </c>
      <c r="AF31" s="4" t="s">
        <v>228</v>
      </c>
      <c r="AG31" s="4" t="s">
        <v>228</v>
      </c>
      <c r="AH31" s="4" t="s">
        <v>228</v>
      </c>
      <c r="AI31" s="4" t="s">
        <v>228</v>
      </c>
      <c r="AJ31" s="4" t="s">
        <v>228</v>
      </c>
      <c r="AK31" s="4" t="s">
        <v>228</v>
      </c>
      <c r="AL31" s="4" t="s">
        <v>228</v>
      </c>
      <c r="AM31" s="4" t="s">
        <v>228</v>
      </c>
      <c r="AN31" s="4" t="s">
        <v>228</v>
      </c>
      <c r="AO31" s="4" t="s">
        <v>228</v>
      </c>
      <c r="AP31" s="4" t="s">
        <v>228</v>
      </c>
      <c r="AQ31" s="4" t="s">
        <v>228</v>
      </c>
      <c r="AR31" s="4" t="s">
        <v>228</v>
      </c>
      <c r="AS31" s="4" t="s">
        <v>228</v>
      </c>
      <c r="AT31" s="4" t="s">
        <v>228</v>
      </c>
      <c r="AU31" s="4" t="s">
        <v>228</v>
      </c>
      <c r="AV31" s="4" t="s">
        <v>228</v>
      </c>
      <c r="AW31" s="4" t="s">
        <v>228</v>
      </c>
      <c r="AX31" s="4" t="s">
        <v>228</v>
      </c>
      <c r="AY31" s="4" t="s">
        <v>228</v>
      </c>
      <c r="AZ31" s="4" t="s">
        <v>228</v>
      </c>
      <c r="BA31" s="4" t="s">
        <v>228</v>
      </c>
      <c r="BB31" s="4" t="s">
        <v>228</v>
      </c>
      <c r="BC31" s="4" t="s">
        <v>228</v>
      </c>
      <c r="BD31" s="4" t="s">
        <v>228</v>
      </c>
      <c r="BE31" s="4" t="s">
        <v>228</v>
      </c>
      <c r="BF31" s="4" t="s">
        <v>228</v>
      </c>
      <c r="BG31" s="4" t="s">
        <v>228</v>
      </c>
      <c r="BH31" s="4" t="s">
        <v>228</v>
      </c>
      <c r="BI31" s="4" t="s">
        <v>228</v>
      </c>
      <c r="BJ31" s="4" t="s">
        <v>228</v>
      </c>
      <c r="BK31" s="4" t="s">
        <v>228</v>
      </c>
      <c r="BL31" s="4" t="s">
        <v>228</v>
      </c>
      <c r="BM31" s="4" t="s">
        <v>228</v>
      </c>
      <c r="BN31" s="4" t="s">
        <v>228</v>
      </c>
      <c r="BO31" s="4" t="s">
        <v>228</v>
      </c>
      <c r="BP31" s="4" t="s">
        <v>228</v>
      </c>
      <c r="BQ31" s="4" t="s">
        <v>228</v>
      </c>
      <c r="BR31" s="4"/>
      <c r="BS31" s="4"/>
      <c r="BT31" s="4"/>
      <c r="BU31" s="4"/>
      <c r="BV31" s="4"/>
      <c r="BW31" s="4"/>
      <c r="BX31" s="4"/>
      <c r="BY31" s="4"/>
      <c r="BZ31" s="4"/>
      <c r="CA31" s="4"/>
      <c r="CB31" s="4"/>
      <c r="CC31" s="4"/>
      <c r="CD31" s="4"/>
      <c r="CE31" s="4"/>
      <c r="CF31" s="4"/>
      <c r="CG31" s="4"/>
      <c r="CH31" s="4"/>
      <c r="CI31" s="4"/>
      <c r="CJ31" s="4"/>
      <c r="CK31" s="4"/>
      <c r="CL31" s="4"/>
      <c r="CM31" s="4"/>
      <c r="CN31" s="4"/>
      <c r="CO31" s="4"/>
      <c r="CP31" s="4"/>
      <c r="CQ31" s="4"/>
      <c r="CR31" s="4"/>
      <c r="CS31" s="4"/>
      <c r="CT31" s="4"/>
      <c r="CU31" s="4"/>
      <c r="CV31" s="4"/>
      <c r="CW31" s="4"/>
      <c r="CX31" s="4"/>
      <c r="CY31" s="4"/>
      <c r="CZ31" s="4"/>
      <c r="DA31" s="4"/>
      <c r="DB31" s="4"/>
      <c r="DC31" s="4"/>
      <c r="DD31" s="4"/>
      <c r="DE31" s="4"/>
      <c r="DF31" s="4"/>
      <c r="DG31" s="78"/>
    </row>
    <row r="32" spans="1:111" x14ac:dyDescent="0.5">
      <c r="A32" s="82" t="str">
        <f>'5k Women'!B33</f>
        <v>Nicole</v>
      </c>
      <c r="B32" s="17" t="str">
        <f>'5k Women'!C33</f>
        <v>Dawson</v>
      </c>
      <c r="C32" s="6">
        <f>MIN(E32:DG32)</f>
        <v>0</v>
      </c>
      <c r="D32" s="4" t="s">
        <v>228</v>
      </c>
      <c r="E32" s="4" t="s">
        <v>228</v>
      </c>
      <c r="F32" s="4" t="s">
        <v>228</v>
      </c>
      <c r="G32" s="4" t="s">
        <v>228</v>
      </c>
      <c r="H32" s="4" t="s">
        <v>228</v>
      </c>
      <c r="I32" s="4" t="s">
        <v>228</v>
      </c>
      <c r="J32" s="4" t="s">
        <v>228</v>
      </c>
      <c r="K32" s="4" t="s">
        <v>228</v>
      </c>
      <c r="L32" s="4" t="s">
        <v>228</v>
      </c>
      <c r="M32" s="4" t="s">
        <v>228</v>
      </c>
      <c r="N32" s="4" t="s">
        <v>228</v>
      </c>
      <c r="O32" s="4" t="s">
        <v>228</v>
      </c>
      <c r="P32" s="4" t="s">
        <v>228</v>
      </c>
      <c r="Q32" s="4" t="s">
        <v>228</v>
      </c>
      <c r="R32" s="4" t="s">
        <v>228</v>
      </c>
      <c r="S32" s="4" t="s">
        <v>228</v>
      </c>
      <c r="T32" s="4" t="s">
        <v>228</v>
      </c>
      <c r="U32" s="4" t="s">
        <v>228</v>
      </c>
      <c r="V32" s="4" t="s">
        <v>228</v>
      </c>
      <c r="W32" s="4" t="s">
        <v>228</v>
      </c>
      <c r="X32" s="4" t="s">
        <v>228</v>
      </c>
      <c r="Y32" s="4" t="s">
        <v>228</v>
      </c>
      <c r="Z32" s="4" t="s">
        <v>228</v>
      </c>
      <c r="AA32" s="4" t="s">
        <v>228</v>
      </c>
      <c r="AB32" s="4" t="s">
        <v>228</v>
      </c>
      <c r="AC32" s="4" t="s">
        <v>228</v>
      </c>
      <c r="AD32" s="4" t="s">
        <v>228</v>
      </c>
      <c r="AE32" s="4" t="s">
        <v>228</v>
      </c>
      <c r="AF32" s="4" t="s">
        <v>228</v>
      </c>
      <c r="AG32" s="4" t="s">
        <v>228</v>
      </c>
      <c r="AH32" s="4" t="s">
        <v>228</v>
      </c>
      <c r="AI32" s="4" t="s">
        <v>228</v>
      </c>
      <c r="AJ32" s="4" t="s">
        <v>228</v>
      </c>
      <c r="AK32" s="4" t="s">
        <v>228</v>
      </c>
      <c r="AL32" s="4" t="s">
        <v>228</v>
      </c>
      <c r="AM32" s="4" t="s">
        <v>228</v>
      </c>
      <c r="AN32" s="4" t="s">
        <v>228</v>
      </c>
      <c r="AO32" s="4" t="s">
        <v>228</v>
      </c>
      <c r="AP32" s="4" t="s">
        <v>228</v>
      </c>
      <c r="AQ32" s="4" t="s">
        <v>228</v>
      </c>
      <c r="AR32" s="4" t="s">
        <v>228</v>
      </c>
      <c r="AS32" s="4" t="s">
        <v>228</v>
      </c>
      <c r="AT32" s="4" t="s">
        <v>228</v>
      </c>
      <c r="AU32" s="4" t="s">
        <v>228</v>
      </c>
      <c r="AV32" s="4" t="s">
        <v>228</v>
      </c>
      <c r="AW32" s="4" t="s">
        <v>228</v>
      </c>
      <c r="AX32" s="4" t="s">
        <v>228</v>
      </c>
      <c r="AY32" s="4" t="s">
        <v>228</v>
      </c>
      <c r="AZ32" s="4" t="s">
        <v>228</v>
      </c>
      <c r="BA32" s="4" t="s">
        <v>228</v>
      </c>
      <c r="BB32" s="4" t="s">
        <v>228</v>
      </c>
      <c r="BC32" s="4" t="s">
        <v>228</v>
      </c>
      <c r="BD32" s="4" t="s">
        <v>228</v>
      </c>
      <c r="BE32" s="4" t="s">
        <v>228</v>
      </c>
      <c r="BF32" s="4" t="s">
        <v>228</v>
      </c>
      <c r="BG32" s="4" t="s">
        <v>228</v>
      </c>
      <c r="BH32" s="4" t="s">
        <v>228</v>
      </c>
      <c r="BI32" s="4" t="s">
        <v>228</v>
      </c>
      <c r="BJ32" s="4" t="s">
        <v>228</v>
      </c>
      <c r="BK32" s="4" t="s">
        <v>228</v>
      </c>
      <c r="BL32" s="4" t="s">
        <v>228</v>
      </c>
      <c r="BM32" s="4" t="s">
        <v>228</v>
      </c>
      <c r="BN32" s="4" t="s">
        <v>228</v>
      </c>
      <c r="BO32" s="4" t="s">
        <v>228</v>
      </c>
      <c r="BP32" s="4" t="s">
        <v>228</v>
      </c>
      <c r="BQ32" s="4" t="s">
        <v>228</v>
      </c>
      <c r="BR32" s="4"/>
      <c r="BS32" s="4"/>
      <c r="BT32" s="4"/>
      <c r="BU32" s="4"/>
      <c r="BV32" s="4"/>
      <c r="BW32" s="4"/>
      <c r="BX32" s="4"/>
      <c r="BY32" s="4"/>
      <c r="BZ32" s="4"/>
      <c r="CA32" s="4"/>
      <c r="CB32" s="4"/>
      <c r="CC32" s="4"/>
      <c r="CD32" s="4"/>
      <c r="CE32" s="4"/>
      <c r="CF32" s="4"/>
      <c r="CG32" s="4"/>
      <c r="CH32" s="4"/>
      <c r="CI32" s="4"/>
      <c r="CJ32" s="4"/>
      <c r="CK32" s="4"/>
      <c r="CL32" s="4"/>
      <c r="CM32" s="4"/>
      <c r="CN32" s="4"/>
      <c r="CO32" s="4"/>
      <c r="CP32" s="4"/>
      <c r="CQ32" s="4"/>
      <c r="CR32" s="4"/>
      <c r="CS32" s="4"/>
      <c r="CT32" s="4"/>
      <c r="CU32" s="4"/>
      <c r="CV32" s="4"/>
      <c r="CW32" s="4"/>
      <c r="CX32" s="4"/>
      <c r="CY32" s="4"/>
      <c r="CZ32" s="4"/>
      <c r="DA32" s="4"/>
      <c r="DB32" s="4"/>
      <c r="DC32" s="4"/>
      <c r="DD32" s="4"/>
      <c r="DE32" s="4"/>
      <c r="DF32" s="4"/>
      <c r="DG32" s="78"/>
    </row>
    <row r="33" spans="1:111" x14ac:dyDescent="0.5">
      <c r="A33" s="82" t="str">
        <f>'5k Women'!B34</f>
        <v>Jo</v>
      </c>
      <c r="B33" s="17" t="str">
        <f>'5k Women'!C34</f>
        <v>Dewar</v>
      </c>
      <c r="C33" s="6">
        <f t="shared" si="1"/>
        <v>0</v>
      </c>
      <c r="D33" s="4" t="s">
        <v>228</v>
      </c>
      <c r="E33" s="4" t="s">
        <v>228</v>
      </c>
      <c r="F33" s="4" t="s">
        <v>228</v>
      </c>
      <c r="G33" s="4" t="s">
        <v>228</v>
      </c>
      <c r="H33" s="4" t="s">
        <v>228</v>
      </c>
      <c r="I33" s="4" t="s">
        <v>228</v>
      </c>
      <c r="J33" s="4" t="s">
        <v>228</v>
      </c>
      <c r="K33" s="4" t="s">
        <v>228</v>
      </c>
      <c r="L33" s="4" t="s">
        <v>228</v>
      </c>
      <c r="M33" s="4" t="s">
        <v>228</v>
      </c>
      <c r="N33" s="4" t="s">
        <v>228</v>
      </c>
      <c r="O33" s="4" t="s">
        <v>228</v>
      </c>
      <c r="P33" s="4" t="s">
        <v>228</v>
      </c>
      <c r="Q33" s="4" t="s">
        <v>228</v>
      </c>
      <c r="R33" s="4" t="s">
        <v>228</v>
      </c>
      <c r="S33" s="4" t="s">
        <v>228</v>
      </c>
      <c r="T33" s="4" t="s">
        <v>228</v>
      </c>
      <c r="U33" s="4" t="s">
        <v>228</v>
      </c>
      <c r="V33" s="4" t="s">
        <v>228</v>
      </c>
      <c r="W33" s="4" t="s">
        <v>228</v>
      </c>
      <c r="X33" s="4" t="s">
        <v>228</v>
      </c>
      <c r="Y33" s="4" t="s">
        <v>228</v>
      </c>
      <c r="Z33" s="4" t="s">
        <v>228</v>
      </c>
      <c r="AA33" s="4" t="s">
        <v>228</v>
      </c>
      <c r="AB33" s="4" t="s">
        <v>228</v>
      </c>
      <c r="AC33" s="4" t="s">
        <v>228</v>
      </c>
      <c r="AD33" s="4" t="s">
        <v>228</v>
      </c>
      <c r="AE33" s="4" t="s">
        <v>228</v>
      </c>
      <c r="AF33" s="4" t="s">
        <v>228</v>
      </c>
      <c r="AG33" s="4" t="s">
        <v>228</v>
      </c>
      <c r="AH33" s="4" t="s">
        <v>228</v>
      </c>
      <c r="AI33" s="4" t="s">
        <v>228</v>
      </c>
      <c r="AJ33" s="4" t="s">
        <v>228</v>
      </c>
      <c r="AK33" s="4" t="s">
        <v>228</v>
      </c>
      <c r="AL33" s="4" t="s">
        <v>228</v>
      </c>
      <c r="AM33" s="4" t="s">
        <v>228</v>
      </c>
      <c r="AN33" s="4" t="s">
        <v>228</v>
      </c>
      <c r="AO33" s="4" t="s">
        <v>228</v>
      </c>
      <c r="AP33" s="4" t="s">
        <v>228</v>
      </c>
      <c r="AQ33" s="4" t="s">
        <v>228</v>
      </c>
      <c r="AR33" s="4" t="s">
        <v>228</v>
      </c>
      <c r="AS33" s="4" t="s">
        <v>228</v>
      </c>
      <c r="AT33" s="4" t="s">
        <v>228</v>
      </c>
      <c r="AU33" s="4" t="s">
        <v>228</v>
      </c>
      <c r="AV33" s="4" t="s">
        <v>228</v>
      </c>
      <c r="AW33" s="4" t="s">
        <v>228</v>
      </c>
      <c r="AX33" s="4" t="s">
        <v>228</v>
      </c>
      <c r="AY33" s="4" t="s">
        <v>228</v>
      </c>
      <c r="AZ33" s="4" t="s">
        <v>228</v>
      </c>
      <c r="BA33" s="4" t="s">
        <v>228</v>
      </c>
      <c r="BB33" s="4" t="s">
        <v>228</v>
      </c>
      <c r="BC33" s="4" t="s">
        <v>228</v>
      </c>
      <c r="BD33" s="4" t="s">
        <v>228</v>
      </c>
      <c r="BE33" s="4" t="s">
        <v>228</v>
      </c>
      <c r="BF33" s="4" t="s">
        <v>228</v>
      </c>
      <c r="BG33" s="4" t="s">
        <v>228</v>
      </c>
      <c r="BH33" s="4" t="s">
        <v>228</v>
      </c>
      <c r="BI33" s="4" t="s">
        <v>228</v>
      </c>
      <c r="BJ33" s="4" t="s">
        <v>228</v>
      </c>
      <c r="BK33" s="4" t="s">
        <v>228</v>
      </c>
      <c r="BL33" s="4" t="s">
        <v>228</v>
      </c>
      <c r="BM33" s="4" t="s">
        <v>228</v>
      </c>
      <c r="BN33" s="4" t="s">
        <v>228</v>
      </c>
      <c r="BO33" s="4" t="s">
        <v>228</v>
      </c>
      <c r="BP33" s="4" t="s">
        <v>228</v>
      </c>
      <c r="BQ33" s="4" t="s">
        <v>228</v>
      </c>
      <c r="BR33" s="4"/>
      <c r="BS33" s="4"/>
      <c r="BT33" s="4"/>
      <c r="BU33" s="4"/>
      <c r="BV33" s="4"/>
      <c r="BW33" s="4"/>
      <c r="BX33" s="4"/>
      <c r="BY33" s="4"/>
      <c r="BZ33" s="4"/>
      <c r="CA33" s="4"/>
      <c r="CB33" s="4"/>
      <c r="CC33" s="4"/>
      <c r="CD33" s="4"/>
      <c r="CE33" s="4"/>
      <c r="CF33" s="4"/>
      <c r="CG33" s="4"/>
      <c r="CH33" s="4"/>
      <c r="CI33" s="4"/>
      <c r="CJ33" s="4"/>
      <c r="CK33" s="4"/>
      <c r="CL33" s="4"/>
      <c r="CM33" s="4"/>
      <c r="CN33" s="4"/>
      <c r="CO33" s="4"/>
      <c r="CP33" s="4"/>
      <c r="CQ33" s="4"/>
      <c r="CR33" s="4"/>
      <c r="CS33" s="4"/>
      <c r="CT33" s="4"/>
      <c r="CU33" s="4"/>
      <c r="CV33" s="4"/>
      <c r="CW33" s="4"/>
      <c r="CX33" s="4"/>
      <c r="CY33" s="4"/>
      <c r="CZ33" s="4"/>
      <c r="DA33" s="4"/>
      <c r="DB33" s="4"/>
      <c r="DC33" s="4"/>
      <c r="DD33" s="4"/>
      <c r="DE33" s="4"/>
      <c r="DF33" s="4"/>
      <c r="DG33" s="78"/>
    </row>
    <row r="34" spans="1:111" x14ac:dyDescent="0.5">
      <c r="A34" s="82" t="str">
        <f>'5k Women'!B35</f>
        <v>Jacqui</v>
      </c>
      <c r="B34" s="17" t="str">
        <f>'5k Women'!C35</f>
        <v>Dickinson</v>
      </c>
      <c r="C34" s="6">
        <f t="shared" si="1"/>
        <v>2.585648148148148E-2</v>
      </c>
      <c r="D34" s="4" t="s">
        <v>228</v>
      </c>
      <c r="E34" s="4" t="s">
        <v>228</v>
      </c>
      <c r="F34" s="4" t="s">
        <v>228</v>
      </c>
      <c r="G34" s="4" t="s">
        <v>228</v>
      </c>
      <c r="H34" s="4" t="s">
        <v>228</v>
      </c>
      <c r="I34" s="4" t="s">
        <v>228</v>
      </c>
      <c r="J34" s="4" t="s">
        <v>228</v>
      </c>
      <c r="K34" s="4" t="s">
        <v>228</v>
      </c>
      <c r="L34" s="4" t="s">
        <v>228</v>
      </c>
      <c r="M34" s="4" t="s">
        <v>228</v>
      </c>
      <c r="N34" s="4" t="s">
        <v>347</v>
      </c>
      <c r="O34" s="4">
        <v>2.7129629629629629E-2</v>
      </c>
      <c r="P34" s="4" t="s">
        <v>228</v>
      </c>
      <c r="Q34" s="4" t="s">
        <v>228</v>
      </c>
      <c r="R34" s="4" t="s">
        <v>347</v>
      </c>
      <c r="S34" s="4">
        <v>2.931712962962963E-2</v>
      </c>
      <c r="T34" s="4" t="s">
        <v>347</v>
      </c>
      <c r="U34" s="4">
        <v>2.8437500000000001E-2</v>
      </c>
      <c r="V34" s="4" t="s">
        <v>355</v>
      </c>
      <c r="W34" s="4">
        <v>3.2511574074074075E-2</v>
      </c>
      <c r="X34" s="4" t="s">
        <v>347</v>
      </c>
      <c r="Y34" s="4">
        <v>2.6296296296296297E-2</v>
      </c>
      <c r="Z34" s="4" t="s">
        <v>228</v>
      </c>
      <c r="AA34" s="4" t="s">
        <v>228</v>
      </c>
      <c r="AB34" s="4" t="s">
        <v>228</v>
      </c>
      <c r="AC34" s="4" t="s">
        <v>228</v>
      </c>
      <c r="AD34" s="4" t="s">
        <v>348</v>
      </c>
      <c r="AE34" s="4">
        <v>2.585648148148148E-2</v>
      </c>
      <c r="AF34" s="4" t="s">
        <v>228</v>
      </c>
      <c r="AG34" s="4" t="s">
        <v>228</v>
      </c>
      <c r="AH34" s="4" t="s">
        <v>228</v>
      </c>
      <c r="AI34" s="4" t="s">
        <v>228</v>
      </c>
      <c r="AJ34" s="4" t="s">
        <v>228</v>
      </c>
      <c r="AK34" s="4" t="s">
        <v>228</v>
      </c>
      <c r="AL34" s="4" t="s">
        <v>347</v>
      </c>
      <c r="AM34" s="4">
        <v>2.6261574074074073E-2</v>
      </c>
      <c r="AN34" s="4" t="s">
        <v>228</v>
      </c>
      <c r="AO34" s="4" t="s">
        <v>228</v>
      </c>
      <c r="AP34" s="4" t="s">
        <v>228</v>
      </c>
      <c r="AQ34" s="4" t="s">
        <v>228</v>
      </c>
      <c r="AR34" s="4" t="s">
        <v>228</v>
      </c>
      <c r="AS34" s="4" t="s">
        <v>228</v>
      </c>
      <c r="AT34" s="4" t="s">
        <v>228</v>
      </c>
      <c r="AU34" s="4" t="s">
        <v>228</v>
      </c>
      <c r="AV34" s="4" t="s">
        <v>228</v>
      </c>
      <c r="AW34" s="4" t="s">
        <v>228</v>
      </c>
      <c r="AX34" s="4" t="s">
        <v>228</v>
      </c>
      <c r="AY34" s="4" t="s">
        <v>228</v>
      </c>
      <c r="AZ34" s="4" t="s">
        <v>352</v>
      </c>
      <c r="BA34" s="4">
        <v>2.7673611111111111E-2</v>
      </c>
      <c r="BB34" s="4" t="s">
        <v>228</v>
      </c>
      <c r="BC34" s="4" t="s">
        <v>228</v>
      </c>
      <c r="BD34" s="4" t="s">
        <v>228</v>
      </c>
      <c r="BE34" s="4" t="s">
        <v>228</v>
      </c>
      <c r="BF34" s="4" t="s">
        <v>228</v>
      </c>
      <c r="BG34" s="4" t="s">
        <v>228</v>
      </c>
      <c r="BH34" s="4" t="s">
        <v>228</v>
      </c>
      <c r="BI34" s="4" t="s">
        <v>228</v>
      </c>
      <c r="BJ34" s="4" t="s">
        <v>228</v>
      </c>
      <c r="BK34" s="4" t="s">
        <v>228</v>
      </c>
      <c r="BL34" s="4" t="s">
        <v>228</v>
      </c>
      <c r="BM34" s="4" t="s">
        <v>228</v>
      </c>
      <c r="BN34" s="4" t="s">
        <v>228</v>
      </c>
      <c r="BO34" s="4" t="s">
        <v>228</v>
      </c>
      <c r="BP34" s="4" t="s">
        <v>228</v>
      </c>
      <c r="BQ34" s="4" t="s">
        <v>228</v>
      </c>
      <c r="BR34" s="4"/>
      <c r="BS34" s="4"/>
      <c r="BT34" s="4"/>
      <c r="BU34" s="4"/>
      <c r="BV34" s="4"/>
      <c r="BW34" s="4"/>
      <c r="BX34" s="4"/>
      <c r="BY34" s="4"/>
      <c r="BZ34" s="4"/>
      <c r="CA34" s="4"/>
      <c r="CB34" s="4"/>
      <c r="CC34" s="4"/>
      <c r="CD34" s="4"/>
      <c r="CE34" s="4"/>
      <c r="CF34" s="4"/>
      <c r="CG34" s="4"/>
      <c r="CH34" s="4"/>
      <c r="CI34" s="4"/>
      <c r="CJ34" s="4"/>
      <c r="CK34" s="4"/>
      <c r="CL34" s="4"/>
      <c r="CM34" s="4"/>
      <c r="CN34" s="4"/>
      <c r="CO34" s="4"/>
      <c r="CP34" s="4"/>
      <c r="CQ34" s="4"/>
      <c r="CR34" s="4"/>
      <c r="CS34" s="4"/>
      <c r="CT34" s="4"/>
      <c r="CU34" s="4"/>
      <c r="CV34" s="4"/>
      <c r="CW34" s="4"/>
      <c r="CX34" s="4"/>
      <c r="CY34" s="4"/>
      <c r="CZ34" s="4"/>
      <c r="DA34" s="4"/>
      <c r="DB34" s="4"/>
      <c r="DC34" s="4"/>
      <c r="DD34" s="4"/>
      <c r="DE34" s="4"/>
      <c r="DF34" s="4"/>
      <c r="DG34" s="78"/>
    </row>
    <row r="35" spans="1:111" x14ac:dyDescent="0.5">
      <c r="A35" s="82" t="str">
        <f>'5k Women'!B36</f>
        <v>Jan</v>
      </c>
      <c r="B35" s="17" t="str">
        <f>'5k Women'!C36</f>
        <v>Draper</v>
      </c>
      <c r="C35" s="6">
        <f t="shared" si="1"/>
        <v>2.1736111111111112E-2</v>
      </c>
      <c r="D35" s="4" t="s">
        <v>228</v>
      </c>
      <c r="E35" s="4" t="s">
        <v>228</v>
      </c>
      <c r="F35" s="4" t="s">
        <v>228</v>
      </c>
      <c r="G35" s="4" t="s">
        <v>228</v>
      </c>
      <c r="H35" s="4" t="s">
        <v>228</v>
      </c>
      <c r="I35" s="4" t="s">
        <v>228</v>
      </c>
      <c r="J35" s="4" t="s">
        <v>228</v>
      </c>
      <c r="K35" s="4" t="s">
        <v>228</v>
      </c>
      <c r="L35" s="4" t="s">
        <v>228</v>
      </c>
      <c r="M35" s="4" t="s">
        <v>228</v>
      </c>
      <c r="N35" s="4" t="s">
        <v>228</v>
      </c>
      <c r="O35" s="4" t="s">
        <v>228</v>
      </c>
      <c r="P35" s="4" t="s">
        <v>228</v>
      </c>
      <c r="Q35" s="4" t="s">
        <v>228</v>
      </c>
      <c r="R35" s="4" t="s">
        <v>228</v>
      </c>
      <c r="S35" s="4" t="s">
        <v>228</v>
      </c>
      <c r="T35" s="4" t="s">
        <v>228</v>
      </c>
      <c r="U35" s="4" t="s">
        <v>228</v>
      </c>
      <c r="V35" s="4" t="s">
        <v>228</v>
      </c>
      <c r="W35" s="4" t="s">
        <v>228</v>
      </c>
      <c r="X35" s="4" t="s">
        <v>228</v>
      </c>
      <c r="Y35" s="4" t="s">
        <v>228</v>
      </c>
      <c r="Z35" s="4" t="s">
        <v>559</v>
      </c>
      <c r="AA35" s="4">
        <v>2.2789351851851852E-2</v>
      </c>
      <c r="AB35" s="4" t="s">
        <v>355</v>
      </c>
      <c r="AC35" s="4">
        <v>2.2870370370370371E-2</v>
      </c>
      <c r="AD35" s="4" t="s">
        <v>228</v>
      </c>
      <c r="AE35" s="4" t="s">
        <v>228</v>
      </c>
      <c r="AF35" s="4" t="s">
        <v>355</v>
      </c>
      <c r="AG35" s="4">
        <v>2.3703703703703703E-2</v>
      </c>
      <c r="AH35" s="4" t="s">
        <v>355</v>
      </c>
      <c r="AI35" s="4">
        <v>2.3634259259259258E-2</v>
      </c>
      <c r="AJ35" s="4" t="s">
        <v>355</v>
      </c>
      <c r="AK35" s="4">
        <v>2.269675925925926E-2</v>
      </c>
      <c r="AL35" s="4" t="s">
        <v>228</v>
      </c>
      <c r="AM35" s="4" t="s">
        <v>228</v>
      </c>
      <c r="AN35" s="4" t="s">
        <v>355</v>
      </c>
      <c r="AO35" s="4">
        <v>2.2361111111111109E-2</v>
      </c>
      <c r="AP35" s="4" t="s">
        <v>228</v>
      </c>
      <c r="AQ35" s="4" t="s">
        <v>228</v>
      </c>
      <c r="AR35" s="4" t="s">
        <v>355</v>
      </c>
      <c r="AS35" s="4">
        <v>2.2233796296296297E-2</v>
      </c>
      <c r="AT35" s="4" t="s">
        <v>228</v>
      </c>
      <c r="AU35" s="4" t="s">
        <v>228</v>
      </c>
      <c r="AV35" s="4" t="s">
        <v>228</v>
      </c>
      <c r="AW35" s="4" t="s">
        <v>228</v>
      </c>
      <c r="AX35" s="4" t="s">
        <v>228</v>
      </c>
      <c r="AY35" s="4" t="s">
        <v>228</v>
      </c>
      <c r="AZ35" s="4" t="s">
        <v>355</v>
      </c>
      <c r="BA35" s="4">
        <v>2.2974537037037036E-2</v>
      </c>
      <c r="BB35" s="4" t="s">
        <v>228</v>
      </c>
      <c r="BC35" s="4" t="s">
        <v>228</v>
      </c>
      <c r="BD35" s="4" t="s">
        <v>228</v>
      </c>
      <c r="BE35" s="4" t="s">
        <v>228</v>
      </c>
      <c r="BF35" s="4" t="s">
        <v>228</v>
      </c>
      <c r="BG35" s="4" t="s">
        <v>228</v>
      </c>
      <c r="BH35" s="4" t="s">
        <v>228</v>
      </c>
      <c r="BI35" s="4" t="s">
        <v>228</v>
      </c>
      <c r="BJ35" s="4" t="s">
        <v>355</v>
      </c>
      <c r="BK35" s="4">
        <v>2.2152777777777778E-2</v>
      </c>
      <c r="BL35" s="4" t="s">
        <v>228</v>
      </c>
      <c r="BM35" s="4" t="s">
        <v>228</v>
      </c>
      <c r="BN35" s="4" t="s">
        <v>228</v>
      </c>
      <c r="BO35" s="4" t="s">
        <v>228</v>
      </c>
      <c r="BP35" s="4" t="s">
        <v>355</v>
      </c>
      <c r="BQ35" s="4">
        <v>2.1736111111111112E-2</v>
      </c>
      <c r="BR35" s="4"/>
      <c r="BS35" s="4"/>
      <c r="BT35" s="4"/>
      <c r="BU35" s="4"/>
      <c r="BV35" s="4"/>
      <c r="BW35" s="4"/>
      <c r="BX35" s="4"/>
      <c r="BY35" s="4"/>
      <c r="BZ35" s="4"/>
      <c r="CA35" s="4"/>
      <c r="CB35" s="4"/>
      <c r="CC35" s="4"/>
      <c r="CD35" s="4"/>
      <c r="CE35" s="4"/>
      <c r="CF35" s="4"/>
      <c r="CG35" s="4"/>
      <c r="CH35" s="4"/>
      <c r="CI35" s="4"/>
      <c r="CJ35" s="4"/>
      <c r="CK35" s="4"/>
      <c r="CL35" s="4"/>
      <c r="CM35" s="4"/>
      <c r="CN35" s="4"/>
      <c r="CO35" s="4"/>
      <c r="CP35" s="4"/>
      <c r="CQ35" s="4"/>
      <c r="CR35" s="4"/>
      <c r="CS35" s="4"/>
      <c r="CT35" s="4"/>
      <c r="CU35" s="4"/>
      <c r="CV35" s="4"/>
      <c r="CW35" s="4"/>
      <c r="CX35" s="4"/>
      <c r="CY35" s="4"/>
      <c r="CZ35" s="4"/>
      <c r="DA35" s="4"/>
      <c r="DB35" s="4"/>
      <c r="DC35" s="4"/>
      <c r="DD35" s="4"/>
      <c r="DE35" s="4"/>
      <c r="DF35" s="4"/>
      <c r="DG35" s="78"/>
    </row>
    <row r="36" spans="1:111" x14ac:dyDescent="0.5">
      <c r="A36" s="82" t="str">
        <f>'5k Women'!B37</f>
        <v>Melanie</v>
      </c>
      <c r="B36" s="17" t="str">
        <f>'5k Women'!C37</f>
        <v>Easton</v>
      </c>
      <c r="C36" s="6">
        <f>MIN(E36:DG36)</f>
        <v>0</v>
      </c>
      <c r="D36" s="4" t="s">
        <v>228</v>
      </c>
      <c r="E36" s="4" t="s">
        <v>228</v>
      </c>
      <c r="F36" s="4" t="s">
        <v>228</v>
      </c>
      <c r="G36" s="4" t="s">
        <v>228</v>
      </c>
      <c r="H36" s="4" t="s">
        <v>228</v>
      </c>
      <c r="I36" s="4" t="s">
        <v>228</v>
      </c>
      <c r="J36" s="4" t="s">
        <v>228</v>
      </c>
      <c r="K36" s="4" t="s">
        <v>228</v>
      </c>
      <c r="L36" s="4" t="s">
        <v>228</v>
      </c>
      <c r="M36" s="4" t="s">
        <v>228</v>
      </c>
      <c r="N36" s="4" t="s">
        <v>228</v>
      </c>
      <c r="O36" s="4" t="s">
        <v>228</v>
      </c>
      <c r="P36" s="4" t="s">
        <v>228</v>
      </c>
      <c r="Q36" s="4" t="s">
        <v>228</v>
      </c>
      <c r="R36" s="4" t="s">
        <v>228</v>
      </c>
      <c r="S36" s="4" t="s">
        <v>228</v>
      </c>
      <c r="T36" s="4" t="s">
        <v>228</v>
      </c>
      <c r="U36" s="4" t="s">
        <v>228</v>
      </c>
      <c r="V36" s="4" t="s">
        <v>228</v>
      </c>
      <c r="W36" s="4" t="s">
        <v>228</v>
      </c>
      <c r="X36" s="4" t="s">
        <v>228</v>
      </c>
      <c r="Y36" s="4" t="s">
        <v>228</v>
      </c>
      <c r="Z36" s="4" t="s">
        <v>228</v>
      </c>
      <c r="AA36" s="4" t="s">
        <v>228</v>
      </c>
      <c r="AB36" s="4" t="s">
        <v>228</v>
      </c>
      <c r="AC36" s="4" t="s">
        <v>228</v>
      </c>
      <c r="AD36" s="4" t="s">
        <v>228</v>
      </c>
      <c r="AE36" s="4" t="s">
        <v>228</v>
      </c>
      <c r="AF36" s="4" t="s">
        <v>228</v>
      </c>
      <c r="AG36" s="4" t="s">
        <v>228</v>
      </c>
      <c r="AH36" s="4" t="s">
        <v>228</v>
      </c>
      <c r="AI36" s="4" t="s">
        <v>228</v>
      </c>
      <c r="AJ36" s="4" t="s">
        <v>228</v>
      </c>
      <c r="AK36" s="4" t="s">
        <v>228</v>
      </c>
      <c r="AL36" s="4" t="s">
        <v>228</v>
      </c>
      <c r="AM36" s="4" t="s">
        <v>228</v>
      </c>
      <c r="AN36" s="4" t="s">
        <v>228</v>
      </c>
      <c r="AO36" s="4" t="s">
        <v>228</v>
      </c>
      <c r="AP36" s="4" t="s">
        <v>228</v>
      </c>
      <c r="AQ36" s="4" t="s">
        <v>228</v>
      </c>
      <c r="AR36" s="4" t="s">
        <v>228</v>
      </c>
      <c r="AS36" s="4" t="s">
        <v>228</v>
      </c>
      <c r="AT36" s="4" t="s">
        <v>228</v>
      </c>
      <c r="AU36" s="4" t="s">
        <v>228</v>
      </c>
      <c r="AV36" s="4" t="s">
        <v>228</v>
      </c>
      <c r="AW36" s="4" t="s">
        <v>228</v>
      </c>
      <c r="AX36" s="4" t="s">
        <v>228</v>
      </c>
      <c r="AY36" s="4" t="s">
        <v>228</v>
      </c>
      <c r="AZ36" s="4" t="s">
        <v>228</v>
      </c>
      <c r="BA36" s="4" t="s">
        <v>228</v>
      </c>
      <c r="BB36" s="4" t="s">
        <v>228</v>
      </c>
      <c r="BC36" s="4" t="s">
        <v>228</v>
      </c>
      <c r="BD36" s="4" t="s">
        <v>228</v>
      </c>
      <c r="BE36" s="4" t="s">
        <v>228</v>
      </c>
      <c r="BF36" s="4" t="s">
        <v>228</v>
      </c>
      <c r="BG36" s="4" t="s">
        <v>228</v>
      </c>
      <c r="BH36" s="4" t="s">
        <v>228</v>
      </c>
      <c r="BI36" s="4" t="s">
        <v>228</v>
      </c>
      <c r="BJ36" s="4" t="s">
        <v>228</v>
      </c>
      <c r="BK36" s="4" t="s">
        <v>228</v>
      </c>
      <c r="BL36" s="4" t="s">
        <v>228</v>
      </c>
      <c r="BM36" s="4" t="s">
        <v>228</v>
      </c>
      <c r="BN36" s="4" t="s">
        <v>228</v>
      </c>
      <c r="BO36" s="4" t="s">
        <v>228</v>
      </c>
      <c r="BP36" s="4" t="s">
        <v>228</v>
      </c>
      <c r="BQ36" s="4" t="s">
        <v>228</v>
      </c>
      <c r="BR36" s="4"/>
      <c r="BS36" s="4"/>
      <c r="BT36" s="4"/>
      <c r="BU36" s="4"/>
      <c r="BV36" s="4"/>
      <c r="BW36" s="4"/>
      <c r="BX36" s="4"/>
      <c r="BY36" s="4"/>
      <c r="BZ36" s="4"/>
      <c r="CA36" s="4"/>
      <c r="CB36" s="4"/>
      <c r="CC36" s="4"/>
      <c r="CD36" s="4"/>
      <c r="CE36" s="4"/>
      <c r="CF36" s="4"/>
      <c r="CG36" s="4"/>
      <c r="CH36" s="4"/>
      <c r="CI36" s="4"/>
      <c r="CJ36" s="4"/>
      <c r="CK36" s="4"/>
      <c r="CL36" s="4"/>
      <c r="CM36" s="4"/>
      <c r="CN36" s="4"/>
      <c r="CO36" s="4"/>
      <c r="CP36" s="4"/>
      <c r="CQ36" s="4"/>
      <c r="CR36" s="4"/>
      <c r="CS36" s="4"/>
      <c r="CT36" s="4"/>
      <c r="CU36" s="4"/>
      <c r="CV36" s="4"/>
      <c r="CW36" s="4"/>
      <c r="CX36" s="4"/>
      <c r="CY36" s="4"/>
      <c r="CZ36" s="4"/>
      <c r="DA36" s="4"/>
      <c r="DB36" s="4"/>
      <c r="DC36" s="4"/>
      <c r="DD36" s="4"/>
      <c r="DE36" s="4"/>
      <c r="DF36" s="4"/>
      <c r="DG36" s="78"/>
    </row>
    <row r="37" spans="1:111" x14ac:dyDescent="0.5">
      <c r="A37" s="82" t="str">
        <f>'5k Women'!B38</f>
        <v>Jacqueline</v>
      </c>
      <c r="B37" s="17" t="str">
        <f>'5k Women'!C38</f>
        <v>Edwards</v>
      </c>
      <c r="C37" s="6">
        <f t="shared" si="1"/>
        <v>2.0671296296296295E-2</v>
      </c>
      <c r="D37" s="4" t="s">
        <v>228</v>
      </c>
      <c r="E37" s="4" t="s">
        <v>228</v>
      </c>
      <c r="F37" s="4" t="s">
        <v>228</v>
      </c>
      <c r="G37" s="4" t="s">
        <v>228</v>
      </c>
      <c r="H37" s="4" t="s">
        <v>228</v>
      </c>
      <c r="I37" s="4" t="s">
        <v>228</v>
      </c>
      <c r="J37" s="4" t="s">
        <v>228</v>
      </c>
      <c r="K37" s="4" t="s">
        <v>228</v>
      </c>
      <c r="L37" s="4" t="s">
        <v>228</v>
      </c>
      <c r="M37" s="4" t="s">
        <v>228</v>
      </c>
      <c r="N37" s="4" t="s">
        <v>228</v>
      </c>
      <c r="O37" s="4" t="s">
        <v>228</v>
      </c>
      <c r="P37" s="4" t="s">
        <v>228</v>
      </c>
      <c r="Q37" s="4" t="s">
        <v>228</v>
      </c>
      <c r="R37" s="4" t="s">
        <v>228</v>
      </c>
      <c r="S37" s="4" t="s">
        <v>228</v>
      </c>
      <c r="T37" s="4" t="s">
        <v>228</v>
      </c>
      <c r="U37" s="4" t="s">
        <v>228</v>
      </c>
      <c r="V37" s="4" t="s">
        <v>228</v>
      </c>
      <c r="W37" s="4" t="s">
        <v>228</v>
      </c>
      <c r="X37" s="4" t="s">
        <v>228</v>
      </c>
      <c r="Y37" s="4" t="s">
        <v>228</v>
      </c>
      <c r="Z37" s="4" t="s">
        <v>228</v>
      </c>
      <c r="AA37" s="4" t="s">
        <v>228</v>
      </c>
      <c r="AB37" s="4" t="s">
        <v>228</v>
      </c>
      <c r="AC37" s="4" t="s">
        <v>228</v>
      </c>
      <c r="AD37" s="4" t="s">
        <v>228</v>
      </c>
      <c r="AE37" s="4" t="s">
        <v>228</v>
      </c>
      <c r="AF37" s="4" t="s">
        <v>228</v>
      </c>
      <c r="AG37" s="4" t="s">
        <v>228</v>
      </c>
      <c r="AH37" s="4" t="s">
        <v>228</v>
      </c>
      <c r="AI37" s="4" t="s">
        <v>228</v>
      </c>
      <c r="AJ37" s="4" t="s">
        <v>228</v>
      </c>
      <c r="AK37" s="4" t="s">
        <v>228</v>
      </c>
      <c r="AL37" s="4" t="s">
        <v>228</v>
      </c>
      <c r="AM37" s="4" t="s">
        <v>228</v>
      </c>
      <c r="AN37" s="4" t="s">
        <v>228</v>
      </c>
      <c r="AO37" s="4" t="s">
        <v>228</v>
      </c>
      <c r="AP37" s="4" t="s">
        <v>228</v>
      </c>
      <c r="AQ37" s="4" t="s">
        <v>228</v>
      </c>
      <c r="AR37" s="4" t="s">
        <v>228</v>
      </c>
      <c r="AS37" s="4" t="s">
        <v>228</v>
      </c>
      <c r="AT37" s="4" t="s">
        <v>606</v>
      </c>
      <c r="AU37" s="4">
        <v>2.5787037037037035E-2</v>
      </c>
      <c r="AV37" s="4" t="s">
        <v>355</v>
      </c>
      <c r="AW37" s="4">
        <v>3.771990740740741E-2</v>
      </c>
      <c r="AX37" s="4" t="s">
        <v>228</v>
      </c>
      <c r="AY37" s="4" t="s">
        <v>228</v>
      </c>
      <c r="AZ37" s="4" t="s">
        <v>228</v>
      </c>
      <c r="BA37" s="4" t="s">
        <v>228</v>
      </c>
      <c r="BB37" s="4" t="s">
        <v>357</v>
      </c>
      <c r="BC37" s="4">
        <v>2.0671296296296295E-2</v>
      </c>
      <c r="BD37" s="4" t="s">
        <v>228</v>
      </c>
      <c r="BE37" s="4" t="s">
        <v>228</v>
      </c>
      <c r="BF37" s="4" t="s">
        <v>228</v>
      </c>
      <c r="BG37" s="4" t="s">
        <v>228</v>
      </c>
      <c r="BH37" s="4" t="s">
        <v>228</v>
      </c>
      <c r="BI37" s="4" t="s">
        <v>228</v>
      </c>
      <c r="BJ37" s="4" t="s">
        <v>228</v>
      </c>
      <c r="BK37" s="4" t="s">
        <v>228</v>
      </c>
      <c r="BL37" s="4" t="s">
        <v>228</v>
      </c>
      <c r="BM37" s="4" t="s">
        <v>228</v>
      </c>
      <c r="BN37" s="4" t="s">
        <v>228</v>
      </c>
      <c r="BO37" s="4" t="s">
        <v>228</v>
      </c>
      <c r="BP37" s="4" t="s">
        <v>228</v>
      </c>
      <c r="BQ37" s="4" t="s">
        <v>228</v>
      </c>
      <c r="BR37" s="4"/>
      <c r="BS37" s="4"/>
      <c r="BT37" s="4"/>
      <c r="BU37" s="4"/>
      <c r="BV37" s="4"/>
      <c r="BW37" s="4"/>
      <c r="BX37" s="4"/>
      <c r="BY37" s="4"/>
      <c r="BZ37" s="4"/>
      <c r="CA37" s="4"/>
      <c r="CB37" s="4"/>
      <c r="CC37" s="4"/>
      <c r="CD37" s="4"/>
      <c r="CE37" s="4"/>
      <c r="CF37" s="4"/>
      <c r="CG37" s="4"/>
      <c r="CH37" s="4"/>
      <c r="CI37" s="4"/>
      <c r="CJ37" s="4"/>
      <c r="CK37" s="4"/>
      <c r="CL37" s="4"/>
      <c r="CM37" s="4"/>
      <c r="CN37" s="4"/>
      <c r="CO37" s="4"/>
      <c r="CP37" s="4"/>
      <c r="CQ37" s="4"/>
      <c r="CR37" s="4"/>
      <c r="CS37" s="4"/>
      <c r="CT37" s="4"/>
      <c r="CU37" s="4"/>
      <c r="CV37" s="4"/>
      <c r="CW37" s="4"/>
      <c r="CX37" s="4"/>
      <c r="CY37" s="4"/>
      <c r="CZ37" s="4"/>
      <c r="DA37" s="4"/>
      <c r="DB37" s="4"/>
      <c r="DC37" s="4"/>
      <c r="DD37" s="4"/>
      <c r="DE37" s="4"/>
      <c r="DF37" s="4"/>
      <c r="DG37" s="78"/>
    </row>
    <row r="38" spans="1:111" x14ac:dyDescent="0.5">
      <c r="A38" s="82" t="str">
        <f>'5k Women'!B39</f>
        <v>Laura</v>
      </c>
      <c r="B38" s="17" t="str">
        <f>'5k Women'!C39</f>
        <v>Egan</v>
      </c>
      <c r="C38" s="6">
        <f t="shared" si="1"/>
        <v>2.1747685185185186E-2</v>
      </c>
      <c r="D38" s="4" t="s">
        <v>228</v>
      </c>
      <c r="E38" s="4" t="s">
        <v>228</v>
      </c>
      <c r="F38" s="4" t="s">
        <v>228</v>
      </c>
      <c r="G38" s="4" t="s">
        <v>228</v>
      </c>
      <c r="H38" s="4" t="s">
        <v>228</v>
      </c>
      <c r="I38" s="4" t="s">
        <v>228</v>
      </c>
      <c r="J38" s="4" t="s">
        <v>228</v>
      </c>
      <c r="K38" s="4" t="s">
        <v>228</v>
      </c>
      <c r="L38" s="4" t="s">
        <v>228</v>
      </c>
      <c r="M38" s="4" t="s">
        <v>228</v>
      </c>
      <c r="N38" s="4" t="s">
        <v>228</v>
      </c>
      <c r="O38" s="4" t="s">
        <v>228</v>
      </c>
      <c r="P38" s="4" t="s">
        <v>228</v>
      </c>
      <c r="Q38" s="4" t="s">
        <v>228</v>
      </c>
      <c r="R38" s="4" t="s">
        <v>228</v>
      </c>
      <c r="S38" s="4" t="s">
        <v>228</v>
      </c>
      <c r="T38" s="4" t="s">
        <v>228</v>
      </c>
      <c r="U38" s="4" t="s">
        <v>228</v>
      </c>
      <c r="V38" s="4" t="s">
        <v>228</v>
      </c>
      <c r="W38" s="4" t="s">
        <v>228</v>
      </c>
      <c r="X38" s="4" t="s">
        <v>228</v>
      </c>
      <c r="Y38" s="4" t="s">
        <v>228</v>
      </c>
      <c r="Z38" s="4" t="s">
        <v>228</v>
      </c>
      <c r="AA38" s="4" t="s">
        <v>228</v>
      </c>
      <c r="AB38" s="4" t="s">
        <v>228</v>
      </c>
      <c r="AC38" s="4" t="s">
        <v>228</v>
      </c>
      <c r="AD38" s="4" t="s">
        <v>228</v>
      </c>
      <c r="AE38" s="4" t="s">
        <v>228</v>
      </c>
      <c r="AF38" s="4" t="s">
        <v>228</v>
      </c>
      <c r="AG38" s="4" t="s">
        <v>228</v>
      </c>
      <c r="AH38" s="4" t="s">
        <v>228</v>
      </c>
      <c r="AI38" s="4" t="s">
        <v>228</v>
      </c>
      <c r="AJ38" s="4" t="s">
        <v>228</v>
      </c>
      <c r="AK38" s="4" t="s">
        <v>228</v>
      </c>
      <c r="AL38" s="4" t="s">
        <v>228</v>
      </c>
      <c r="AM38" s="4" t="s">
        <v>228</v>
      </c>
      <c r="AN38" s="4" t="s">
        <v>228</v>
      </c>
      <c r="AO38" s="4" t="s">
        <v>228</v>
      </c>
      <c r="AP38" s="4" t="s">
        <v>355</v>
      </c>
      <c r="AQ38" s="4">
        <v>2.2442129629629631E-2</v>
      </c>
      <c r="AR38" s="4" t="s">
        <v>228</v>
      </c>
      <c r="AS38" s="4" t="s">
        <v>228</v>
      </c>
      <c r="AT38" s="4" t="s">
        <v>228</v>
      </c>
      <c r="AU38" s="4" t="s">
        <v>228</v>
      </c>
      <c r="AV38" s="4" t="s">
        <v>355</v>
      </c>
      <c r="AW38" s="4">
        <v>2.1747685185185186E-2</v>
      </c>
      <c r="AX38" s="4" t="s">
        <v>228</v>
      </c>
      <c r="AY38" s="4" t="s">
        <v>228</v>
      </c>
      <c r="AZ38" s="4" t="s">
        <v>228</v>
      </c>
      <c r="BA38" s="4" t="s">
        <v>228</v>
      </c>
      <c r="BB38" s="4" t="s">
        <v>228</v>
      </c>
      <c r="BC38" s="4" t="s">
        <v>228</v>
      </c>
      <c r="BD38" s="4" t="s">
        <v>228</v>
      </c>
      <c r="BE38" s="4" t="s">
        <v>228</v>
      </c>
      <c r="BF38" s="4" t="s">
        <v>228</v>
      </c>
      <c r="BG38" s="4" t="s">
        <v>228</v>
      </c>
      <c r="BH38" s="4" t="s">
        <v>228</v>
      </c>
      <c r="BI38" s="4" t="s">
        <v>228</v>
      </c>
      <c r="BJ38" s="4" t="s">
        <v>228</v>
      </c>
      <c r="BK38" s="4" t="s">
        <v>228</v>
      </c>
      <c r="BL38" s="4" t="s">
        <v>228</v>
      </c>
      <c r="BM38" s="4" t="s">
        <v>228</v>
      </c>
      <c r="BN38" s="4" t="s">
        <v>228</v>
      </c>
      <c r="BO38" s="4" t="s">
        <v>228</v>
      </c>
      <c r="BP38" s="4" t="s">
        <v>228</v>
      </c>
      <c r="BQ38" s="4" t="s">
        <v>228</v>
      </c>
      <c r="BR38" s="4"/>
      <c r="BS38" s="4"/>
      <c r="BT38" s="4"/>
      <c r="BU38" s="4"/>
      <c r="BV38" s="4"/>
      <c r="BW38" s="4"/>
      <c r="BX38" s="4"/>
      <c r="BY38" s="4"/>
      <c r="BZ38" s="4"/>
      <c r="CA38" s="4"/>
      <c r="CB38" s="4"/>
      <c r="CC38" s="4"/>
      <c r="CD38" s="4"/>
      <c r="CE38" s="4"/>
      <c r="CF38" s="4"/>
      <c r="CG38" s="4"/>
      <c r="CH38" s="4"/>
      <c r="CI38" s="4"/>
      <c r="CJ38" s="4"/>
      <c r="CK38" s="4"/>
      <c r="CL38" s="4"/>
      <c r="CM38" s="4"/>
      <c r="CN38" s="4"/>
      <c r="CO38" s="4"/>
      <c r="CP38" s="4"/>
      <c r="CQ38" s="4"/>
      <c r="CR38" s="4"/>
      <c r="CS38" s="4"/>
      <c r="CT38" s="4"/>
      <c r="CU38" s="4"/>
      <c r="CV38" s="4"/>
      <c r="CW38" s="4"/>
      <c r="CX38" s="4"/>
      <c r="CY38" s="4"/>
      <c r="CZ38" s="4"/>
      <c r="DA38" s="4"/>
      <c r="DB38" s="4"/>
      <c r="DC38" s="4"/>
      <c r="DD38" s="4"/>
      <c r="DE38" s="4"/>
      <c r="DF38" s="4"/>
      <c r="DG38" s="78"/>
    </row>
    <row r="39" spans="1:111" x14ac:dyDescent="0.5">
      <c r="A39" s="82" t="str">
        <f>'5k Women'!B40</f>
        <v>Helene</v>
      </c>
      <c r="B39" s="17" t="str">
        <f>'5k Women'!C40</f>
        <v>Elliott-Button</v>
      </c>
      <c r="C39" s="6">
        <f>MIN(E39:DG39)</f>
        <v>1.8287037037037036E-2</v>
      </c>
      <c r="D39" s="4" t="s">
        <v>347</v>
      </c>
      <c r="E39" s="4">
        <v>1.9710648148148147E-2</v>
      </c>
      <c r="F39" s="4" t="s">
        <v>228</v>
      </c>
      <c r="G39" s="4" t="s">
        <v>228</v>
      </c>
      <c r="H39" s="4" t="s">
        <v>228</v>
      </c>
      <c r="I39" s="4" t="s">
        <v>228</v>
      </c>
      <c r="J39" s="4" t="s">
        <v>228</v>
      </c>
      <c r="K39" s="4" t="s">
        <v>228</v>
      </c>
      <c r="L39" s="4" t="s">
        <v>228</v>
      </c>
      <c r="M39" s="4" t="s">
        <v>228</v>
      </c>
      <c r="N39" s="4" t="s">
        <v>348</v>
      </c>
      <c r="O39" s="4">
        <v>1.8287037037037036E-2</v>
      </c>
      <c r="P39" s="4" t="s">
        <v>348</v>
      </c>
      <c r="Q39" s="4">
        <v>1.8564814814814815E-2</v>
      </c>
      <c r="R39" s="4" t="s">
        <v>348</v>
      </c>
      <c r="S39" s="4">
        <v>1.8402777777777778E-2</v>
      </c>
      <c r="T39" s="4" t="s">
        <v>506</v>
      </c>
      <c r="U39" s="4">
        <v>1.8622685185185187E-2</v>
      </c>
      <c r="V39" s="4" t="s">
        <v>348</v>
      </c>
      <c r="W39" s="4">
        <v>1.832175925925926E-2</v>
      </c>
      <c r="X39" s="4" t="s">
        <v>228</v>
      </c>
      <c r="Y39" s="4" t="s">
        <v>228</v>
      </c>
      <c r="Z39" s="4" t="s">
        <v>228</v>
      </c>
      <c r="AA39" s="4" t="s">
        <v>228</v>
      </c>
      <c r="AB39" s="4" t="s">
        <v>228</v>
      </c>
      <c r="AC39" s="4" t="s">
        <v>228</v>
      </c>
      <c r="AD39" s="4" t="s">
        <v>355</v>
      </c>
      <c r="AE39" s="4">
        <v>2.2083333333333333E-2</v>
      </c>
      <c r="AF39" s="4" t="s">
        <v>347</v>
      </c>
      <c r="AG39" s="4">
        <v>2.1585648148148149E-2</v>
      </c>
      <c r="AH39" s="4" t="s">
        <v>619</v>
      </c>
      <c r="AI39" s="4">
        <v>2.0937500000000001E-2</v>
      </c>
      <c r="AJ39" s="4" t="s">
        <v>355</v>
      </c>
      <c r="AK39" s="4">
        <v>2.3078703703703702E-2</v>
      </c>
      <c r="AL39" s="4" t="s">
        <v>228</v>
      </c>
      <c r="AM39" s="4" t="s">
        <v>228</v>
      </c>
      <c r="AN39" s="4" t="s">
        <v>703</v>
      </c>
      <c r="AO39" s="4">
        <v>2.2569444444444444E-2</v>
      </c>
      <c r="AP39" s="4" t="s">
        <v>228</v>
      </c>
      <c r="AQ39" s="4" t="s">
        <v>228</v>
      </c>
      <c r="AR39" s="4" t="s">
        <v>355</v>
      </c>
      <c r="AS39" s="4">
        <v>2.3969907407407409E-2</v>
      </c>
      <c r="AT39" s="4" t="s">
        <v>228</v>
      </c>
      <c r="AU39" s="4" t="s">
        <v>228</v>
      </c>
      <c r="AV39" s="4" t="s">
        <v>228</v>
      </c>
      <c r="AW39" s="4" t="s">
        <v>228</v>
      </c>
      <c r="AX39" s="4" t="s">
        <v>355</v>
      </c>
      <c r="AY39" s="4">
        <v>3.6307870370370372E-2</v>
      </c>
      <c r="AZ39" s="4" t="s">
        <v>228</v>
      </c>
      <c r="BA39" s="4" t="s">
        <v>228</v>
      </c>
      <c r="BB39" s="4" t="s">
        <v>228</v>
      </c>
      <c r="BC39" s="4" t="s">
        <v>228</v>
      </c>
      <c r="BD39" s="4" t="s">
        <v>228</v>
      </c>
      <c r="BE39" s="4" t="s">
        <v>228</v>
      </c>
      <c r="BF39" s="4" t="s">
        <v>228</v>
      </c>
      <c r="BG39" s="4" t="s">
        <v>228</v>
      </c>
      <c r="BH39" s="4" t="s">
        <v>228</v>
      </c>
      <c r="BI39" s="4" t="s">
        <v>228</v>
      </c>
      <c r="BJ39" s="4" t="s">
        <v>228</v>
      </c>
      <c r="BK39" s="4" t="s">
        <v>228</v>
      </c>
      <c r="BL39" s="4" t="s">
        <v>228</v>
      </c>
      <c r="BM39" s="4" t="s">
        <v>228</v>
      </c>
      <c r="BN39" s="4" t="s">
        <v>228</v>
      </c>
      <c r="BO39" s="4" t="s">
        <v>228</v>
      </c>
      <c r="BP39" s="4" t="s">
        <v>228</v>
      </c>
      <c r="BQ39" s="4" t="s">
        <v>228</v>
      </c>
      <c r="BR39" s="4"/>
      <c r="BS39" s="4"/>
      <c r="BT39" s="4"/>
      <c r="BU39" s="4"/>
      <c r="BV39" s="4"/>
      <c r="BW39" s="4"/>
      <c r="BX39" s="4"/>
      <c r="BY39" s="4"/>
      <c r="BZ39" s="4"/>
      <c r="CA39" s="4"/>
      <c r="CB39" s="4"/>
      <c r="CC39" s="4"/>
      <c r="CD39" s="4"/>
      <c r="CE39" s="4"/>
      <c r="CF39" s="4"/>
      <c r="CG39" s="4"/>
      <c r="CH39" s="4"/>
      <c r="CI39" s="4"/>
      <c r="CJ39" s="4"/>
      <c r="CK39" s="4"/>
      <c r="CL39" s="4"/>
      <c r="CM39" s="4"/>
      <c r="CN39" s="4"/>
      <c r="CO39" s="4"/>
      <c r="CP39" s="4"/>
      <c r="CQ39" s="4"/>
      <c r="CR39" s="4"/>
      <c r="CS39" s="4"/>
      <c r="CT39" s="4"/>
      <c r="CU39" s="4"/>
      <c r="CV39" s="4"/>
      <c r="CW39" s="4"/>
      <c r="CX39" s="4"/>
      <c r="CY39" s="4"/>
      <c r="CZ39" s="4"/>
      <c r="DA39" s="4"/>
      <c r="DB39" s="4"/>
      <c r="DC39" s="4"/>
      <c r="DD39" s="4"/>
      <c r="DE39" s="4"/>
      <c r="DF39" s="4"/>
      <c r="DG39" s="78"/>
    </row>
    <row r="40" spans="1:111" x14ac:dyDescent="0.5">
      <c r="A40" s="82" t="str">
        <f>'5k Women'!B41</f>
        <v>Laura</v>
      </c>
      <c r="B40" s="17" t="str">
        <f>'5k Women'!C41</f>
        <v>Emms</v>
      </c>
      <c r="C40" s="6">
        <f t="shared" si="1"/>
        <v>1.6909722222222222E-2</v>
      </c>
      <c r="D40" s="4" t="s">
        <v>228</v>
      </c>
      <c r="E40" s="4" t="s">
        <v>228</v>
      </c>
      <c r="F40" s="4" t="s">
        <v>228</v>
      </c>
      <c r="G40" s="4" t="s">
        <v>228</v>
      </c>
      <c r="H40" s="4" t="s">
        <v>228</v>
      </c>
      <c r="I40" s="4" t="s">
        <v>228</v>
      </c>
      <c r="J40" s="4" t="s">
        <v>228</v>
      </c>
      <c r="K40" s="4" t="s">
        <v>228</v>
      </c>
      <c r="L40" s="4" t="s">
        <v>228</v>
      </c>
      <c r="M40" s="4" t="s">
        <v>228</v>
      </c>
      <c r="N40" s="4" t="s">
        <v>228</v>
      </c>
      <c r="O40" s="4" t="s">
        <v>228</v>
      </c>
      <c r="P40" s="4" t="s">
        <v>228</v>
      </c>
      <c r="Q40" s="4" t="s">
        <v>228</v>
      </c>
      <c r="R40" s="4" t="s">
        <v>347</v>
      </c>
      <c r="S40" s="4">
        <v>1.6909722222222222E-2</v>
      </c>
      <c r="T40" s="4" t="s">
        <v>228</v>
      </c>
      <c r="U40" s="4" t="s">
        <v>228</v>
      </c>
      <c r="V40" s="4" t="s">
        <v>228</v>
      </c>
      <c r="W40" s="4" t="s">
        <v>228</v>
      </c>
      <c r="X40" s="4" t="s">
        <v>228</v>
      </c>
      <c r="Y40" s="4" t="s">
        <v>228</v>
      </c>
      <c r="Z40" s="4" t="s">
        <v>228</v>
      </c>
      <c r="AA40" s="4" t="s">
        <v>228</v>
      </c>
      <c r="AB40" s="4" t="s">
        <v>228</v>
      </c>
      <c r="AC40" s="4" t="s">
        <v>228</v>
      </c>
      <c r="AD40" s="4" t="s">
        <v>228</v>
      </c>
      <c r="AE40" s="4" t="s">
        <v>228</v>
      </c>
      <c r="AF40" s="4" t="s">
        <v>228</v>
      </c>
      <c r="AG40" s="4" t="s">
        <v>228</v>
      </c>
      <c r="AH40" s="4" t="s">
        <v>228</v>
      </c>
      <c r="AI40" s="4" t="s">
        <v>228</v>
      </c>
      <c r="AJ40" s="4" t="s">
        <v>228</v>
      </c>
      <c r="AK40" s="4" t="s">
        <v>228</v>
      </c>
      <c r="AL40" s="4" t="s">
        <v>228</v>
      </c>
      <c r="AM40" s="4" t="s">
        <v>228</v>
      </c>
      <c r="AN40" s="4" t="s">
        <v>228</v>
      </c>
      <c r="AO40" s="4" t="s">
        <v>228</v>
      </c>
      <c r="AP40" s="4" t="s">
        <v>228</v>
      </c>
      <c r="AQ40" s="4" t="s">
        <v>228</v>
      </c>
      <c r="AR40" s="4" t="s">
        <v>228</v>
      </c>
      <c r="AS40" s="4" t="s">
        <v>228</v>
      </c>
      <c r="AT40" s="4" t="s">
        <v>228</v>
      </c>
      <c r="AU40" s="4" t="s">
        <v>228</v>
      </c>
      <c r="AV40" s="4" t="s">
        <v>228</v>
      </c>
      <c r="AW40" s="4" t="s">
        <v>228</v>
      </c>
      <c r="AX40" s="4" t="s">
        <v>228</v>
      </c>
      <c r="AY40" s="4" t="s">
        <v>228</v>
      </c>
      <c r="AZ40" s="4" t="s">
        <v>228</v>
      </c>
      <c r="BA40" s="4" t="s">
        <v>228</v>
      </c>
      <c r="BB40" s="4" t="s">
        <v>228</v>
      </c>
      <c r="BC40" s="4" t="s">
        <v>228</v>
      </c>
      <c r="BD40" s="4" t="s">
        <v>347</v>
      </c>
      <c r="BE40" s="4">
        <v>1.8298611111111113E-2</v>
      </c>
      <c r="BF40" s="4" t="s">
        <v>228</v>
      </c>
      <c r="BG40" s="4" t="s">
        <v>228</v>
      </c>
      <c r="BH40" s="4" t="s">
        <v>228</v>
      </c>
      <c r="BI40" s="4" t="s">
        <v>228</v>
      </c>
      <c r="BJ40" s="4" t="s">
        <v>228</v>
      </c>
      <c r="BK40" s="4" t="s">
        <v>228</v>
      </c>
      <c r="BL40" s="4" t="s">
        <v>228</v>
      </c>
      <c r="BM40" s="4" t="s">
        <v>228</v>
      </c>
      <c r="BN40" s="4" t="s">
        <v>228</v>
      </c>
      <c r="BO40" s="4" t="s">
        <v>228</v>
      </c>
      <c r="BP40" s="4" t="s">
        <v>228</v>
      </c>
      <c r="BQ40" s="4" t="s">
        <v>228</v>
      </c>
      <c r="BR40" s="4"/>
      <c r="BS40" s="4"/>
      <c r="BT40" s="4"/>
      <c r="BU40" s="4"/>
      <c r="BV40" s="4"/>
      <c r="BW40" s="4"/>
      <c r="BX40" s="4"/>
      <c r="BY40" s="4"/>
      <c r="BZ40" s="4"/>
      <c r="CA40" s="4"/>
      <c r="CB40" s="4"/>
      <c r="CC40" s="4"/>
      <c r="CD40" s="4"/>
      <c r="CE40" s="4"/>
      <c r="CF40" s="4"/>
      <c r="CG40" s="4"/>
      <c r="CH40" s="4"/>
      <c r="CI40" s="4"/>
      <c r="CJ40" s="4"/>
      <c r="CK40" s="4"/>
      <c r="CL40" s="4"/>
      <c r="CM40" s="4"/>
      <c r="CN40" s="4"/>
      <c r="CO40" s="4"/>
      <c r="CP40" s="4"/>
      <c r="CQ40" s="4"/>
      <c r="CR40" s="4"/>
      <c r="CS40" s="4"/>
      <c r="CT40" s="4"/>
      <c r="CU40" s="4"/>
      <c r="CV40" s="4"/>
      <c r="CW40" s="4"/>
      <c r="CX40" s="4"/>
      <c r="CY40" s="4"/>
      <c r="CZ40" s="4"/>
      <c r="DA40" s="4"/>
      <c r="DB40" s="4"/>
      <c r="DC40" s="4"/>
      <c r="DD40" s="4"/>
      <c r="DE40" s="4"/>
      <c r="DF40" s="4"/>
      <c r="DG40" s="78"/>
    </row>
    <row r="41" spans="1:111" x14ac:dyDescent="0.5">
      <c r="A41" s="82" t="str">
        <f>'5k Women'!B42</f>
        <v>Victoria</v>
      </c>
      <c r="B41" s="17" t="str">
        <f>'5k Women'!C42</f>
        <v>Evins</v>
      </c>
      <c r="C41" s="6">
        <f t="shared" si="1"/>
        <v>3.9618055555555552E-2</v>
      </c>
      <c r="D41" s="4" t="s">
        <v>228</v>
      </c>
      <c r="E41" s="4" t="s">
        <v>228</v>
      </c>
      <c r="F41" s="4" t="s">
        <v>228</v>
      </c>
      <c r="G41" s="4" t="s">
        <v>228</v>
      </c>
      <c r="H41" s="4" t="s">
        <v>228</v>
      </c>
      <c r="I41" s="4" t="s">
        <v>228</v>
      </c>
      <c r="J41" s="4" t="s">
        <v>228</v>
      </c>
      <c r="K41" s="4" t="s">
        <v>228</v>
      </c>
      <c r="L41" s="4" t="s">
        <v>228</v>
      </c>
      <c r="M41" s="4" t="s">
        <v>228</v>
      </c>
      <c r="N41" s="4" t="s">
        <v>228</v>
      </c>
      <c r="O41" s="4" t="s">
        <v>228</v>
      </c>
      <c r="P41" s="4" t="s">
        <v>228</v>
      </c>
      <c r="Q41" s="4" t="s">
        <v>228</v>
      </c>
      <c r="R41" s="4" t="s">
        <v>228</v>
      </c>
      <c r="S41" s="4" t="s">
        <v>228</v>
      </c>
      <c r="T41" s="4" t="s">
        <v>228</v>
      </c>
      <c r="U41" s="4" t="s">
        <v>228</v>
      </c>
      <c r="V41" s="4" t="s">
        <v>228</v>
      </c>
      <c r="W41" s="4" t="s">
        <v>228</v>
      </c>
      <c r="X41" s="4" t="s">
        <v>228</v>
      </c>
      <c r="Y41" s="4" t="s">
        <v>228</v>
      </c>
      <c r="Z41" s="4" t="s">
        <v>228</v>
      </c>
      <c r="AA41" s="4" t="s">
        <v>228</v>
      </c>
      <c r="AB41" s="4" t="s">
        <v>228</v>
      </c>
      <c r="AC41" s="4" t="s">
        <v>228</v>
      </c>
      <c r="AD41" s="4" t="s">
        <v>228</v>
      </c>
      <c r="AE41" s="4" t="s">
        <v>228</v>
      </c>
      <c r="AF41" s="4" t="s">
        <v>228</v>
      </c>
      <c r="AG41" s="4" t="s">
        <v>228</v>
      </c>
      <c r="AH41" s="4" t="s">
        <v>228</v>
      </c>
      <c r="AI41" s="4" t="s">
        <v>228</v>
      </c>
      <c r="AJ41" s="4" t="s">
        <v>228</v>
      </c>
      <c r="AK41" s="4" t="s">
        <v>228</v>
      </c>
      <c r="AL41" s="4" t="s">
        <v>228</v>
      </c>
      <c r="AM41" s="4" t="s">
        <v>228</v>
      </c>
      <c r="AN41" s="4" t="s">
        <v>702</v>
      </c>
      <c r="AO41" s="4">
        <v>3.9618055555555552E-2</v>
      </c>
      <c r="AP41" s="4" t="s">
        <v>228</v>
      </c>
      <c r="AQ41" s="4" t="s">
        <v>228</v>
      </c>
      <c r="AR41" s="4" t="s">
        <v>228</v>
      </c>
      <c r="AS41" s="4" t="s">
        <v>228</v>
      </c>
      <c r="AT41" s="4" t="s">
        <v>228</v>
      </c>
      <c r="AU41" s="4" t="s">
        <v>228</v>
      </c>
      <c r="AV41" s="4" t="s">
        <v>228</v>
      </c>
      <c r="AW41" s="4" t="s">
        <v>228</v>
      </c>
      <c r="AX41" s="4" t="s">
        <v>228</v>
      </c>
      <c r="AY41" s="4" t="s">
        <v>228</v>
      </c>
      <c r="AZ41" s="4" t="s">
        <v>228</v>
      </c>
      <c r="BA41" s="4" t="s">
        <v>228</v>
      </c>
      <c r="BB41" s="4" t="s">
        <v>228</v>
      </c>
      <c r="BC41" s="4" t="s">
        <v>228</v>
      </c>
      <c r="BD41" s="4" t="s">
        <v>228</v>
      </c>
      <c r="BE41" s="4" t="s">
        <v>228</v>
      </c>
      <c r="BF41" s="4" t="s">
        <v>228</v>
      </c>
      <c r="BG41" s="4" t="s">
        <v>228</v>
      </c>
      <c r="BH41" s="4" t="s">
        <v>228</v>
      </c>
      <c r="BI41" s="4" t="s">
        <v>228</v>
      </c>
      <c r="BJ41" s="4" t="s">
        <v>228</v>
      </c>
      <c r="BK41" s="4" t="s">
        <v>228</v>
      </c>
      <c r="BL41" s="4" t="s">
        <v>228</v>
      </c>
      <c r="BM41" s="4" t="s">
        <v>228</v>
      </c>
      <c r="BN41" s="4" t="s">
        <v>228</v>
      </c>
      <c r="BO41" s="4" t="s">
        <v>228</v>
      </c>
      <c r="BP41" s="4" t="s">
        <v>228</v>
      </c>
      <c r="BQ41" s="4" t="s">
        <v>228</v>
      </c>
      <c r="BR41" s="4"/>
      <c r="BS41" s="4"/>
      <c r="BT41" s="4"/>
      <c r="BU41" s="4"/>
      <c r="BV41" s="4"/>
      <c r="BW41" s="4"/>
      <c r="BX41" s="4"/>
      <c r="BY41" s="4"/>
      <c r="BZ41" s="4"/>
      <c r="CA41" s="4"/>
      <c r="CB41" s="4"/>
      <c r="CC41" s="4"/>
      <c r="CD41" s="4"/>
      <c r="CE41" s="4"/>
      <c r="CF41" s="4"/>
      <c r="CG41" s="4"/>
      <c r="CH41" s="4"/>
      <c r="CI41" s="4"/>
      <c r="CJ41" s="4"/>
      <c r="CK41" s="4"/>
      <c r="CL41" s="4"/>
      <c r="CM41" s="4"/>
      <c r="CN41" s="4"/>
      <c r="CO41" s="4"/>
      <c r="CP41" s="4"/>
      <c r="CQ41" s="4"/>
      <c r="CR41" s="4"/>
      <c r="CS41" s="4"/>
      <c r="CT41" s="4"/>
      <c r="CU41" s="4"/>
      <c r="CV41" s="4"/>
      <c r="CW41" s="4"/>
      <c r="CX41" s="4"/>
      <c r="CY41" s="4"/>
      <c r="CZ41" s="4"/>
      <c r="DA41" s="4"/>
      <c r="DB41" s="4"/>
      <c r="DC41" s="4"/>
      <c r="DD41" s="4"/>
      <c r="DE41" s="4"/>
      <c r="DF41" s="4"/>
      <c r="DG41" s="78"/>
    </row>
    <row r="42" spans="1:111" x14ac:dyDescent="0.5">
      <c r="A42" s="82" t="str">
        <f>'5k Women'!B43</f>
        <v>Stella</v>
      </c>
      <c r="B42" s="17" t="str">
        <f>'5k Women'!C43</f>
        <v>Evins</v>
      </c>
      <c r="C42" s="6">
        <f t="shared" si="1"/>
        <v>0</v>
      </c>
      <c r="D42" s="4" t="s">
        <v>228</v>
      </c>
      <c r="E42" s="4" t="s">
        <v>228</v>
      </c>
      <c r="F42" s="4" t="s">
        <v>228</v>
      </c>
      <c r="G42" s="4" t="s">
        <v>228</v>
      </c>
      <c r="H42" s="4" t="s">
        <v>228</v>
      </c>
      <c r="I42" s="4" t="s">
        <v>228</v>
      </c>
      <c r="J42" s="4" t="s">
        <v>228</v>
      </c>
      <c r="K42" s="4" t="s">
        <v>228</v>
      </c>
      <c r="L42" s="4" t="s">
        <v>228</v>
      </c>
      <c r="M42" s="4" t="s">
        <v>228</v>
      </c>
      <c r="N42" s="4" t="s">
        <v>228</v>
      </c>
      <c r="O42" s="4" t="s">
        <v>228</v>
      </c>
      <c r="P42" s="4" t="s">
        <v>228</v>
      </c>
      <c r="Q42" s="4" t="s">
        <v>228</v>
      </c>
      <c r="R42" s="4" t="s">
        <v>228</v>
      </c>
      <c r="S42" s="4" t="s">
        <v>228</v>
      </c>
      <c r="T42" s="4" t="s">
        <v>228</v>
      </c>
      <c r="U42" s="4" t="s">
        <v>228</v>
      </c>
      <c r="V42" s="4" t="s">
        <v>228</v>
      </c>
      <c r="W42" s="4" t="s">
        <v>228</v>
      </c>
      <c r="X42" s="4" t="s">
        <v>228</v>
      </c>
      <c r="Y42" s="4" t="s">
        <v>228</v>
      </c>
      <c r="Z42" s="4" t="s">
        <v>228</v>
      </c>
      <c r="AA42" s="4" t="s">
        <v>228</v>
      </c>
      <c r="AB42" s="4" t="s">
        <v>228</v>
      </c>
      <c r="AC42" s="4" t="s">
        <v>228</v>
      </c>
      <c r="AD42" s="4" t="s">
        <v>228</v>
      </c>
      <c r="AE42" s="4" t="s">
        <v>228</v>
      </c>
      <c r="AF42" s="4" t="s">
        <v>228</v>
      </c>
      <c r="AG42" s="4" t="s">
        <v>228</v>
      </c>
      <c r="AH42" s="4" t="s">
        <v>228</v>
      </c>
      <c r="AI42" s="4" t="s">
        <v>228</v>
      </c>
      <c r="AJ42" s="4" t="s">
        <v>228</v>
      </c>
      <c r="AK42" s="4" t="s">
        <v>228</v>
      </c>
      <c r="AL42" s="4" t="s">
        <v>228</v>
      </c>
      <c r="AM42" s="4" t="s">
        <v>228</v>
      </c>
      <c r="AN42" s="4" t="s">
        <v>228</v>
      </c>
      <c r="AO42" s="4" t="s">
        <v>228</v>
      </c>
      <c r="AP42" s="4" t="s">
        <v>228</v>
      </c>
      <c r="AQ42" s="4" t="s">
        <v>228</v>
      </c>
      <c r="AR42" s="4" t="s">
        <v>228</v>
      </c>
      <c r="AS42" s="4" t="s">
        <v>228</v>
      </c>
      <c r="AT42" s="4" t="s">
        <v>228</v>
      </c>
      <c r="AU42" s="4" t="s">
        <v>228</v>
      </c>
      <c r="AV42" s="4" t="s">
        <v>228</v>
      </c>
      <c r="AW42" s="4" t="s">
        <v>228</v>
      </c>
      <c r="AX42" s="4" t="s">
        <v>228</v>
      </c>
      <c r="AY42" s="4" t="s">
        <v>228</v>
      </c>
      <c r="AZ42" s="4" t="s">
        <v>228</v>
      </c>
      <c r="BA42" s="4" t="s">
        <v>228</v>
      </c>
      <c r="BB42" s="4" t="s">
        <v>228</v>
      </c>
      <c r="BC42" s="4" t="s">
        <v>228</v>
      </c>
      <c r="BD42" s="4" t="s">
        <v>228</v>
      </c>
      <c r="BE42" s="4" t="s">
        <v>228</v>
      </c>
      <c r="BF42" s="4" t="s">
        <v>228</v>
      </c>
      <c r="BG42" s="4" t="s">
        <v>228</v>
      </c>
      <c r="BH42" s="4" t="s">
        <v>228</v>
      </c>
      <c r="BI42" s="4" t="s">
        <v>228</v>
      </c>
      <c r="BJ42" s="4" t="s">
        <v>228</v>
      </c>
      <c r="BK42" s="4" t="s">
        <v>228</v>
      </c>
      <c r="BL42" s="4" t="s">
        <v>228</v>
      </c>
      <c r="BM42" s="4" t="s">
        <v>228</v>
      </c>
      <c r="BN42" s="4" t="s">
        <v>228</v>
      </c>
      <c r="BO42" s="4" t="s">
        <v>228</v>
      </c>
      <c r="BP42" s="4" t="s">
        <v>228</v>
      </c>
      <c r="BQ42" s="4" t="s">
        <v>228</v>
      </c>
      <c r="BR42" s="4"/>
      <c r="BS42" s="4"/>
      <c r="BT42" s="4"/>
      <c r="BU42" s="4"/>
      <c r="BV42" s="4"/>
      <c r="BW42" s="4"/>
      <c r="BX42" s="4"/>
      <c r="BY42" s="4"/>
      <c r="BZ42" s="4"/>
      <c r="CA42" s="4"/>
      <c r="CB42" s="4"/>
      <c r="CC42" s="4"/>
      <c r="CD42" s="4"/>
      <c r="CE42" s="4"/>
      <c r="CF42" s="4"/>
      <c r="CG42" s="4"/>
      <c r="CH42" s="4"/>
      <c r="CI42" s="4"/>
      <c r="CJ42" s="4"/>
      <c r="CK42" s="4"/>
      <c r="CL42" s="4"/>
      <c r="CM42" s="4"/>
      <c r="CN42" s="4"/>
      <c r="CO42" s="4"/>
      <c r="CP42" s="4"/>
      <c r="CQ42" s="4"/>
      <c r="CR42" s="4"/>
      <c r="CS42" s="4"/>
      <c r="CT42" s="4"/>
      <c r="CU42" s="4"/>
      <c r="CV42" s="4"/>
      <c r="CW42" s="4"/>
      <c r="CX42" s="4"/>
      <c r="CY42" s="4"/>
      <c r="CZ42" s="4"/>
      <c r="DA42" s="4"/>
      <c r="DB42" s="4"/>
      <c r="DC42" s="4"/>
      <c r="DD42" s="4"/>
      <c r="DE42" s="4"/>
      <c r="DF42" s="4"/>
      <c r="DG42" s="78"/>
    </row>
    <row r="43" spans="1:111" x14ac:dyDescent="0.5">
      <c r="A43" s="82" t="str">
        <f>'5k Women'!B44</f>
        <v>Kay</v>
      </c>
      <c r="B43" s="17" t="str">
        <f>'5k Women'!C44</f>
        <v>Farrow</v>
      </c>
      <c r="C43" s="6">
        <f t="shared" si="1"/>
        <v>2.148148148148148E-2</v>
      </c>
      <c r="D43" s="4" t="s">
        <v>347</v>
      </c>
      <c r="E43" s="4">
        <v>2.1944444444444444E-2</v>
      </c>
      <c r="F43" s="4" t="s">
        <v>228</v>
      </c>
      <c r="G43" s="4" t="s">
        <v>228</v>
      </c>
      <c r="H43" s="4" t="s">
        <v>228</v>
      </c>
      <c r="I43" s="4" t="s">
        <v>228</v>
      </c>
      <c r="J43" s="4" t="s">
        <v>228</v>
      </c>
      <c r="K43" s="4" t="s">
        <v>228</v>
      </c>
      <c r="L43" s="4" t="s">
        <v>228</v>
      </c>
      <c r="M43" s="4" t="s">
        <v>228</v>
      </c>
      <c r="N43" s="4" t="s">
        <v>347</v>
      </c>
      <c r="O43" s="4">
        <v>2.3831018518518519E-2</v>
      </c>
      <c r="P43" s="4" t="s">
        <v>228</v>
      </c>
      <c r="Q43" s="4" t="s">
        <v>228</v>
      </c>
      <c r="R43" s="4" t="s">
        <v>228</v>
      </c>
      <c r="S43" s="4" t="s">
        <v>228</v>
      </c>
      <c r="T43" s="4" t="s">
        <v>228</v>
      </c>
      <c r="U43" s="4" t="s">
        <v>228</v>
      </c>
      <c r="V43" s="4" t="s">
        <v>228</v>
      </c>
      <c r="W43" s="4" t="s">
        <v>228</v>
      </c>
      <c r="X43" s="4" t="s">
        <v>228</v>
      </c>
      <c r="Y43" s="4" t="s">
        <v>228</v>
      </c>
      <c r="Z43" s="4" t="s">
        <v>228</v>
      </c>
      <c r="AA43" s="4" t="s">
        <v>228</v>
      </c>
      <c r="AB43" s="4" t="s">
        <v>355</v>
      </c>
      <c r="AC43" s="4">
        <v>2.4791666666666667E-2</v>
      </c>
      <c r="AD43" s="4" t="s">
        <v>228</v>
      </c>
      <c r="AE43" s="4" t="s">
        <v>228</v>
      </c>
      <c r="AF43" s="4" t="s">
        <v>228</v>
      </c>
      <c r="AG43" s="4" t="s">
        <v>228</v>
      </c>
      <c r="AH43" s="4" t="s">
        <v>228</v>
      </c>
      <c r="AI43" s="4" t="s">
        <v>228</v>
      </c>
      <c r="AJ43" s="4" t="s">
        <v>228</v>
      </c>
      <c r="AK43" s="4" t="s">
        <v>228</v>
      </c>
      <c r="AL43" s="4" t="s">
        <v>683</v>
      </c>
      <c r="AM43" s="4">
        <v>2.148148148148148E-2</v>
      </c>
      <c r="AN43" s="4" t="s">
        <v>228</v>
      </c>
      <c r="AO43" s="4" t="s">
        <v>228</v>
      </c>
      <c r="AP43" s="4" t="s">
        <v>228</v>
      </c>
      <c r="AQ43" s="4" t="s">
        <v>228</v>
      </c>
      <c r="AR43" s="4" t="s">
        <v>355</v>
      </c>
      <c r="AS43" s="4">
        <v>2.4872685185185185E-2</v>
      </c>
      <c r="AT43" s="4" t="s">
        <v>228</v>
      </c>
      <c r="AU43" s="4" t="s">
        <v>228</v>
      </c>
      <c r="AV43" s="4" t="s">
        <v>228</v>
      </c>
      <c r="AW43" s="4" t="s">
        <v>228</v>
      </c>
      <c r="AX43" s="4" t="s">
        <v>228</v>
      </c>
      <c r="AY43" s="4" t="s">
        <v>228</v>
      </c>
      <c r="AZ43" s="4" t="s">
        <v>228</v>
      </c>
      <c r="BA43" s="4" t="s">
        <v>228</v>
      </c>
      <c r="BB43" s="4" t="s">
        <v>228</v>
      </c>
      <c r="BC43" s="4" t="s">
        <v>228</v>
      </c>
      <c r="BD43" s="4" t="s">
        <v>228</v>
      </c>
      <c r="BE43" s="4" t="s">
        <v>228</v>
      </c>
      <c r="BF43" s="4" t="s">
        <v>355</v>
      </c>
      <c r="BG43" s="4">
        <v>2.4606481481481483E-2</v>
      </c>
      <c r="BH43" s="4" t="s">
        <v>228</v>
      </c>
      <c r="BI43" s="4" t="s">
        <v>228</v>
      </c>
      <c r="BJ43" s="4" t="s">
        <v>228</v>
      </c>
      <c r="BK43" s="4" t="s">
        <v>228</v>
      </c>
      <c r="BL43" s="4" t="s">
        <v>228</v>
      </c>
      <c r="BM43" s="4" t="s">
        <v>228</v>
      </c>
      <c r="BN43" s="4" t="s">
        <v>228</v>
      </c>
      <c r="BO43" s="4" t="s">
        <v>228</v>
      </c>
      <c r="BP43" s="4" t="s">
        <v>228</v>
      </c>
      <c r="BQ43" s="4" t="s">
        <v>228</v>
      </c>
      <c r="BR43" s="4"/>
      <c r="BS43" s="4"/>
      <c r="BT43" s="4"/>
      <c r="BU43" s="4"/>
      <c r="BV43" s="4"/>
      <c r="BW43" s="4"/>
      <c r="BX43" s="4"/>
      <c r="BY43" s="4"/>
      <c r="BZ43" s="4"/>
      <c r="CA43" s="4"/>
      <c r="CB43" s="4"/>
      <c r="CC43" s="4"/>
      <c r="CD43" s="4"/>
      <c r="CE43" s="4"/>
      <c r="CF43" s="4"/>
      <c r="CG43" s="4"/>
      <c r="CH43" s="4"/>
      <c r="CI43" s="4"/>
      <c r="CJ43" s="4"/>
      <c r="CK43" s="4"/>
      <c r="CL43" s="4"/>
      <c r="CM43" s="4"/>
      <c r="CN43" s="4"/>
      <c r="CO43" s="4"/>
      <c r="CP43" s="4"/>
      <c r="CQ43" s="4"/>
      <c r="CR43" s="4"/>
      <c r="CS43" s="4"/>
      <c r="CT43" s="4"/>
      <c r="CU43" s="4"/>
      <c r="CV43" s="4"/>
      <c r="CW43" s="4"/>
      <c r="CX43" s="4"/>
      <c r="CY43" s="4"/>
      <c r="CZ43" s="4"/>
      <c r="DA43" s="4"/>
      <c r="DB43" s="4"/>
      <c r="DC43" s="4"/>
      <c r="DD43" s="4"/>
      <c r="DE43" s="4"/>
      <c r="DF43" s="4"/>
      <c r="DG43" s="78"/>
    </row>
    <row r="44" spans="1:111" x14ac:dyDescent="0.5">
      <c r="A44" s="83" t="str">
        <f>'5k Women'!B45</f>
        <v>Sarah</v>
      </c>
      <c r="B44" s="17" t="str">
        <f>'5k Women'!C45</f>
        <v>Fell</v>
      </c>
      <c r="C44" s="6">
        <f>MIN(E44:DG44)</f>
        <v>2.0636574074074075E-2</v>
      </c>
      <c r="D44" s="4" t="s">
        <v>228</v>
      </c>
      <c r="E44" s="4" t="s">
        <v>228</v>
      </c>
      <c r="F44" s="4" t="s">
        <v>228</v>
      </c>
      <c r="G44" s="4" t="s">
        <v>228</v>
      </c>
      <c r="H44" s="4" t="s">
        <v>228</v>
      </c>
      <c r="I44" s="4" t="s">
        <v>228</v>
      </c>
      <c r="J44" s="4" t="s">
        <v>355</v>
      </c>
      <c r="K44" s="4">
        <v>2.3252314814814816E-2</v>
      </c>
      <c r="L44" s="4" t="s">
        <v>228</v>
      </c>
      <c r="M44" s="4" t="s">
        <v>228</v>
      </c>
      <c r="N44" s="4" t="s">
        <v>228</v>
      </c>
      <c r="O44" s="4" t="s">
        <v>228</v>
      </c>
      <c r="P44" s="4" t="s">
        <v>228</v>
      </c>
      <c r="Q44" s="4" t="s">
        <v>228</v>
      </c>
      <c r="R44" s="4" t="s">
        <v>228</v>
      </c>
      <c r="S44" s="4" t="s">
        <v>228</v>
      </c>
      <c r="T44" s="4" t="s">
        <v>228</v>
      </c>
      <c r="U44" s="4" t="s">
        <v>228</v>
      </c>
      <c r="V44" s="4" t="s">
        <v>228</v>
      </c>
      <c r="W44" s="4" t="s">
        <v>228</v>
      </c>
      <c r="X44" s="4" t="s">
        <v>228</v>
      </c>
      <c r="Y44" s="4" t="s">
        <v>228</v>
      </c>
      <c r="Z44" s="4" t="s">
        <v>228</v>
      </c>
      <c r="AA44" s="4" t="s">
        <v>228</v>
      </c>
      <c r="AB44" s="4" t="s">
        <v>355</v>
      </c>
      <c r="AC44" s="4">
        <v>2.2094907407407407E-2</v>
      </c>
      <c r="AD44" s="4" t="s">
        <v>228</v>
      </c>
      <c r="AE44" s="4" t="s">
        <v>228</v>
      </c>
      <c r="AF44" s="4" t="s">
        <v>228</v>
      </c>
      <c r="AG44" s="4" t="s">
        <v>228</v>
      </c>
      <c r="AH44" s="4" t="s">
        <v>228</v>
      </c>
      <c r="AI44" s="4" t="s">
        <v>228</v>
      </c>
      <c r="AJ44" s="4" t="s">
        <v>355</v>
      </c>
      <c r="AK44" s="4">
        <v>2.2094907407407407E-2</v>
      </c>
      <c r="AL44" s="4" t="s">
        <v>228</v>
      </c>
      <c r="AM44" s="4" t="s">
        <v>228</v>
      </c>
      <c r="AN44" s="4" t="s">
        <v>228</v>
      </c>
      <c r="AO44" s="4" t="s">
        <v>228</v>
      </c>
      <c r="AP44" s="4" t="s">
        <v>228</v>
      </c>
      <c r="AQ44" s="4" t="s">
        <v>228</v>
      </c>
      <c r="AR44" s="4" t="s">
        <v>228</v>
      </c>
      <c r="AS44" s="4" t="s">
        <v>228</v>
      </c>
      <c r="AT44" s="4" t="s">
        <v>355</v>
      </c>
      <c r="AU44" s="4">
        <v>2.1539351851851851E-2</v>
      </c>
      <c r="AV44" s="4" t="s">
        <v>355</v>
      </c>
      <c r="AW44" s="4">
        <v>2.3668981481481482E-2</v>
      </c>
      <c r="AX44" s="4" t="s">
        <v>228</v>
      </c>
      <c r="AY44" s="4" t="s">
        <v>228</v>
      </c>
      <c r="AZ44" s="4" t="s">
        <v>228</v>
      </c>
      <c r="BA44" s="4" t="s">
        <v>228</v>
      </c>
      <c r="BB44" s="4" t="s">
        <v>228</v>
      </c>
      <c r="BC44" s="4" t="s">
        <v>228</v>
      </c>
      <c r="BD44" s="4" t="s">
        <v>228</v>
      </c>
      <c r="BE44" s="4" t="s">
        <v>228</v>
      </c>
      <c r="BF44" s="4" t="s">
        <v>228</v>
      </c>
      <c r="BG44" s="4" t="s">
        <v>228</v>
      </c>
      <c r="BH44" s="4" t="s">
        <v>228</v>
      </c>
      <c r="BI44" s="4" t="s">
        <v>228</v>
      </c>
      <c r="BJ44" s="4" t="s">
        <v>228</v>
      </c>
      <c r="BK44" s="4" t="s">
        <v>228</v>
      </c>
      <c r="BL44" s="4" t="s">
        <v>228</v>
      </c>
      <c r="BM44" s="4" t="s">
        <v>228</v>
      </c>
      <c r="BN44" s="4" t="s">
        <v>355</v>
      </c>
      <c r="BO44" s="4">
        <v>2.0636574074074075E-2</v>
      </c>
      <c r="BP44" s="4" t="s">
        <v>228</v>
      </c>
      <c r="BQ44" s="4" t="s">
        <v>228</v>
      </c>
      <c r="BR44" s="4"/>
      <c r="BS44" s="4"/>
      <c r="BT44" s="4"/>
      <c r="BU44" s="4"/>
      <c r="BV44" s="4"/>
      <c r="BW44" s="4"/>
      <c r="BX44" s="4"/>
      <c r="BY44" s="4"/>
      <c r="BZ44" s="4"/>
      <c r="CA44" s="4"/>
      <c r="CB44" s="4"/>
      <c r="CC44" s="4"/>
      <c r="CD44" s="4"/>
      <c r="CE44" s="4"/>
      <c r="CF44" s="4"/>
      <c r="CG44" s="4"/>
      <c r="CH44" s="4"/>
      <c r="CI44" s="4"/>
      <c r="CJ44" s="4"/>
      <c r="CK44" s="4"/>
      <c r="CL44" s="4"/>
      <c r="CM44" s="4"/>
      <c r="CN44" s="4"/>
      <c r="CO44" s="4"/>
      <c r="CP44" s="4"/>
      <c r="CQ44" s="4"/>
      <c r="CR44" s="4"/>
      <c r="CS44" s="4"/>
      <c r="CT44" s="4"/>
      <c r="CU44" s="4"/>
      <c r="CV44" s="4"/>
      <c r="CW44" s="4"/>
      <c r="CX44" s="4"/>
      <c r="CY44" s="4"/>
      <c r="CZ44" s="4"/>
      <c r="DA44" s="4"/>
      <c r="DB44" s="4"/>
      <c r="DC44" s="4"/>
      <c r="DD44" s="4"/>
      <c r="DE44" s="4"/>
      <c r="DF44" s="4"/>
      <c r="DG44" s="78"/>
    </row>
    <row r="45" spans="1:111" x14ac:dyDescent="0.5">
      <c r="A45" s="83" t="str">
        <f>'5k Women'!B46</f>
        <v>Susan</v>
      </c>
      <c r="B45" s="17" t="str">
        <f>'5k Women'!C46</f>
        <v>Fisher</v>
      </c>
      <c r="C45" s="6">
        <f t="shared" ref="C45" si="4">MIN(E45:DG45)</f>
        <v>2.5937499999999999E-2</v>
      </c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  <c r="AO45" s="4"/>
      <c r="AP45" s="4" t="s">
        <v>355</v>
      </c>
      <c r="AQ45" s="4">
        <v>2.9340277777777778E-2</v>
      </c>
      <c r="AR45" s="4" t="s">
        <v>355</v>
      </c>
      <c r="AS45" s="4">
        <v>2.7662037037037037E-2</v>
      </c>
      <c r="AT45" s="4" t="s">
        <v>355</v>
      </c>
      <c r="AU45" s="4">
        <v>2.8125000000000001E-2</v>
      </c>
      <c r="AV45" s="4" t="s">
        <v>355</v>
      </c>
      <c r="AW45" s="4">
        <v>2.75E-2</v>
      </c>
      <c r="AX45" s="4" t="s">
        <v>357</v>
      </c>
      <c r="AY45" s="4">
        <v>2.7662037037037037E-2</v>
      </c>
      <c r="AZ45" s="4" t="s">
        <v>355</v>
      </c>
      <c r="BA45" s="4">
        <v>2.5937499999999999E-2</v>
      </c>
      <c r="BB45" s="4" t="s">
        <v>228</v>
      </c>
      <c r="BC45" s="4" t="s">
        <v>228</v>
      </c>
      <c r="BD45" s="4" t="s">
        <v>228</v>
      </c>
      <c r="BE45" s="4" t="s">
        <v>228</v>
      </c>
      <c r="BF45" s="4" t="s">
        <v>355</v>
      </c>
      <c r="BG45" s="4">
        <v>2.7407407407407408E-2</v>
      </c>
      <c r="BH45" s="4" t="s">
        <v>228</v>
      </c>
      <c r="BI45" s="4" t="s">
        <v>228</v>
      </c>
      <c r="BJ45" s="4" t="s">
        <v>355</v>
      </c>
      <c r="BK45" s="4">
        <v>2.7268518518518518E-2</v>
      </c>
      <c r="BL45" s="4" t="s">
        <v>357</v>
      </c>
      <c r="BM45" s="4">
        <v>2.8530092592592593E-2</v>
      </c>
      <c r="BN45" s="4" t="s">
        <v>228</v>
      </c>
      <c r="BO45" s="4" t="s">
        <v>228</v>
      </c>
      <c r="BP45" s="4" t="s">
        <v>355</v>
      </c>
      <c r="BQ45" s="4">
        <v>2.6793981481481481E-2</v>
      </c>
      <c r="BR45" s="4"/>
      <c r="BS45" s="4"/>
      <c r="BT45" s="4"/>
      <c r="BU45" s="4"/>
      <c r="BV45" s="4"/>
      <c r="BW45" s="4"/>
      <c r="BX45" s="4"/>
      <c r="BY45" s="4"/>
      <c r="BZ45" s="4"/>
      <c r="CA45" s="4"/>
      <c r="CB45" s="4"/>
      <c r="CC45" s="4"/>
      <c r="CD45" s="4"/>
      <c r="CE45" s="4"/>
      <c r="CF45" s="4"/>
      <c r="CG45" s="4"/>
      <c r="CH45" s="4"/>
      <c r="CI45" s="4"/>
      <c r="CJ45" s="4"/>
      <c r="CK45" s="4"/>
      <c r="CL45" s="4"/>
      <c r="CM45" s="4"/>
      <c r="CN45" s="4"/>
      <c r="CO45" s="4"/>
      <c r="CP45" s="4"/>
      <c r="CQ45" s="4"/>
      <c r="CR45" s="4"/>
      <c r="CS45" s="4"/>
      <c r="CT45" s="4"/>
      <c r="CU45" s="4"/>
      <c r="CV45" s="4"/>
      <c r="CW45" s="4"/>
      <c r="CX45" s="4"/>
      <c r="CY45" s="4"/>
      <c r="CZ45" s="4"/>
      <c r="DA45" s="4"/>
      <c r="DB45" s="4"/>
      <c r="DC45" s="4"/>
      <c r="DD45" s="4"/>
      <c r="DE45" s="4"/>
      <c r="DF45" s="4"/>
      <c r="DG45" s="78"/>
    </row>
    <row r="46" spans="1:111" x14ac:dyDescent="0.5">
      <c r="A46" s="83" t="str">
        <f>'5k Women'!B47</f>
        <v>Jessica</v>
      </c>
      <c r="B46" s="17" t="str">
        <f>'5k Women'!C47</f>
        <v>Gallantree</v>
      </c>
      <c r="C46" s="6">
        <f t="shared" ref="C46" si="5">MIN(E46:DG46)</f>
        <v>0</v>
      </c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  <c r="AO46" s="4"/>
      <c r="AP46" s="4" t="s">
        <v>228</v>
      </c>
      <c r="AQ46" s="4" t="s">
        <v>228</v>
      </c>
      <c r="AR46" s="4" t="s">
        <v>228</v>
      </c>
      <c r="AS46" s="4" t="s">
        <v>228</v>
      </c>
      <c r="AT46" s="4" t="s">
        <v>228</v>
      </c>
      <c r="AU46" s="4" t="s">
        <v>228</v>
      </c>
      <c r="AV46" s="4" t="s">
        <v>228</v>
      </c>
      <c r="AW46" s="4" t="s">
        <v>228</v>
      </c>
      <c r="AX46" s="4" t="s">
        <v>228</v>
      </c>
      <c r="AY46" s="4" t="s">
        <v>228</v>
      </c>
      <c r="AZ46" s="4" t="s">
        <v>228</v>
      </c>
      <c r="BA46" s="4" t="s">
        <v>228</v>
      </c>
      <c r="BB46" s="4" t="s">
        <v>228</v>
      </c>
      <c r="BC46" s="4" t="s">
        <v>228</v>
      </c>
      <c r="BD46" s="4" t="s">
        <v>228</v>
      </c>
      <c r="BE46" s="4" t="s">
        <v>228</v>
      </c>
      <c r="BF46" s="4" t="s">
        <v>228</v>
      </c>
      <c r="BG46" s="4" t="s">
        <v>228</v>
      </c>
      <c r="BH46" s="4" t="s">
        <v>228</v>
      </c>
      <c r="BI46" s="4" t="s">
        <v>228</v>
      </c>
      <c r="BJ46" s="4" t="s">
        <v>228</v>
      </c>
      <c r="BK46" s="4" t="s">
        <v>228</v>
      </c>
      <c r="BL46" s="4" t="s">
        <v>228</v>
      </c>
      <c r="BM46" s="4" t="s">
        <v>228</v>
      </c>
      <c r="BN46" s="4" t="s">
        <v>228</v>
      </c>
      <c r="BO46" s="4" t="s">
        <v>228</v>
      </c>
      <c r="BP46" s="4" t="s">
        <v>228</v>
      </c>
      <c r="BQ46" s="4" t="s">
        <v>228</v>
      </c>
      <c r="BR46" s="4"/>
      <c r="BS46" s="4"/>
      <c r="BT46" s="4"/>
      <c r="BU46" s="4"/>
      <c r="BV46" s="4"/>
      <c r="BW46" s="4"/>
      <c r="BX46" s="4"/>
      <c r="BY46" s="4"/>
      <c r="BZ46" s="4"/>
      <c r="CA46" s="4"/>
      <c r="CB46" s="4"/>
      <c r="CC46" s="4"/>
      <c r="CD46" s="4"/>
      <c r="CE46" s="4"/>
      <c r="CF46" s="4"/>
      <c r="CG46" s="4"/>
      <c r="CH46" s="4"/>
      <c r="CI46" s="4"/>
      <c r="CJ46" s="4"/>
      <c r="CK46" s="4"/>
      <c r="CL46" s="4"/>
      <c r="CM46" s="4"/>
      <c r="CN46" s="4"/>
      <c r="CO46" s="4"/>
      <c r="CP46" s="4"/>
      <c r="CQ46" s="4"/>
      <c r="CR46" s="4"/>
      <c r="CS46" s="4"/>
      <c r="CT46" s="4"/>
      <c r="CU46" s="4"/>
      <c r="CV46" s="4"/>
      <c r="CW46" s="4"/>
      <c r="CX46" s="4"/>
      <c r="CY46" s="4"/>
      <c r="CZ46" s="4"/>
      <c r="DA46" s="4"/>
      <c r="DB46" s="4"/>
      <c r="DC46" s="4"/>
      <c r="DD46" s="4"/>
      <c r="DE46" s="4"/>
      <c r="DF46" s="4"/>
      <c r="DG46" s="78"/>
    </row>
    <row r="47" spans="1:111" x14ac:dyDescent="0.5">
      <c r="A47" s="83" t="str">
        <f>'5k Women'!B48</f>
        <v>Clare</v>
      </c>
      <c r="B47" s="17" t="str">
        <f>'5k Women'!C48</f>
        <v>Gardiner</v>
      </c>
      <c r="C47" s="6">
        <f t="shared" si="1"/>
        <v>2.8819444444444446E-2</v>
      </c>
      <c r="D47" s="4" t="s">
        <v>228</v>
      </c>
      <c r="E47" s="4" t="s">
        <v>228</v>
      </c>
      <c r="F47" s="4" t="s">
        <v>228</v>
      </c>
      <c r="G47" s="4" t="s">
        <v>228</v>
      </c>
      <c r="H47" s="4" t="s">
        <v>228</v>
      </c>
      <c r="I47" s="4" t="s">
        <v>228</v>
      </c>
      <c r="J47" s="4" t="s">
        <v>355</v>
      </c>
      <c r="K47" s="4">
        <v>3.1018518518518518E-2</v>
      </c>
      <c r="L47" s="4" t="s">
        <v>228</v>
      </c>
      <c r="M47" s="4" t="s">
        <v>228</v>
      </c>
      <c r="N47" s="4" t="s">
        <v>228</v>
      </c>
      <c r="O47" s="4" t="s">
        <v>228</v>
      </c>
      <c r="P47" s="4" t="s">
        <v>228</v>
      </c>
      <c r="Q47" s="4" t="s">
        <v>228</v>
      </c>
      <c r="R47" s="4" t="s">
        <v>228</v>
      </c>
      <c r="S47" s="4" t="s">
        <v>228</v>
      </c>
      <c r="T47" s="4" t="s">
        <v>228</v>
      </c>
      <c r="U47" s="4" t="s">
        <v>228</v>
      </c>
      <c r="V47" s="4" t="s">
        <v>228</v>
      </c>
      <c r="W47" s="4" t="s">
        <v>228</v>
      </c>
      <c r="X47" s="4" t="s">
        <v>228</v>
      </c>
      <c r="Y47" s="4" t="s">
        <v>228</v>
      </c>
      <c r="Z47" s="4" t="s">
        <v>228</v>
      </c>
      <c r="AA47" s="4" t="s">
        <v>228</v>
      </c>
      <c r="AB47" s="4" t="s">
        <v>228</v>
      </c>
      <c r="AC47" s="4" t="s">
        <v>228</v>
      </c>
      <c r="AD47" s="4" t="s">
        <v>228</v>
      </c>
      <c r="AE47" s="4" t="s">
        <v>228</v>
      </c>
      <c r="AF47" s="4" t="s">
        <v>228</v>
      </c>
      <c r="AG47" s="4" t="s">
        <v>228</v>
      </c>
      <c r="AH47" s="4" t="s">
        <v>228</v>
      </c>
      <c r="AI47" s="4" t="s">
        <v>228</v>
      </c>
      <c r="AJ47" s="4" t="s">
        <v>228</v>
      </c>
      <c r="AK47" s="4" t="s">
        <v>228</v>
      </c>
      <c r="AL47" s="4" t="s">
        <v>228</v>
      </c>
      <c r="AM47" s="4" t="s">
        <v>228</v>
      </c>
      <c r="AN47" s="4" t="s">
        <v>228</v>
      </c>
      <c r="AO47" s="4" t="s">
        <v>228</v>
      </c>
      <c r="AP47" s="4" t="s">
        <v>355</v>
      </c>
      <c r="AQ47" s="4">
        <v>2.8819444444444446E-2</v>
      </c>
      <c r="AR47" s="4" t="s">
        <v>228</v>
      </c>
      <c r="AS47" s="4" t="s">
        <v>228</v>
      </c>
      <c r="AT47" s="4" t="s">
        <v>228</v>
      </c>
      <c r="AU47" s="4" t="s">
        <v>228</v>
      </c>
      <c r="AV47" s="4" t="s">
        <v>228</v>
      </c>
      <c r="AW47" s="4" t="s">
        <v>228</v>
      </c>
      <c r="AX47" s="4" t="s">
        <v>228</v>
      </c>
      <c r="AY47" s="4" t="s">
        <v>228</v>
      </c>
      <c r="AZ47" s="4" t="s">
        <v>228</v>
      </c>
      <c r="BA47" s="4" t="s">
        <v>228</v>
      </c>
      <c r="BB47" s="4" t="s">
        <v>228</v>
      </c>
      <c r="BC47" s="4" t="s">
        <v>228</v>
      </c>
      <c r="BD47" s="4" t="s">
        <v>228</v>
      </c>
      <c r="BE47" s="4" t="s">
        <v>228</v>
      </c>
      <c r="BF47" s="4" t="s">
        <v>228</v>
      </c>
      <c r="BG47" s="4" t="s">
        <v>228</v>
      </c>
      <c r="BH47" s="4" t="s">
        <v>228</v>
      </c>
      <c r="BI47" s="4" t="s">
        <v>228</v>
      </c>
      <c r="BJ47" s="4" t="s">
        <v>228</v>
      </c>
      <c r="BK47" s="4" t="s">
        <v>228</v>
      </c>
      <c r="BL47" s="4" t="s">
        <v>228</v>
      </c>
      <c r="BM47" s="4" t="s">
        <v>228</v>
      </c>
      <c r="BN47" s="4" t="s">
        <v>228</v>
      </c>
      <c r="BO47" s="4" t="s">
        <v>228</v>
      </c>
      <c r="BP47" s="4" t="s">
        <v>228</v>
      </c>
      <c r="BQ47" s="4" t="s">
        <v>228</v>
      </c>
      <c r="BR47" s="4"/>
      <c r="BS47" s="4"/>
      <c r="BT47" s="4"/>
      <c r="BU47" s="4"/>
      <c r="BV47" s="4"/>
      <c r="BW47" s="4"/>
      <c r="BX47" s="4"/>
      <c r="BY47" s="4"/>
      <c r="BZ47" s="4"/>
      <c r="CA47" s="4"/>
      <c r="CB47" s="4"/>
      <c r="CC47" s="4"/>
      <c r="CD47" s="4"/>
      <c r="CE47" s="4"/>
      <c r="CF47" s="4"/>
      <c r="CG47" s="4"/>
      <c r="CH47" s="4"/>
      <c r="CI47" s="4"/>
      <c r="CJ47" s="4"/>
      <c r="CK47" s="4"/>
      <c r="CL47" s="4"/>
      <c r="CM47" s="4"/>
      <c r="CN47" s="4"/>
      <c r="CO47" s="4"/>
      <c r="CP47" s="4"/>
      <c r="CQ47" s="4"/>
      <c r="CR47" s="4"/>
      <c r="CS47" s="4"/>
      <c r="CT47" s="4"/>
      <c r="CU47" s="4"/>
      <c r="CV47" s="4"/>
      <c r="CW47" s="4"/>
      <c r="CX47" s="4"/>
      <c r="CY47" s="4"/>
      <c r="CZ47" s="4"/>
      <c r="DA47" s="4"/>
      <c r="DB47" s="4"/>
      <c r="DC47" s="4"/>
      <c r="DD47" s="4"/>
      <c r="DE47" s="4"/>
      <c r="DF47" s="4"/>
      <c r="DG47" s="78"/>
    </row>
    <row r="48" spans="1:111" x14ac:dyDescent="0.5">
      <c r="A48" s="82" t="str">
        <f>'5k Women'!B49</f>
        <v>Caroline</v>
      </c>
      <c r="B48" s="17" t="str">
        <f>'5k Women'!C49</f>
        <v>Garvey</v>
      </c>
      <c r="C48" s="6">
        <f>MIN(E48:DG48)</f>
        <v>1.5023148148148148E-2</v>
      </c>
      <c r="D48" s="4" t="s">
        <v>352</v>
      </c>
      <c r="E48" s="4">
        <v>1.5902777777777776E-2</v>
      </c>
      <c r="F48" s="4" t="s">
        <v>228</v>
      </c>
      <c r="G48" s="4" t="s">
        <v>228</v>
      </c>
      <c r="H48" s="4" t="s">
        <v>228</v>
      </c>
      <c r="I48" s="4" t="s">
        <v>228</v>
      </c>
      <c r="J48" s="4" t="s">
        <v>228</v>
      </c>
      <c r="K48" s="4" t="s">
        <v>228</v>
      </c>
      <c r="L48" s="4" t="s">
        <v>228</v>
      </c>
      <c r="M48" s="4" t="s">
        <v>228</v>
      </c>
      <c r="N48" s="4" t="s">
        <v>228</v>
      </c>
      <c r="O48" s="4" t="s">
        <v>228</v>
      </c>
      <c r="P48" s="4" t="s">
        <v>228</v>
      </c>
      <c r="Q48" s="4" t="s">
        <v>228</v>
      </c>
      <c r="R48" s="4" t="s">
        <v>228</v>
      </c>
      <c r="S48" s="4" t="s">
        <v>228</v>
      </c>
      <c r="T48" s="4" t="s">
        <v>228</v>
      </c>
      <c r="U48" s="4" t="s">
        <v>228</v>
      </c>
      <c r="V48" s="4" t="s">
        <v>228</v>
      </c>
      <c r="W48" s="4" t="s">
        <v>228</v>
      </c>
      <c r="X48" s="4" t="s">
        <v>228</v>
      </c>
      <c r="Y48" s="4" t="s">
        <v>228</v>
      </c>
      <c r="Z48" s="4" t="s">
        <v>228</v>
      </c>
      <c r="AA48" s="4" t="s">
        <v>228</v>
      </c>
      <c r="AB48" s="4" t="s">
        <v>228</v>
      </c>
      <c r="AC48" s="4" t="s">
        <v>228</v>
      </c>
      <c r="AD48" s="4" t="s">
        <v>228</v>
      </c>
      <c r="AE48" s="4" t="s">
        <v>228</v>
      </c>
      <c r="AF48" s="4" t="s">
        <v>228</v>
      </c>
      <c r="AG48" s="4" t="s">
        <v>228</v>
      </c>
      <c r="AH48" s="4" t="s">
        <v>228</v>
      </c>
      <c r="AI48" s="4" t="s">
        <v>228</v>
      </c>
      <c r="AJ48" s="4" t="s">
        <v>228</v>
      </c>
      <c r="AK48" s="4" t="s">
        <v>228</v>
      </c>
      <c r="AL48" s="4" t="s">
        <v>228</v>
      </c>
      <c r="AM48" s="4" t="s">
        <v>228</v>
      </c>
      <c r="AN48" s="4" t="s">
        <v>385</v>
      </c>
      <c r="AO48" s="4">
        <v>1.5706018518518518E-2</v>
      </c>
      <c r="AP48" s="4" t="s">
        <v>228</v>
      </c>
      <c r="AQ48" s="4" t="s">
        <v>228</v>
      </c>
      <c r="AR48" s="4" t="s">
        <v>228</v>
      </c>
      <c r="AS48" s="4" t="s">
        <v>228</v>
      </c>
      <c r="AT48" s="4" t="s">
        <v>434</v>
      </c>
      <c r="AU48" s="4">
        <v>1.7650462962962962E-2</v>
      </c>
      <c r="AV48" s="4" t="s">
        <v>228</v>
      </c>
      <c r="AW48" s="4" t="s">
        <v>228</v>
      </c>
      <c r="AX48" s="4" t="s">
        <v>228</v>
      </c>
      <c r="AY48" s="4" t="s">
        <v>228</v>
      </c>
      <c r="AZ48" s="4" t="s">
        <v>228</v>
      </c>
      <c r="BA48" s="4" t="s">
        <v>228</v>
      </c>
      <c r="BB48" s="4" t="s">
        <v>228</v>
      </c>
      <c r="BC48" s="4" t="s">
        <v>228</v>
      </c>
      <c r="BD48" s="4" t="s">
        <v>357</v>
      </c>
      <c r="BE48" s="4">
        <v>1.5925925925925927E-2</v>
      </c>
      <c r="BF48" s="4" t="s">
        <v>228</v>
      </c>
      <c r="BG48" s="4" t="s">
        <v>228</v>
      </c>
      <c r="BH48" s="4" t="s">
        <v>228</v>
      </c>
      <c r="BI48" s="4" t="s">
        <v>228</v>
      </c>
      <c r="BJ48" s="4" t="s">
        <v>228</v>
      </c>
      <c r="BK48" s="4" t="s">
        <v>228</v>
      </c>
      <c r="BL48" s="4" t="s">
        <v>348</v>
      </c>
      <c r="BM48" s="4">
        <v>1.5023148148148148E-2</v>
      </c>
      <c r="BN48" s="4" t="s">
        <v>228</v>
      </c>
      <c r="BO48" s="4" t="s">
        <v>228</v>
      </c>
      <c r="BP48" s="4" t="s">
        <v>619</v>
      </c>
      <c r="BQ48" s="4">
        <v>1.6099537037037037E-2</v>
      </c>
      <c r="BR48" s="4"/>
      <c r="BS48" s="4"/>
      <c r="BT48" s="4"/>
      <c r="BU48" s="4"/>
      <c r="BV48" s="4"/>
      <c r="BW48" s="4"/>
      <c r="BX48" s="4"/>
      <c r="BY48" s="4"/>
      <c r="BZ48" s="4"/>
      <c r="CA48" s="4"/>
      <c r="CB48" s="4"/>
      <c r="CC48" s="4"/>
      <c r="CD48" s="4"/>
      <c r="CE48" s="4"/>
      <c r="CF48" s="4"/>
      <c r="CG48" s="4"/>
      <c r="CH48" s="4"/>
      <c r="CI48" s="4"/>
      <c r="CJ48" s="4"/>
      <c r="CK48" s="4"/>
      <c r="CL48" s="4"/>
      <c r="CM48" s="4"/>
      <c r="CN48" s="4"/>
      <c r="CO48" s="4"/>
      <c r="CP48" s="4"/>
      <c r="CQ48" s="4"/>
      <c r="CR48" s="4"/>
      <c r="CS48" s="4"/>
      <c r="CT48" s="4"/>
      <c r="CU48" s="4"/>
      <c r="CV48" s="4"/>
      <c r="CW48" s="4"/>
      <c r="CX48" s="4"/>
      <c r="CY48" s="4"/>
      <c r="CZ48" s="4"/>
      <c r="DA48" s="4"/>
      <c r="DB48" s="4"/>
      <c r="DC48" s="4"/>
      <c r="DD48" s="4"/>
      <c r="DE48" s="4"/>
      <c r="DF48" s="4"/>
      <c r="DG48" s="78"/>
    </row>
    <row r="49" spans="1:111" x14ac:dyDescent="0.5">
      <c r="A49" s="82" t="str">
        <f>'5k Women'!B50</f>
        <v>Susie</v>
      </c>
      <c r="B49" s="17" t="str">
        <f>'5k Women'!C50</f>
        <v>Gibson</v>
      </c>
      <c r="C49" s="6">
        <f>MIN(E49:DG49)</f>
        <v>0</v>
      </c>
      <c r="D49" s="4" t="s">
        <v>228</v>
      </c>
      <c r="E49" s="4" t="s">
        <v>228</v>
      </c>
      <c r="F49" s="4" t="s">
        <v>228</v>
      </c>
      <c r="G49" s="4" t="s">
        <v>228</v>
      </c>
      <c r="H49" s="4" t="s">
        <v>228</v>
      </c>
      <c r="I49" s="4" t="s">
        <v>228</v>
      </c>
      <c r="J49" s="4" t="s">
        <v>228</v>
      </c>
      <c r="K49" s="4" t="s">
        <v>228</v>
      </c>
      <c r="L49" s="4" t="s">
        <v>228</v>
      </c>
      <c r="M49" s="4" t="s">
        <v>228</v>
      </c>
      <c r="N49" s="4" t="s">
        <v>228</v>
      </c>
      <c r="O49" s="4" t="s">
        <v>228</v>
      </c>
      <c r="P49" s="4" t="s">
        <v>228</v>
      </c>
      <c r="Q49" s="4" t="s">
        <v>228</v>
      </c>
      <c r="R49" s="4" t="s">
        <v>228</v>
      </c>
      <c r="S49" s="4" t="s">
        <v>228</v>
      </c>
      <c r="T49" s="4" t="s">
        <v>228</v>
      </c>
      <c r="U49" s="4" t="s">
        <v>228</v>
      </c>
      <c r="V49" s="4" t="s">
        <v>228</v>
      </c>
      <c r="W49" s="4" t="s">
        <v>228</v>
      </c>
      <c r="X49" s="4" t="s">
        <v>228</v>
      </c>
      <c r="Y49" s="4" t="s">
        <v>228</v>
      </c>
      <c r="Z49" s="4" t="s">
        <v>228</v>
      </c>
      <c r="AA49" s="4" t="s">
        <v>228</v>
      </c>
      <c r="AB49" s="4" t="s">
        <v>228</v>
      </c>
      <c r="AC49" s="4" t="s">
        <v>228</v>
      </c>
      <c r="AD49" s="4" t="s">
        <v>228</v>
      </c>
      <c r="AE49" s="4" t="s">
        <v>228</v>
      </c>
      <c r="AF49" s="4" t="s">
        <v>228</v>
      </c>
      <c r="AG49" s="4" t="s">
        <v>228</v>
      </c>
      <c r="AH49" s="4" t="s">
        <v>228</v>
      </c>
      <c r="AI49" s="4" t="s">
        <v>228</v>
      </c>
      <c r="AJ49" s="4" t="s">
        <v>228</v>
      </c>
      <c r="AK49" s="4" t="s">
        <v>228</v>
      </c>
      <c r="AL49" s="4" t="s">
        <v>228</v>
      </c>
      <c r="AM49" s="4" t="s">
        <v>228</v>
      </c>
      <c r="AN49" s="4" t="s">
        <v>228</v>
      </c>
      <c r="AO49" s="4" t="s">
        <v>228</v>
      </c>
      <c r="AP49" s="4" t="s">
        <v>228</v>
      </c>
      <c r="AQ49" s="4" t="s">
        <v>228</v>
      </c>
      <c r="AR49" s="4" t="s">
        <v>228</v>
      </c>
      <c r="AS49" s="4" t="s">
        <v>228</v>
      </c>
      <c r="AT49" s="4" t="s">
        <v>228</v>
      </c>
      <c r="AU49" s="4" t="s">
        <v>228</v>
      </c>
      <c r="AV49" s="4" t="s">
        <v>228</v>
      </c>
      <c r="AW49" s="4" t="s">
        <v>228</v>
      </c>
      <c r="AX49" s="4" t="s">
        <v>228</v>
      </c>
      <c r="AY49" s="4" t="s">
        <v>228</v>
      </c>
      <c r="AZ49" s="4" t="s">
        <v>228</v>
      </c>
      <c r="BA49" s="4" t="s">
        <v>228</v>
      </c>
      <c r="BB49" s="4" t="s">
        <v>228</v>
      </c>
      <c r="BC49" s="4" t="s">
        <v>228</v>
      </c>
      <c r="BD49" s="4" t="s">
        <v>228</v>
      </c>
      <c r="BE49" s="4" t="s">
        <v>228</v>
      </c>
      <c r="BF49" s="4" t="s">
        <v>228</v>
      </c>
      <c r="BG49" s="4" t="s">
        <v>228</v>
      </c>
      <c r="BH49" s="4" t="s">
        <v>228</v>
      </c>
      <c r="BI49" s="4" t="s">
        <v>228</v>
      </c>
      <c r="BJ49" s="4" t="s">
        <v>228</v>
      </c>
      <c r="BK49" s="4" t="s">
        <v>228</v>
      </c>
      <c r="BL49" s="4" t="s">
        <v>228</v>
      </c>
      <c r="BM49" s="4" t="s">
        <v>228</v>
      </c>
      <c r="BN49" s="4" t="s">
        <v>228</v>
      </c>
      <c r="BO49" s="4" t="s">
        <v>228</v>
      </c>
      <c r="BP49" s="4" t="s">
        <v>228</v>
      </c>
      <c r="BQ49" s="4" t="s">
        <v>228</v>
      </c>
      <c r="BR49" s="4"/>
      <c r="BS49" s="4"/>
      <c r="BT49" s="4"/>
      <c r="BU49" s="4"/>
      <c r="BV49" s="4"/>
      <c r="BW49" s="4"/>
      <c r="BX49" s="4"/>
      <c r="BY49" s="4"/>
      <c r="BZ49" s="4"/>
      <c r="CA49" s="4"/>
      <c r="CB49" s="4"/>
      <c r="CC49" s="4"/>
      <c r="CD49" s="4"/>
      <c r="CE49" s="4"/>
      <c r="CF49" s="4"/>
      <c r="CG49" s="4"/>
      <c r="CH49" s="4"/>
      <c r="CI49" s="4"/>
      <c r="CJ49" s="4"/>
      <c r="CK49" s="4"/>
      <c r="CL49" s="4"/>
      <c r="CM49" s="4"/>
      <c r="CN49" s="4"/>
      <c r="CO49" s="4"/>
      <c r="CP49" s="4"/>
      <c r="CQ49" s="4"/>
      <c r="CR49" s="4"/>
      <c r="CS49" s="4"/>
      <c r="CT49" s="4"/>
      <c r="CU49" s="4"/>
      <c r="CV49" s="4"/>
      <c r="CW49" s="4"/>
      <c r="CX49" s="4"/>
      <c r="CY49" s="4"/>
      <c r="CZ49" s="4"/>
      <c r="DA49" s="4"/>
      <c r="DB49" s="4"/>
      <c r="DC49" s="4"/>
      <c r="DD49" s="4"/>
      <c r="DE49" s="4"/>
      <c r="DF49" s="4"/>
      <c r="DG49" s="78"/>
    </row>
    <row r="50" spans="1:111" x14ac:dyDescent="0.5">
      <c r="A50" s="82" t="str">
        <f>'5k Women'!B51</f>
        <v>Jasmine</v>
      </c>
      <c r="B50" s="17" t="str">
        <f>'5k Women'!C51</f>
        <v>Gray</v>
      </c>
      <c r="C50" s="6">
        <f>MIN(E50:DG50)</f>
        <v>0</v>
      </c>
      <c r="D50" s="4" t="s">
        <v>228</v>
      </c>
      <c r="E50" s="4" t="s">
        <v>228</v>
      </c>
      <c r="F50" s="4" t="s">
        <v>228</v>
      </c>
      <c r="G50" s="4" t="s">
        <v>228</v>
      </c>
      <c r="H50" s="4" t="s">
        <v>228</v>
      </c>
      <c r="I50" s="4" t="s">
        <v>228</v>
      </c>
      <c r="J50" s="4" t="s">
        <v>228</v>
      </c>
      <c r="K50" s="4" t="s">
        <v>228</v>
      </c>
      <c r="L50" s="4" t="s">
        <v>228</v>
      </c>
      <c r="M50" s="4" t="s">
        <v>228</v>
      </c>
      <c r="N50" s="4" t="s">
        <v>228</v>
      </c>
      <c r="O50" s="4" t="s">
        <v>228</v>
      </c>
      <c r="P50" s="4" t="s">
        <v>228</v>
      </c>
      <c r="Q50" s="4" t="s">
        <v>228</v>
      </c>
      <c r="R50" s="4" t="s">
        <v>228</v>
      </c>
      <c r="S50" s="4" t="s">
        <v>228</v>
      </c>
      <c r="T50" s="4" t="s">
        <v>228</v>
      </c>
      <c r="U50" s="4" t="s">
        <v>228</v>
      </c>
      <c r="V50" s="4" t="s">
        <v>228</v>
      </c>
      <c r="W50" s="4" t="s">
        <v>228</v>
      </c>
      <c r="X50" s="4" t="s">
        <v>228</v>
      </c>
      <c r="Y50" s="4" t="s">
        <v>228</v>
      </c>
      <c r="Z50" s="4" t="s">
        <v>228</v>
      </c>
      <c r="AA50" s="4" t="s">
        <v>228</v>
      </c>
      <c r="AB50" s="4" t="s">
        <v>228</v>
      </c>
      <c r="AC50" s="4" t="s">
        <v>228</v>
      </c>
      <c r="AD50" s="4" t="s">
        <v>228</v>
      </c>
      <c r="AE50" s="4" t="s">
        <v>228</v>
      </c>
      <c r="AF50" s="4" t="s">
        <v>228</v>
      </c>
      <c r="AG50" s="4" t="s">
        <v>228</v>
      </c>
      <c r="AH50" s="4" t="s">
        <v>228</v>
      </c>
      <c r="AI50" s="4" t="s">
        <v>228</v>
      </c>
      <c r="AJ50" s="4" t="s">
        <v>228</v>
      </c>
      <c r="AK50" s="4" t="s">
        <v>228</v>
      </c>
      <c r="AL50" s="4" t="s">
        <v>228</v>
      </c>
      <c r="AM50" s="4" t="s">
        <v>228</v>
      </c>
      <c r="AN50" s="4" t="s">
        <v>228</v>
      </c>
      <c r="AO50" s="4" t="s">
        <v>228</v>
      </c>
      <c r="AP50" s="4" t="s">
        <v>228</v>
      </c>
      <c r="AQ50" s="4" t="s">
        <v>228</v>
      </c>
      <c r="AR50" s="4" t="s">
        <v>228</v>
      </c>
      <c r="AS50" s="4" t="s">
        <v>228</v>
      </c>
      <c r="AT50" s="4" t="s">
        <v>228</v>
      </c>
      <c r="AU50" s="4" t="s">
        <v>228</v>
      </c>
      <c r="AV50" s="4" t="s">
        <v>228</v>
      </c>
      <c r="AW50" s="4" t="s">
        <v>228</v>
      </c>
      <c r="AX50" s="4" t="s">
        <v>228</v>
      </c>
      <c r="AY50" s="4" t="s">
        <v>228</v>
      </c>
      <c r="AZ50" s="4" t="s">
        <v>228</v>
      </c>
      <c r="BA50" s="4" t="s">
        <v>228</v>
      </c>
      <c r="BB50" s="4" t="s">
        <v>228</v>
      </c>
      <c r="BC50" s="4" t="s">
        <v>228</v>
      </c>
      <c r="BD50" s="4" t="s">
        <v>228</v>
      </c>
      <c r="BE50" s="4" t="s">
        <v>228</v>
      </c>
      <c r="BF50" s="4" t="s">
        <v>228</v>
      </c>
      <c r="BG50" s="4" t="s">
        <v>228</v>
      </c>
      <c r="BH50" s="4" t="s">
        <v>228</v>
      </c>
      <c r="BI50" s="4" t="s">
        <v>228</v>
      </c>
      <c r="BJ50" s="4" t="s">
        <v>228</v>
      </c>
      <c r="BK50" s="4" t="s">
        <v>228</v>
      </c>
      <c r="BL50" s="4" t="s">
        <v>228</v>
      </c>
      <c r="BM50" s="4" t="s">
        <v>228</v>
      </c>
      <c r="BN50" s="4" t="s">
        <v>228</v>
      </c>
      <c r="BO50" s="4" t="s">
        <v>228</v>
      </c>
      <c r="BP50" s="4" t="s">
        <v>228</v>
      </c>
      <c r="BQ50" s="4" t="s">
        <v>228</v>
      </c>
      <c r="BR50" s="4"/>
      <c r="BS50" s="4"/>
      <c r="BT50" s="4"/>
      <c r="BU50" s="4"/>
      <c r="BV50" s="4"/>
      <c r="BW50" s="4"/>
      <c r="BX50" s="4"/>
      <c r="BY50" s="4"/>
      <c r="BZ50" s="4"/>
      <c r="CA50" s="4"/>
      <c r="CB50" s="4"/>
      <c r="CC50" s="4"/>
      <c r="CD50" s="4"/>
      <c r="CE50" s="4"/>
      <c r="CF50" s="4"/>
      <c r="CG50" s="4"/>
      <c r="CH50" s="4"/>
      <c r="CI50" s="4"/>
      <c r="CJ50" s="4"/>
      <c r="CK50" s="4"/>
      <c r="CL50" s="4"/>
      <c r="CM50" s="4"/>
      <c r="CN50" s="4"/>
      <c r="CO50" s="4"/>
      <c r="CP50" s="4"/>
      <c r="CQ50" s="4"/>
      <c r="CR50" s="4"/>
      <c r="CS50" s="4"/>
      <c r="CT50" s="4"/>
      <c r="CU50" s="4"/>
      <c r="CV50" s="4"/>
      <c r="CW50" s="4"/>
      <c r="CX50" s="4"/>
      <c r="CY50" s="4"/>
      <c r="CZ50" s="4"/>
      <c r="DA50" s="4"/>
      <c r="DB50" s="4"/>
      <c r="DC50" s="4"/>
      <c r="DD50" s="4"/>
      <c r="DE50" s="4"/>
      <c r="DF50" s="4"/>
      <c r="DG50" s="78"/>
    </row>
    <row r="51" spans="1:111" x14ac:dyDescent="0.5">
      <c r="A51" s="82" t="str">
        <f>'5k Women'!B52</f>
        <v>Victoria</v>
      </c>
      <c r="B51" s="17" t="str">
        <f>'5k Women'!C52</f>
        <v>Green</v>
      </c>
      <c r="C51" s="6">
        <f>MIN(E51:DG51)</f>
        <v>1.4502314814814815E-2</v>
      </c>
      <c r="D51" s="4" t="s">
        <v>228</v>
      </c>
      <c r="E51" s="4" t="s">
        <v>228</v>
      </c>
      <c r="F51" s="4" t="s">
        <v>228</v>
      </c>
      <c r="G51" s="4" t="s">
        <v>228</v>
      </c>
      <c r="H51" s="4" t="s">
        <v>228</v>
      </c>
      <c r="I51" s="4" t="s">
        <v>228</v>
      </c>
      <c r="J51" s="4" t="s">
        <v>228</v>
      </c>
      <c r="K51" s="4" t="s">
        <v>228</v>
      </c>
      <c r="L51" s="4" t="s">
        <v>228</v>
      </c>
      <c r="M51" s="4" t="s">
        <v>228</v>
      </c>
      <c r="N51" s="4" t="s">
        <v>228</v>
      </c>
      <c r="O51" s="4" t="s">
        <v>228</v>
      </c>
      <c r="P51" s="4" t="s">
        <v>228</v>
      </c>
      <c r="Q51" s="4" t="s">
        <v>228</v>
      </c>
      <c r="R51" s="4" t="s">
        <v>228</v>
      </c>
      <c r="S51" s="4" t="s">
        <v>228</v>
      </c>
      <c r="T51" s="4" t="s">
        <v>228</v>
      </c>
      <c r="U51" s="4" t="s">
        <v>228</v>
      </c>
      <c r="V51" s="4" t="s">
        <v>228</v>
      </c>
      <c r="W51" s="4" t="s">
        <v>228</v>
      </c>
      <c r="X51" s="4" t="s">
        <v>228</v>
      </c>
      <c r="Y51" s="4" t="s">
        <v>228</v>
      </c>
      <c r="Z51" s="4" t="s">
        <v>228</v>
      </c>
      <c r="AA51" s="4" t="s">
        <v>228</v>
      </c>
      <c r="AB51" s="4" t="s">
        <v>228</v>
      </c>
      <c r="AC51" s="4" t="s">
        <v>228</v>
      </c>
      <c r="AD51" s="4" t="s">
        <v>228</v>
      </c>
      <c r="AE51" s="4" t="s">
        <v>228</v>
      </c>
      <c r="AF51" s="4" t="s">
        <v>228</v>
      </c>
      <c r="AG51" s="4" t="s">
        <v>228</v>
      </c>
      <c r="AH51" s="4" t="s">
        <v>228</v>
      </c>
      <c r="AI51" s="4" t="s">
        <v>228</v>
      </c>
      <c r="AJ51" s="4" t="s">
        <v>228</v>
      </c>
      <c r="AK51" s="4" t="s">
        <v>228</v>
      </c>
      <c r="AL51" s="4" t="s">
        <v>228</v>
      </c>
      <c r="AM51" s="4" t="s">
        <v>228</v>
      </c>
      <c r="AN51" s="4" t="s">
        <v>228</v>
      </c>
      <c r="AO51" s="4" t="s">
        <v>228</v>
      </c>
      <c r="AP51" s="4" t="s">
        <v>228</v>
      </c>
      <c r="AQ51" s="4" t="s">
        <v>228</v>
      </c>
      <c r="AR51" s="4" t="s">
        <v>355</v>
      </c>
      <c r="AS51" s="4">
        <v>1.863425925925926E-2</v>
      </c>
      <c r="AT51" s="4" t="s">
        <v>228</v>
      </c>
      <c r="AU51" s="4" t="s">
        <v>228</v>
      </c>
      <c r="AV51" s="4" t="s">
        <v>228</v>
      </c>
      <c r="AW51" s="4" t="s">
        <v>228</v>
      </c>
      <c r="AX51" s="4" t="s">
        <v>228</v>
      </c>
      <c r="AY51" s="4" t="s">
        <v>228</v>
      </c>
      <c r="AZ51" s="4" t="s">
        <v>228</v>
      </c>
      <c r="BA51" s="4" t="s">
        <v>228</v>
      </c>
      <c r="BB51" s="4" t="s">
        <v>348</v>
      </c>
      <c r="BC51" s="4">
        <v>1.4756944444444444E-2</v>
      </c>
      <c r="BD51" s="4" t="s">
        <v>348</v>
      </c>
      <c r="BE51" s="4">
        <v>1.4502314814814815E-2</v>
      </c>
      <c r="BF51" s="4" t="s">
        <v>228</v>
      </c>
      <c r="BG51" s="4" t="s">
        <v>228</v>
      </c>
      <c r="BH51" s="4" t="s">
        <v>228</v>
      </c>
      <c r="BI51" s="4" t="s">
        <v>228</v>
      </c>
      <c r="BJ51" s="4" t="s">
        <v>228</v>
      </c>
      <c r="BK51" s="4" t="s">
        <v>228</v>
      </c>
      <c r="BL51" s="4" t="s">
        <v>228</v>
      </c>
      <c r="BM51" s="4" t="s">
        <v>228</v>
      </c>
      <c r="BN51" s="4" t="s">
        <v>355</v>
      </c>
      <c r="BO51" s="4">
        <v>1.8136574074074076E-2</v>
      </c>
      <c r="BP51" s="4" t="s">
        <v>228</v>
      </c>
      <c r="BQ51" s="4" t="s">
        <v>228</v>
      </c>
      <c r="BR51" s="4"/>
      <c r="BS51" s="4"/>
      <c r="BT51" s="4"/>
      <c r="BU51" s="4"/>
      <c r="BV51" s="4"/>
      <c r="BW51" s="4"/>
      <c r="BX51" s="4"/>
      <c r="BY51" s="4"/>
      <c r="BZ51" s="4"/>
      <c r="CA51" s="4"/>
      <c r="CB51" s="4"/>
      <c r="CC51" s="4"/>
      <c r="CD51" s="4"/>
      <c r="CE51" s="4"/>
      <c r="CF51" s="4"/>
      <c r="CG51" s="4"/>
      <c r="CH51" s="4"/>
      <c r="CI51" s="4"/>
      <c r="CJ51" s="4"/>
      <c r="CK51" s="4"/>
      <c r="CL51" s="4"/>
      <c r="CM51" s="4"/>
      <c r="CN51" s="4"/>
      <c r="CO51" s="4"/>
      <c r="CP51" s="4"/>
      <c r="CQ51" s="4"/>
      <c r="CR51" s="4"/>
      <c r="CS51" s="4"/>
      <c r="CT51" s="4"/>
      <c r="CU51" s="4"/>
      <c r="CV51" s="4"/>
      <c r="CW51" s="4"/>
      <c r="CX51" s="4"/>
      <c r="CY51" s="4"/>
      <c r="CZ51" s="4"/>
      <c r="DA51" s="4"/>
      <c r="DB51" s="4"/>
      <c r="DC51" s="4"/>
      <c r="DD51" s="4"/>
      <c r="DE51" s="4"/>
      <c r="DF51" s="4"/>
      <c r="DG51" s="78"/>
    </row>
    <row r="52" spans="1:111" x14ac:dyDescent="0.5">
      <c r="A52" s="82" t="str">
        <f>'5k Women'!B53</f>
        <v>Emma</v>
      </c>
      <c r="B52" s="17" t="str">
        <f>'5k Women'!C53</f>
        <v>Greensmith</v>
      </c>
      <c r="C52" s="6">
        <f t="shared" si="1"/>
        <v>1.7777777777777778E-2</v>
      </c>
      <c r="D52" s="4" t="s">
        <v>228</v>
      </c>
      <c r="E52" s="4" t="s">
        <v>228</v>
      </c>
      <c r="F52" s="4" t="s">
        <v>228</v>
      </c>
      <c r="G52" s="4" t="s">
        <v>228</v>
      </c>
      <c r="H52" s="4" t="s">
        <v>228</v>
      </c>
      <c r="I52" s="4" t="s">
        <v>228</v>
      </c>
      <c r="J52" s="4" t="s">
        <v>228</v>
      </c>
      <c r="K52" s="4" t="s">
        <v>228</v>
      </c>
      <c r="L52" s="4" t="s">
        <v>228</v>
      </c>
      <c r="M52" s="4" t="s">
        <v>228</v>
      </c>
      <c r="N52" s="4" t="s">
        <v>228</v>
      </c>
      <c r="O52" s="4" t="s">
        <v>228</v>
      </c>
      <c r="P52" s="4" t="s">
        <v>228</v>
      </c>
      <c r="Q52" s="4" t="s">
        <v>228</v>
      </c>
      <c r="R52" s="4" t="s">
        <v>228</v>
      </c>
      <c r="S52" s="4" t="s">
        <v>228</v>
      </c>
      <c r="T52" s="4" t="s">
        <v>228</v>
      </c>
      <c r="U52" s="4" t="s">
        <v>228</v>
      </c>
      <c r="V52" s="4" t="s">
        <v>228</v>
      </c>
      <c r="W52" s="4" t="s">
        <v>228</v>
      </c>
      <c r="X52" s="4" t="s">
        <v>228</v>
      </c>
      <c r="Y52" s="4" t="s">
        <v>228</v>
      </c>
      <c r="Z52" s="4" t="s">
        <v>228</v>
      </c>
      <c r="AA52" s="4" t="s">
        <v>228</v>
      </c>
      <c r="AB52" s="4" t="s">
        <v>228</v>
      </c>
      <c r="AC52" s="4" t="s">
        <v>228</v>
      </c>
      <c r="AD52" s="4" t="s">
        <v>228</v>
      </c>
      <c r="AE52" s="4" t="s">
        <v>228</v>
      </c>
      <c r="AF52" s="4" t="s">
        <v>228</v>
      </c>
      <c r="AG52" s="4" t="s">
        <v>228</v>
      </c>
      <c r="AH52" s="4" t="s">
        <v>228</v>
      </c>
      <c r="AI52" s="4" t="s">
        <v>228</v>
      </c>
      <c r="AJ52" s="4" t="s">
        <v>228</v>
      </c>
      <c r="AK52" s="4" t="s">
        <v>228</v>
      </c>
      <c r="AL52" s="4" t="s">
        <v>228</v>
      </c>
      <c r="AM52" s="4" t="s">
        <v>228</v>
      </c>
      <c r="AN52" s="4" t="s">
        <v>355</v>
      </c>
      <c r="AO52" s="4">
        <v>1.7777777777777778E-2</v>
      </c>
      <c r="AP52" s="4" t="s">
        <v>228</v>
      </c>
      <c r="AQ52" s="4" t="s">
        <v>228</v>
      </c>
      <c r="AR52" s="4" t="s">
        <v>228</v>
      </c>
      <c r="AS52" s="4" t="s">
        <v>228</v>
      </c>
      <c r="AT52" s="4" t="s">
        <v>228</v>
      </c>
      <c r="AU52" s="4" t="s">
        <v>228</v>
      </c>
      <c r="AV52" s="4" t="s">
        <v>228</v>
      </c>
      <c r="AW52" s="4" t="s">
        <v>228</v>
      </c>
      <c r="AX52" s="4" t="s">
        <v>228</v>
      </c>
      <c r="AY52" s="4" t="s">
        <v>228</v>
      </c>
      <c r="AZ52" s="4" t="s">
        <v>228</v>
      </c>
      <c r="BA52" s="4" t="s">
        <v>228</v>
      </c>
      <c r="BB52" s="4" t="s">
        <v>228</v>
      </c>
      <c r="BC52" s="4" t="s">
        <v>228</v>
      </c>
      <c r="BD52" s="4" t="s">
        <v>228</v>
      </c>
      <c r="BE52" s="4" t="s">
        <v>228</v>
      </c>
      <c r="BF52" s="4" t="s">
        <v>228</v>
      </c>
      <c r="BG52" s="4" t="s">
        <v>228</v>
      </c>
      <c r="BH52" s="4" t="s">
        <v>228</v>
      </c>
      <c r="BI52" s="4" t="s">
        <v>228</v>
      </c>
      <c r="BJ52" s="4" t="s">
        <v>228</v>
      </c>
      <c r="BK52" s="4" t="s">
        <v>228</v>
      </c>
      <c r="BL52" s="4" t="s">
        <v>228</v>
      </c>
      <c r="BM52" s="4" t="s">
        <v>228</v>
      </c>
      <c r="BN52" s="4" t="s">
        <v>228</v>
      </c>
      <c r="BO52" s="4" t="s">
        <v>228</v>
      </c>
      <c r="BP52" s="4" t="s">
        <v>228</v>
      </c>
      <c r="BQ52" s="4" t="s">
        <v>228</v>
      </c>
      <c r="BR52" s="4"/>
      <c r="BS52" s="4"/>
      <c r="BT52" s="4"/>
      <c r="BU52" s="4"/>
      <c r="BV52" s="4"/>
      <c r="BW52" s="4"/>
      <c r="BX52" s="4"/>
      <c r="BY52" s="4"/>
      <c r="BZ52" s="4"/>
      <c r="CA52" s="4"/>
      <c r="CB52" s="4"/>
      <c r="CC52" s="4"/>
      <c r="CD52" s="4"/>
      <c r="CE52" s="4"/>
      <c r="CF52" s="4"/>
      <c r="CG52" s="4"/>
      <c r="CH52" s="4"/>
      <c r="CI52" s="4"/>
      <c r="CJ52" s="4"/>
      <c r="CK52" s="4"/>
      <c r="CL52" s="4"/>
      <c r="CM52" s="4"/>
      <c r="CN52" s="4"/>
      <c r="CO52" s="4"/>
      <c r="CP52" s="4"/>
      <c r="CQ52" s="4"/>
      <c r="CR52" s="4"/>
      <c r="CS52" s="4"/>
      <c r="CT52" s="4"/>
      <c r="CU52" s="4"/>
      <c r="CV52" s="4"/>
      <c r="CW52" s="4"/>
      <c r="CX52" s="4"/>
      <c r="CY52" s="4"/>
      <c r="CZ52" s="4"/>
      <c r="DA52" s="4"/>
      <c r="DB52" s="4"/>
      <c r="DC52" s="4"/>
      <c r="DD52" s="4"/>
      <c r="DE52" s="4"/>
      <c r="DF52" s="4"/>
      <c r="DG52" s="78"/>
    </row>
    <row r="53" spans="1:111" x14ac:dyDescent="0.5">
      <c r="A53" s="82" t="str">
        <f>'5k Women'!B54</f>
        <v>Jennifer</v>
      </c>
      <c r="B53" s="17" t="str">
        <f>'5k Women'!C54</f>
        <v>Hamlyn</v>
      </c>
      <c r="C53" s="6">
        <f>MIN(E53:DG53)</f>
        <v>2.1631944444444443E-2</v>
      </c>
      <c r="D53" s="4" t="s">
        <v>228</v>
      </c>
      <c r="E53" s="4" t="s">
        <v>228</v>
      </c>
      <c r="F53" s="4" t="s">
        <v>228</v>
      </c>
      <c r="G53" s="4" t="s">
        <v>228</v>
      </c>
      <c r="H53" s="4" t="s">
        <v>347</v>
      </c>
      <c r="I53" s="4">
        <v>2.3159722222222224E-2</v>
      </c>
      <c r="J53" s="4" t="s">
        <v>228</v>
      </c>
      <c r="K53" s="4" t="s">
        <v>228</v>
      </c>
      <c r="L53" s="4" t="s">
        <v>228</v>
      </c>
      <c r="M53" s="4" t="s">
        <v>228</v>
      </c>
      <c r="N53" s="4" t="s">
        <v>347</v>
      </c>
      <c r="O53" s="4">
        <v>2.2395833333333334E-2</v>
      </c>
      <c r="P53" s="4" t="s">
        <v>228</v>
      </c>
      <c r="Q53" s="4" t="s">
        <v>228</v>
      </c>
      <c r="R53" s="4" t="s">
        <v>347</v>
      </c>
      <c r="S53" s="4">
        <v>2.4027777777777776E-2</v>
      </c>
      <c r="T53" s="4" t="s">
        <v>228</v>
      </c>
      <c r="U53" s="4" t="s">
        <v>228</v>
      </c>
      <c r="V53" s="4" t="s">
        <v>355</v>
      </c>
      <c r="W53" s="4">
        <v>3.833333333333333E-2</v>
      </c>
      <c r="X53" s="4" t="s">
        <v>228</v>
      </c>
      <c r="Y53" s="4" t="s">
        <v>228</v>
      </c>
      <c r="Z53" s="4" t="s">
        <v>228</v>
      </c>
      <c r="AA53" s="4" t="s">
        <v>228</v>
      </c>
      <c r="AB53" s="4" t="s">
        <v>355</v>
      </c>
      <c r="AC53" s="4">
        <v>2.2395833333333334E-2</v>
      </c>
      <c r="AD53" s="4" t="s">
        <v>228</v>
      </c>
      <c r="AE53" s="4" t="s">
        <v>228</v>
      </c>
      <c r="AF53" s="4" t="s">
        <v>228</v>
      </c>
      <c r="AG53" s="4" t="s">
        <v>228</v>
      </c>
      <c r="AH53" s="4" t="s">
        <v>228</v>
      </c>
      <c r="AI53" s="4" t="s">
        <v>228</v>
      </c>
      <c r="AJ53" s="4" t="s">
        <v>355</v>
      </c>
      <c r="AK53" s="4">
        <v>2.267361111111111E-2</v>
      </c>
      <c r="AL53" s="4" t="s">
        <v>684</v>
      </c>
      <c r="AM53" s="4">
        <v>2.1631944444444443E-2</v>
      </c>
      <c r="AN53" s="4" t="s">
        <v>228</v>
      </c>
      <c r="AO53" s="4" t="s">
        <v>228</v>
      </c>
      <c r="AP53" s="4" t="s">
        <v>355</v>
      </c>
      <c r="AQ53" s="4">
        <v>2.2430555555555554E-2</v>
      </c>
      <c r="AR53" s="4" t="s">
        <v>228</v>
      </c>
      <c r="AS53" s="4" t="s">
        <v>228</v>
      </c>
      <c r="AT53" s="4" t="s">
        <v>228</v>
      </c>
      <c r="AU53" s="4" t="s">
        <v>228</v>
      </c>
      <c r="AV53" s="4" t="s">
        <v>228</v>
      </c>
      <c r="AW53" s="4" t="s">
        <v>228</v>
      </c>
      <c r="AX53" s="4" t="s">
        <v>228</v>
      </c>
      <c r="AY53" s="4" t="s">
        <v>228</v>
      </c>
      <c r="AZ53" s="4" t="s">
        <v>228</v>
      </c>
      <c r="BA53" s="4" t="s">
        <v>228</v>
      </c>
      <c r="BB53" s="4" t="s">
        <v>228</v>
      </c>
      <c r="BC53" s="4" t="s">
        <v>228</v>
      </c>
      <c r="BD53" s="4" t="s">
        <v>228</v>
      </c>
      <c r="BE53" s="4" t="s">
        <v>228</v>
      </c>
      <c r="BF53" s="4" t="s">
        <v>228</v>
      </c>
      <c r="BG53" s="4" t="s">
        <v>228</v>
      </c>
      <c r="BH53" s="4" t="s">
        <v>228</v>
      </c>
      <c r="BI53" s="4" t="s">
        <v>228</v>
      </c>
      <c r="BJ53" s="4" t="s">
        <v>355</v>
      </c>
      <c r="BK53" s="4">
        <v>2.3518518518518518E-2</v>
      </c>
      <c r="BL53" s="4" t="s">
        <v>347</v>
      </c>
      <c r="BM53" s="4">
        <v>3.4317129629629628E-2</v>
      </c>
      <c r="BN53" s="4" t="s">
        <v>355</v>
      </c>
      <c r="BO53" s="4">
        <v>2.3877314814814816E-2</v>
      </c>
      <c r="BP53" s="4" t="s">
        <v>927</v>
      </c>
      <c r="BQ53" s="4">
        <v>2.5034722222222222E-2</v>
      </c>
      <c r="BR53" s="4"/>
      <c r="BS53" s="4"/>
      <c r="BT53" s="4"/>
      <c r="BU53" s="4"/>
      <c r="BV53" s="4"/>
      <c r="BW53" s="4"/>
      <c r="BX53" s="4"/>
      <c r="BY53" s="4"/>
      <c r="BZ53" s="4"/>
      <c r="CA53" s="4"/>
      <c r="CB53" s="4"/>
      <c r="CC53" s="4"/>
      <c r="CD53" s="4"/>
      <c r="CE53" s="4"/>
      <c r="CF53" s="4"/>
      <c r="CG53" s="4"/>
      <c r="CH53" s="4"/>
      <c r="CI53" s="4"/>
      <c r="CJ53" s="4"/>
      <c r="CK53" s="4"/>
      <c r="CL53" s="4"/>
      <c r="CM53" s="4"/>
      <c r="CN53" s="4"/>
      <c r="CO53" s="4"/>
      <c r="CP53" s="4"/>
      <c r="CQ53" s="4"/>
      <c r="CR53" s="4"/>
      <c r="CS53" s="4"/>
      <c r="CT53" s="4"/>
      <c r="CU53" s="4"/>
      <c r="CV53" s="4"/>
      <c r="CW53" s="4"/>
      <c r="CX53" s="4"/>
      <c r="CY53" s="4"/>
      <c r="CZ53" s="4"/>
      <c r="DA53" s="4"/>
      <c r="DB53" s="4"/>
      <c r="DC53" s="4"/>
      <c r="DD53" s="4"/>
      <c r="DE53" s="4"/>
      <c r="DF53" s="4"/>
      <c r="DG53" s="78"/>
    </row>
    <row r="54" spans="1:111" x14ac:dyDescent="0.5">
      <c r="A54" s="82" t="str">
        <f>'5k Women'!B55</f>
        <v>Jackie</v>
      </c>
      <c r="B54" s="17" t="str">
        <f>'5k Women'!C55</f>
        <v>Hardman</v>
      </c>
      <c r="C54" s="6">
        <f t="shared" si="1"/>
        <v>2.0763888888888887E-2</v>
      </c>
      <c r="D54" s="4" t="s">
        <v>228</v>
      </c>
      <c r="E54" s="4" t="s">
        <v>228</v>
      </c>
      <c r="F54" s="4" t="s">
        <v>228</v>
      </c>
      <c r="G54" s="4" t="s">
        <v>228</v>
      </c>
      <c r="H54" s="4" t="s">
        <v>228</v>
      </c>
      <c r="I54" s="4" t="s">
        <v>228</v>
      </c>
      <c r="J54" s="4" t="s">
        <v>228</v>
      </c>
      <c r="K54" s="4" t="s">
        <v>228</v>
      </c>
      <c r="L54" s="4" t="s">
        <v>228</v>
      </c>
      <c r="M54" s="4" t="s">
        <v>228</v>
      </c>
      <c r="N54" s="4" t="s">
        <v>228</v>
      </c>
      <c r="O54" s="4" t="s">
        <v>228</v>
      </c>
      <c r="P54" s="4" t="s">
        <v>228</v>
      </c>
      <c r="Q54" s="4" t="s">
        <v>228</v>
      </c>
      <c r="R54" s="4" t="s">
        <v>228</v>
      </c>
      <c r="S54" s="4" t="s">
        <v>228</v>
      </c>
      <c r="T54" s="4" t="s">
        <v>228</v>
      </c>
      <c r="U54" s="4" t="s">
        <v>228</v>
      </c>
      <c r="V54" s="4" t="s">
        <v>228</v>
      </c>
      <c r="W54" s="4" t="s">
        <v>228</v>
      </c>
      <c r="X54" s="4" t="s">
        <v>228</v>
      </c>
      <c r="Y54" s="4" t="s">
        <v>228</v>
      </c>
      <c r="Z54" s="4" t="s">
        <v>228</v>
      </c>
      <c r="AA54" s="4" t="s">
        <v>228</v>
      </c>
      <c r="AB54" s="4" t="s">
        <v>355</v>
      </c>
      <c r="AC54" s="4">
        <v>2.1701388888888888E-2</v>
      </c>
      <c r="AD54" s="4" t="s">
        <v>228</v>
      </c>
      <c r="AE54" s="4" t="s">
        <v>228</v>
      </c>
      <c r="AF54" s="4" t="s">
        <v>355</v>
      </c>
      <c r="AG54" s="4">
        <v>2.0937500000000001E-2</v>
      </c>
      <c r="AH54" s="4" t="s">
        <v>228</v>
      </c>
      <c r="AI54" s="4" t="s">
        <v>228</v>
      </c>
      <c r="AJ54" s="4" t="s">
        <v>228</v>
      </c>
      <c r="AK54" s="4" t="s">
        <v>228</v>
      </c>
      <c r="AL54" s="4" t="s">
        <v>228</v>
      </c>
      <c r="AM54" s="4" t="s">
        <v>228</v>
      </c>
      <c r="AN54" s="4" t="s">
        <v>355</v>
      </c>
      <c r="AO54" s="4">
        <v>2.1643518518518517E-2</v>
      </c>
      <c r="AP54" s="4" t="s">
        <v>355</v>
      </c>
      <c r="AQ54" s="4">
        <v>2.8298611111111111E-2</v>
      </c>
      <c r="AR54" s="4" t="s">
        <v>355</v>
      </c>
      <c r="AS54" s="4">
        <v>2.1041666666666667E-2</v>
      </c>
      <c r="AT54" s="4" t="s">
        <v>355</v>
      </c>
      <c r="AU54" s="4">
        <v>2.1307870370370369E-2</v>
      </c>
      <c r="AV54" s="4" t="s">
        <v>228</v>
      </c>
      <c r="AW54" s="4" t="s">
        <v>228</v>
      </c>
      <c r="AX54" s="4" t="s">
        <v>228</v>
      </c>
      <c r="AY54" s="4" t="s">
        <v>228</v>
      </c>
      <c r="AZ54" s="4" t="s">
        <v>355</v>
      </c>
      <c r="BA54" s="4">
        <v>2.0763888888888887E-2</v>
      </c>
      <c r="BB54" s="4" t="s">
        <v>228</v>
      </c>
      <c r="BC54" s="4" t="s">
        <v>228</v>
      </c>
      <c r="BD54" s="4" t="s">
        <v>228</v>
      </c>
      <c r="BE54" s="4" t="s">
        <v>228</v>
      </c>
      <c r="BF54" s="4" t="s">
        <v>228</v>
      </c>
      <c r="BG54" s="4" t="s">
        <v>228</v>
      </c>
      <c r="BH54" s="4" t="s">
        <v>228</v>
      </c>
      <c r="BI54" s="4" t="s">
        <v>228</v>
      </c>
      <c r="BJ54" s="4" t="s">
        <v>228</v>
      </c>
      <c r="BK54" s="4" t="s">
        <v>228</v>
      </c>
      <c r="BL54" s="4" t="s">
        <v>228</v>
      </c>
      <c r="BM54" s="4" t="s">
        <v>228</v>
      </c>
      <c r="BN54" s="4" t="s">
        <v>228</v>
      </c>
      <c r="BO54" s="4" t="s">
        <v>228</v>
      </c>
      <c r="BP54" s="4" t="s">
        <v>228</v>
      </c>
      <c r="BQ54" s="4" t="s">
        <v>228</v>
      </c>
      <c r="BR54" s="4"/>
      <c r="BS54" s="4"/>
      <c r="BT54" s="4"/>
      <c r="BU54" s="4"/>
      <c r="BV54" s="4"/>
      <c r="BW54" s="4"/>
      <c r="BX54" s="4"/>
      <c r="BY54" s="4"/>
      <c r="BZ54" s="4"/>
      <c r="CA54" s="4"/>
      <c r="CB54" s="4"/>
      <c r="CC54" s="4"/>
      <c r="CD54" s="4"/>
      <c r="CE54" s="4"/>
      <c r="CF54" s="4"/>
      <c r="CG54" s="4"/>
      <c r="CH54" s="4"/>
      <c r="CI54" s="4"/>
      <c r="CJ54" s="4"/>
      <c r="CK54" s="4"/>
      <c r="CL54" s="4"/>
      <c r="CM54" s="4"/>
      <c r="CN54" s="4"/>
      <c r="CO54" s="4"/>
      <c r="CP54" s="4"/>
      <c r="CQ54" s="4"/>
      <c r="CR54" s="4"/>
      <c r="CS54" s="4"/>
      <c r="CT54" s="4"/>
      <c r="CU54" s="4"/>
      <c r="CV54" s="4"/>
      <c r="CW54" s="4"/>
      <c r="CX54" s="4"/>
      <c r="CY54" s="4"/>
      <c r="CZ54" s="4"/>
      <c r="DA54" s="4"/>
      <c r="DB54" s="4"/>
      <c r="DC54" s="4"/>
      <c r="DD54" s="4"/>
      <c r="DE54" s="4"/>
      <c r="DF54" s="4"/>
      <c r="DG54" s="78"/>
    </row>
    <row r="55" spans="1:111" x14ac:dyDescent="0.5">
      <c r="A55" s="82" t="str">
        <f>'5k Women'!B56</f>
        <v>Ella</v>
      </c>
      <c r="B55" s="17" t="str">
        <f>'5k Women'!C56</f>
        <v>Harris-Smith</v>
      </c>
      <c r="C55" s="6">
        <f t="shared" ref="C55" si="6">MIN(E55:DG55)</f>
        <v>0</v>
      </c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  <c r="AO55" s="4"/>
      <c r="AP55" s="4" t="s">
        <v>228</v>
      </c>
      <c r="AQ55" s="4" t="s">
        <v>228</v>
      </c>
      <c r="AR55" s="4" t="s">
        <v>228</v>
      </c>
      <c r="AS55" s="4" t="s">
        <v>228</v>
      </c>
      <c r="AT55" s="4" t="s">
        <v>228</v>
      </c>
      <c r="AU55" s="4" t="s">
        <v>228</v>
      </c>
      <c r="AV55" s="4" t="s">
        <v>228</v>
      </c>
      <c r="AW55" s="4" t="s">
        <v>228</v>
      </c>
      <c r="AX55" s="4" t="s">
        <v>228</v>
      </c>
      <c r="AY55" s="4" t="s">
        <v>228</v>
      </c>
      <c r="AZ55" s="4" t="s">
        <v>228</v>
      </c>
      <c r="BA55" s="4" t="s">
        <v>228</v>
      </c>
      <c r="BB55" s="4" t="s">
        <v>228</v>
      </c>
      <c r="BC55" s="4" t="s">
        <v>228</v>
      </c>
      <c r="BD55" s="4" t="s">
        <v>228</v>
      </c>
      <c r="BE55" s="4" t="s">
        <v>228</v>
      </c>
      <c r="BF55" s="4" t="s">
        <v>228</v>
      </c>
      <c r="BG55" s="4" t="s">
        <v>228</v>
      </c>
      <c r="BH55" s="4" t="s">
        <v>228</v>
      </c>
      <c r="BI55" s="4" t="s">
        <v>228</v>
      </c>
      <c r="BJ55" s="4" t="s">
        <v>228</v>
      </c>
      <c r="BK55" s="4" t="s">
        <v>228</v>
      </c>
      <c r="BL55" s="4" t="s">
        <v>228</v>
      </c>
      <c r="BM55" s="4" t="s">
        <v>228</v>
      </c>
      <c r="BN55" s="4" t="s">
        <v>228</v>
      </c>
      <c r="BO55" s="4" t="s">
        <v>228</v>
      </c>
      <c r="BP55" s="4" t="s">
        <v>228</v>
      </c>
      <c r="BQ55" s="4" t="s">
        <v>228</v>
      </c>
      <c r="BR55" s="4"/>
      <c r="BS55" s="4"/>
      <c r="BT55" s="4"/>
      <c r="BU55" s="4"/>
      <c r="BV55" s="4"/>
      <c r="BW55" s="4"/>
      <c r="BX55" s="4"/>
      <c r="BY55" s="4"/>
      <c r="BZ55" s="4"/>
      <c r="CA55" s="4"/>
      <c r="CB55" s="4"/>
      <c r="CC55" s="4"/>
      <c r="CD55" s="4"/>
      <c r="CE55" s="4"/>
      <c r="CF55" s="4"/>
      <c r="CG55" s="4"/>
      <c r="CH55" s="4"/>
      <c r="CI55" s="4"/>
      <c r="CJ55" s="4"/>
      <c r="CK55" s="4"/>
      <c r="CL55" s="4"/>
      <c r="CM55" s="4"/>
      <c r="CN55" s="4"/>
      <c r="CO55" s="4"/>
      <c r="CP55" s="4"/>
      <c r="CQ55" s="4"/>
      <c r="CR55" s="4"/>
      <c r="CS55" s="4"/>
      <c r="CT55" s="4"/>
      <c r="CU55" s="4"/>
      <c r="CV55" s="4"/>
      <c r="CW55" s="4"/>
      <c r="CX55" s="4"/>
      <c r="CY55" s="4"/>
      <c r="CZ55" s="4"/>
      <c r="DA55" s="4"/>
      <c r="DB55" s="4"/>
      <c r="DC55" s="4"/>
      <c r="DD55" s="4"/>
      <c r="DE55" s="4"/>
      <c r="DF55" s="4"/>
      <c r="DG55" s="78"/>
    </row>
    <row r="56" spans="1:111" x14ac:dyDescent="0.5">
      <c r="A56" s="82" t="str">
        <f>'5k Women'!B57</f>
        <v>Ellen</v>
      </c>
      <c r="B56" s="17" t="str">
        <f>'5k Women'!C57</f>
        <v>Harrison</v>
      </c>
      <c r="C56" s="6">
        <f t="shared" si="1"/>
        <v>1.4930555555555556E-2</v>
      </c>
      <c r="D56" s="4" t="s">
        <v>356</v>
      </c>
      <c r="E56" s="4">
        <v>1.5983796296296298E-2</v>
      </c>
      <c r="F56" s="4" t="s">
        <v>228</v>
      </c>
      <c r="G56" s="4" t="s">
        <v>228</v>
      </c>
      <c r="H56" s="4" t="s">
        <v>228</v>
      </c>
      <c r="I56" s="4" t="s">
        <v>228</v>
      </c>
      <c r="J56" s="4" t="s">
        <v>401</v>
      </c>
      <c r="K56" s="4">
        <v>1.9282407407407408E-2</v>
      </c>
      <c r="L56" s="4" t="s">
        <v>228</v>
      </c>
      <c r="M56" s="4" t="s">
        <v>228</v>
      </c>
      <c r="N56" s="4" t="s">
        <v>228</v>
      </c>
      <c r="O56" s="4" t="s">
        <v>228</v>
      </c>
      <c r="P56" s="4" t="s">
        <v>228</v>
      </c>
      <c r="Q56" s="4" t="s">
        <v>228</v>
      </c>
      <c r="R56" s="4" t="s">
        <v>228</v>
      </c>
      <c r="S56" s="4" t="s">
        <v>228</v>
      </c>
      <c r="T56" s="4" t="s">
        <v>356</v>
      </c>
      <c r="U56" s="4">
        <v>1.9502314814814816E-2</v>
      </c>
      <c r="V56" s="4" t="s">
        <v>228</v>
      </c>
      <c r="W56" s="4" t="s">
        <v>228</v>
      </c>
      <c r="X56" s="4" t="s">
        <v>228</v>
      </c>
      <c r="Y56" s="4" t="s">
        <v>228</v>
      </c>
      <c r="Z56" s="4" t="s">
        <v>356</v>
      </c>
      <c r="AA56" s="4">
        <v>1.9571759259259261E-2</v>
      </c>
      <c r="AB56" s="4" t="s">
        <v>575</v>
      </c>
      <c r="AC56" s="4">
        <v>1.4930555555555556E-2</v>
      </c>
      <c r="AD56" s="4" t="s">
        <v>584</v>
      </c>
      <c r="AE56" s="4">
        <v>2.0833333333333332E-2</v>
      </c>
      <c r="AF56" s="4" t="s">
        <v>356</v>
      </c>
      <c r="AG56" s="4">
        <v>1.5486111111111112E-2</v>
      </c>
      <c r="AH56" s="4" t="s">
        <v>356</v>
      </c>
      <c r="AI56" s="4">
        <v>1.8761574074074073E-2</v>
      </c>
      <c r="AJ56" s="4" t="s">
        <v>228</v>
      </c>
      <c r="AK56" s="4" t="s">
        <v>228</v>
      </c>
      <c r="AL56" s="4" t="s">
        <v>228</v>
      </c>
      <c r="AM56" s="4" t="s">
        <v>228</v>
      </c>
      <c r="AN56" s="4" t="s">
        <v>405</v>
      </c>
      <c r="AO56" s="4">
        <v>1.8368055555555554E-2</v>
      </c>
      <c r="AP56" s="4" t="s">
        <v>356</v>
      </c>
      <c r="AQ56" s="4">
        <v>1.5347222222222222E-2</v>
      </c>
      <c r="AR56" s="4" t="s">
        <v>228</v>
      </c>
      <c r="AS56" s="4" t="s">
        <v>228</v>
      </c>
      <c r="AT56" s="4" t="s">
        <v>575</v>
      </c>
      <c r="AU56" s="4">
        <v>1.4953703703703703E-2</v>
      </c>
      <c r="AV56" s="4" t="s">
        <v>228</v>
      </c>
      <c r="AW56" s="4" t="s">
        <v>228</v>
      </c>
      <c r="AX56" s="4" t="s">
        <v>228</v>
      </c>
      <c r="AY56" s="4" t="s">
        <v>228</v>
      </c>
      <c r="AZ56" s="4" t="s">
        <v>228</v>
      </c>
      <c r="BA56" s="4" t="s">
        <v>228</v>
      </c>
      <c r="BB56" s="4" t="s">
        <v>228</v>
      </c>
      <c r="BC56" s="4" t="s">
        <v>228</v>
      </c>
      <c r="BD56" s="4" t="s">
        <v>356</v>
      </c>
      <c r="BE56" s="4">
        <v>2.0868055555555556E-2</v>
      </c>
      <c r="BF56" s="4" t="s">
        <v>228</v>
      </c>
      <c r="BG56" s="4" t="s">
        <v>228</v>
      </c>
      <c r="BH56" s="4" t="s">
        <v>228</v>
      </c>
      <c r="BI56" s="4" t="s">
        <v>228</v>
      </c>
      <c r="BJ56" s="4" t="s">
        <v>228</v>
      </c>
      <c r="BK56" s="4" t="s">
        <v>228</v>
      </c>
      <c r="BL56" s="4" t="s">
        <v>356</v>
      </c>
      <c r="BM56" s="4">
        <v>2.0219907407407409E-2</v>
      </c>
      <c r="BN56" s="4" t="s">
        <v>356</v>
      </c>
      <c r="BO56" s="4">
        <v>1.9953703703703703E-2</v>
      </c>
      <c r="BP56" s="4" t="s">
        <v>228</v>
      </c>
      <c r="BQ56" s="4" t="s">
        <v>228</v>
      </c>
      <c r="BR56" s="4"/>
      <c r="BS56" s="4"/>
      <c r="BT56" s="4"/>
      <c r="BU56" s="4"/>
      <c r="BV56" s="4"/>
      <c r="BW56" s="4"/>
      <c r="BX56" s="4"/>
      <c r="BY56" s="4"/>
      <c r="BZ56" s="4"/>
      <c r="CA56" s="4"/>
      <c r="CB56" s="4"/>
      <c r="CC56" s="4"/>
      <c r="CD56" s="4"/>
      <c r="CE56" s="4"/>
      <c r="CF56" s="4"/>
      <c r="CG56" s="4"/>
      <c r="CH56" s="4"/>
      <c r="CI56" s="4"/>
      <c r="CJ56" s="4"/>
      <c r="CK56" s="4"/>
      <c r="CL56" s="4"/>
      <c r="CM56" s="4"/>
      <c r="CN56" s="4"/>
      <c r="CO56" s="4"/>
      <c r="CP56" s="4"/>
      <c r="CQ56" s="4"/>
      <c r="CR56" s="4"/>
      <c r="CS56" s="4"/>
      <c r="CT56" s="4"/>
      <c r="CU56" s="4"/>
      <c r="CV56" s="4"/>
      <c r="CW56" s="4"/>
      <c r="CX56" s="4"/>
      <c r="CY56" s="4"/>
      <c r="CZ56" s="4"/>
      <c r="DA56" s="4"/>
      <c r="DB56" s="4"/>
      <c r="DC56" s="4"/>
      <c r="DD56" s="4"/>
      <c r="DE56" s="4"/>
      <c r="DF56" s="4"/>
      <c r="DG56" s="78"/>
    </row>
    <row r="57" spans="1:111" x14ac:dyDescent="0.5">
      <c r="A57" s="82" t="str">
        <f>'5k Women'!B58</f>
        <v>Sarah</v>
      </c>
      <c r="B57" s="17" t="str">
        <f>'5k Women'!C58</f>
        <v>Harris-Smith</v>
      </c>
      <c r="C57" s="6">
        <f t="shared" si="1"/>
        <v>1.7094907407407406E-2</v>
      </c>
      <c r="D57" s="4" t="s">
        <v>400</v>
      </c>
      <c r="E57" s="4">
        <v>1.8055555555555554E-2</v>
      </c>
      <c r="F57" s="4" t="s">
        <v>437</v>
      </c>
      <c r="G57" s="4">
        <v>1.7094907407407406E-2</v>
      </c>
      <c r="H57" s="4" t="s">
        <v>347</v>
      </c>
      <c r="I57" s="4">
        <v>1.8449074074074073E-2</v>
      </c>
      <c r="J57" s="4" t="s">
        <v>355</v>
      </c>
      <c r="K57" s="4">
        <v>2.0902777777777777E-2</v>
      </c>
      <c r="L57" s="4" t="s">
        <v>228</v>
      </c>
      <c r="M57" s="4" t="s">
        <v>228</v>
      </c>
      <c r="N57" s="4" t="s">
        <v>228</v>
      </c>
      <c r="O57" s="4" t="s">
        <v>228</v>
      </c>
      <c r="P57" s="4" t="s">
        <v>228</v>
      </c>
      <c r="Q57" s="4" t="s">
        <v>228</v>
      </c>
      <c r="R57" s="4" t="s">
        <v>228</v>
      </c>
      <c r="S57" s="4" t="s">
        <v>228</v>
      </c>
      <c r="T57" s="4" t="s">
        <v>228</v>
      </c>
      <c r="U57" s="4" t="s">
        <v>228</v>
      </c>
      <c r="V57" s="4" t="s">
        <v>228</v>
      </c>
      <c r="W57" s="4" t="s">
        <v>228</v>
      </c>
      <c r="X57" s="4" t="s">
        <v>228</v>
      </c>
      <c r="Y57" s="4" t="s">
        <v>228</v>
      </c>
      <c r="Z57" s="4" t="s">
        <v>355</v>
      </c>
      <c r="AA57" s="4">
        <v>3.4004629629629628E-2</v>
      </c>
      <c r="AB57" s="4" t="s">
        <v>355</v>
      </c>
      <c r="AC57" s="4">
        <v>2.375E-2</v>
      </c>
      <c r="AD57" s="4" t="s">
        <v>228</v>
      </c>
      <c r="AE57" s="4" t="s">
        <v>228</v>
      </c>
      <c r="AF57" s="4" t="s">
        <v>228</v>
      </c>
      <c r="AG57" s="4" t="s">
        <v>228</v>
      </c>
      <c r="AH57" s="4" t="s">
        <v>228</v>
      </c>
      <c r="AI57" s="4" t="s">
        <v>228</v>
      </c>
      <c r="AJ57" s="4" t="s">
        <v>348</v>
      </c>
      <c r="AK57" s="4">
        <v>2.3344907407407408E-2</v>
      </c>
      <c r="AL57" s="4" t="s">
        <v>228</v>
      </c>
      <c r="AM57" s="4" t="s">
        <v>228</v>
      </c>
      <c r="AN57" s="4" t="s">
        <v>228</v>
      </c>
      <c r="AO57" s="4" t="s">
        <v>228</v>
      </c>
      <c r="AP57" s="4" t="s">
        <v>355</v>
      </c>
      <c r="AQ57" s="4">
        <v>2.6481481481481481E-2</v>
      </c>
      <c r="AR57" s="4" t="s">
        <v>355</v>
      </c>
      <c r="AS57" s="4">
        <v>1.9328703703703702E-2</v>
      </c>
      <c r="AT57" s="4" t="s">
        <v>355</v>
      </c>
      <c r="AU57" s="4">
        <v>1.892361111111111E-2</v>
      </c>
      <c r="AV57" s="4" t="s">
        <v>355</v>
      </c>
      <c r="AW57" s="4">
        <v>1.8738425925925926E-2</v>
      </c>
      <c r="AX57" s="4" t="s">
        <v>355</v>
      </c>
      <c r="AY57" s="4">
        <v>1.8969907407407408E-2</v>
      </c>
      <c r="AZ57" s="4" t="s">
        <v>228</v>
      </c>
      <c r="BA57" s="4" t="s">
        <v>228</v>
      </c>
      <c r="BB57" s="4" t="s">
        <v>806</v>
      </c>
      <c r="BC57" s="4">
        <v>1.9664351851851853E-2</v>
      </c>
      <c r="BD57" s="4" t="s">
        <v>228</v>
      </c>
      <c r="BE57" s="4" t="s">
        <v>228</v>
      </c>
      <c r="BF57" s="4" t="s">
        <v>433</v>
      </c>
      <c r="BG57" s="4">
        <v>1.8379629629629631E-2</v>
      </c>
      <c r="BH57" s="4" t="s">
        <v>862</v>
      </c>
      <c r="BI57" s="4">
        <v>1.9270833333333334E-2</v>
      </c>
      <c r="BJ57" s="4" t="s">
        <v>384</v>
      </c>
      <c r="BK57" s="4">
        <v>1.8738425925925926E-2</v>
      </c>
      <c r="BL57" s="4" t="s">
        <v>355</v>
      </c>
      <c r="BM57" s="4">
        <v>1.8599537037037036E-2</v>
      </c>
      <c r="BN57" s="4" t="s">
        <v>228</v>
      </c>
      <c r="BO57" s="4" t="s">
        <v>228</v>
      </c>
      <c r="BP57" s="4" t="s">
        <v>228</v>
      </c>
      <c r="BQ57" s="4" t="s">
        <v>228</v>
      </c>
      <c r="BR57" s="4"/>
      <c r="BS57" s="4"/>
      <c r="BT57" s="4"/>
      <c r="BU57" s="4"/>
      <c r="BV57" s="4"/>
      <c r="BW57" s="4"/>
      <c r="BX57" s="4"/>
      <c r="BY57" s="4"/>
      <c r="BZ57" s="4"/>
      <c r="CA57" s="4"/>
      <c r="CB57" s="4"/>
      <c r="CC57" s="4"/>
      <c r="CD57" s="4"/>
      <c r="CE57" s="4"/>
      <c r="CF57" s="4"/>
      <c r="CG57" s="4"/>
      <c r="CH57" s="4"/>
      <c r="CI57" s="4"/>
      <c r="CJ57" s="4"/>
      <c r="CK57" s="4"/>
      <c r="CL57" s="4"/>
      <c r="CM57" s="4"/>
      <c r="CN57" s="4"/>
      <c r="CO57" s="4"/>
      <c r="CP57" s="4"/>
      <c r="CQ57" s="4"/>
      <c r="CR57" s="4"/>
      <c r="CS57" s="4"/>
      <c r="CT57" s="4"/>
      <c r="CU57" s="4"/>
      <c r="CV57" s="4"/>
      <c r="CW57" s="4"/>
      <c r="CX57" s="4"/>
      <c r="CY57" s="4"/>
      <c r="CZ57" s="4"/>
      <c r="DA57" s="4"/>
      <c r="DB57" s="4"/>
      <c r="DC57" s="4"/>
      <c r="DD57" s="4"/>
      <c r="DE57" s="4"/>
      <c r="DF57" s="4"/>
      <c r="DG57" s="78"/>
    </row>
    <row r="58" spans="1:111" x14ac:dyDescent="0.5">
      <c r="A58" s="82" t="str">
        <f>'5k Women'!B59</f>
        <v>Allison</v>
      </c>
      <c r="B58" s="17" t="str">
        <f>'5k Women'!C59</f>
        <v>Hayward</v>
      </c>
      <c r="C58" s="6">
        <f t="shared" si="1"/>
        <v>2.133101851851852E-2</v>
      </c>
      <c r="D58" s="4" t="s">
        <v>228</v>
      </c>
      <c r="E58" s="4" t="s">
        <v>228</v>
      </c>
      <c r="F58" s="4" t="s">
        <v>228</v>
      </c>
      <c r="G58" s="4" t="s">
        <v>228</v>
      </c>
      <c r="H58" s="4" t="s">
        <v>228</v>
      </c>
      <c r="I58" s="4" t="s">
        <v>228</v>
      </c>
      <c r="J58" s="4" t="s">
        <v>228</v>
      </c>
      <c r="K58" s="4" t="s">
        <v>228</v>
      </c>
      <c r="L58" s="4" t="s">
        <v>228</v>
      </c>
      <c r="M58" s="4" t="s">
        <v>228</v>
      </c>
      <c r="N58" s="4" t="s">
        <v>228</v>
      </c>
      <c r="O58" s="4" t="s">
        <v>228</v>
      </c>
      <c r="P58" s="4" t="s">
        <v>228</v>
      </c>
      <c r="Q58" s="4" t="s">
        <v>228</v>
      </c>
      <c r="R58" s="4" t="s">
        <v>228</v>
      </c>
      <c r="S58" s="4" t="s">
        <v>228</v>
      </c>
      <c r="T58" s="4" t="s">
        <v>228</v>
      </c>
      <c r="U58" s="4" t="s">
        <v>228</v>
      </c>
      <c r="V58" s="4" t="s">
        <v>228</v>
      </c>
      <c r="W58" s="4" t="s">
        <v>228</v>
      </c>
      <c r="X58" s="4" t="s">
        <v>228</v>
      </c>
      <c r="Y58" s="4" t="s">
        <v>228</v>
      </c>
      <c r="Z58" s="4" t="s">
        <v>228</v>
      </c>
      <c r="AA58" s="4" t="s">
        <v>228</v>
      </c>
      <c r="AB58" s="4" t="s">
        <v>228</v>
      </c>
      <c r="AC58" s="4" t="s">
        <v>228</v>
      </c>
      <c r="AD58" s="4" t="s">
        <v>228</v>
      </c>
      <c r="AE58" s="4" t="s">
        <v>228</v>
      </c>
      <c r="AF58" s="4" t="s">
        <v>228</v>
      </c>
      <c r="AG58" s="4" t="s">
        <v>228</v>
      </c>
      <c r="AH58" s="4" t="s">
        <v>228</v>
      </c>
      <c r="AI58" s="4" t="s">
        <v>228</v>
      </c>
      <c r="AJ58" s="4" t="s">
        <v>228</v>
      </c>
      <c r="AK58" s="4" t="s">
        <v>228</v>
      </c>
      <c r="AL58" s="4" t="s">
        <v>228</v>
      </c>
      <c r="AM58" s="4" t="s">
        <v>228</v>
      </c>
      <c r="AN58" s="4" t="s">
        <v>702</v>
      </c>
      <c r="AO58" s="4">
        <v>2.3101851851851853E-2</v>
      </c>
      <c r="AP58" s="4" t="s">
        <v>228</v>
      </c>
      <c r="AQ58" s="4" t="s">
        <v>228</v>
      </c>
      <c r="AR58" s="4" t="s">
        <v>228</v>
      </c>
      <c r="AS58" s="4" t="s">
        <v>228</v>
      </c>
      <c r="AT58" s="4" t="s">
        <v>228</v>
      </c>
      <c r="AU58" s="4" t="s">
        <v>228</v>
      </c>
      <c r="AV58" s="4" t="s">
        <v>228</v>
      </c>
      <c r="AW58" s="4" t="s">
        <v>228</v>
      </c>
      <c r="AX58" s="4" t="s">
        <v>228</v>
      </c>
      <c r="AY58" s="4" t="s">
        <v>228</v>
      </c>
      <c r="AZ58" s="4" t="s">
        <v>228</v>
      </c>
      <c r="BA58" s="4" t="s">
        <v>228</v>
      </c>
      <c r="BB58" s="4" t="s">
        <v>228</v>
      </c>
      <c r="BC58" s="4" t="s">
        <v>228</v>
      </c>
      <c r="BD58" s="4" t="s">
        <v>355</v>
      </c>
      <c r="BE58" s="4">
        <v>2.133101851851852E-2</v>
      </c>
      <c r="BF58" s="4" t="s">
        <v>228</v>
      </c>
      <c r="BG58" s="4" t="s">
        <v>228</v>
      </c>
      <c r="BH58" s="4" t="s">
        <v>228</v>
      </c>
      <c r="BI58" s="4" t="s">
        <v>228</v>
      </c>
      <c r="BJ58" s="4" t="s">
        <v>228</v>
      </c>
      <c r="BK58" s="4" t="s">
        <v>228</v>
      </c>
      <c r="BL58" s="4" t="s">
        <v>228</v>
      </c>
      <c r="BM58" s="4" t="s">
        <v>228</v>
      </c>
      <c r="BN58" s="4" t="s">
        <v>228</v>
      </c>
      <c r="BO58" s="4" t="s">
        <v>228</v>
      </c>
      <c r="BP58" s="4" t="s">
        <v>228</v>
      </c>
      <c r="BQ58" s="4" t="s">
        <v>228</v>
      </c>
      <c r="BR58" s="4"/>
      <c r="BS58" s="4"/>
      <c r="BT58" s="4"/>
      <c r="BU58" s="4"/>
      <c r="BV58" s="4"/>
      <c r="BW58" s="4"/>
      <c r="BX58" s="4"/>
      <c r="BY58" s="4"/>
      <c r="BZ58" s="4"/>
      <c r="CA58" s="4"/>
      <c r="CB58" s="4"/>
      <c r="CC58" s="4"/>
      <c r="CD58" s="4"/>
      <c r="CE58" s="4"/>
      <c r="CF58" s="4"/>
      <c r="CG58" s="4"/>
      <c r="CH58" s="4"/>
      <c r="CI58" s="4"/>
      <c r="CJ58" s="4"/>
      <c r="CK58" s="4"/>
      <c r="CL58" s="4"/>
      <c r="CM58" s="4"/>
      <c r="CN58" s="4"/>
      <c r="CO58" s="4"/>
      <c r="CP58" s="4"/>
      <c r="CQ58" s="4"/>
      <c r="CR58" s="4"/>
      <c r="CS58" s="4"/>
      <c r="CT58" s="4"/>
      <c r="CU58" s="4"/>
      <c r="CV58" s="4"/>
      <c r="CW58" s="4"/>
      <c r="CX58" s="4"/>
      <c r="CY58" s="4"/>
      <c r="CZ58" s="4"/>
      <c r="DA58" s="4"/>
      <c r="DB58" s="4"/>
      <c r="DC58" s="4"/>
      <c r="DD58" s="4"/>
      <c r="DE58" s="4"/>
      <c r="DF58" s="4"/>
      <c r="DG58" s="78"/>
    </row>
    <row r="59" spans="1:111" x14ac:dyDescent="0.5">
      <c r="A59" s="82" t="str">
        <f>'5k Women'!B60</f>
        <v>Rachael</v>
      </c>
      <c r="B59" s="17" t="str">
        <f>'5k Women'!C60</f>
        <v>Hill</v>
      </c>
      <c r="C59" s="6">
        <f>MIN(E59:DG59)</f>
        <v>1.9212962962962963E-2</v>
      </c>
      <c r="D59" s="4" t="s">
        <v>228</v>
      </c>
      <c r="E59" s="4" t="s">
        <v>228</v>
      </c>
      <c r="F59" s="4" t="s">
        <v>228</v>
      </c>
      <c r="G59" s="4" t="s">
        <v>228</v>
      </c>
      <c r="H59" s="4" t="s">
        <v>228</v>
      </c>
      <c r="I59" s="4" t="s">
        <v>228</v>
      </c>
      <c r="J59" s="4" t="s">
        <v>355</v>
      </c>
      <c r="K59" s="4">
        <v>2.3969907407407409E-2</v>
      </c>
      <c r="L59" s="4" t="s">
        <v>228</v>
      </c>
      <c r="M59" s="4" t="s">
        <v>228</v>
      </c>
      <c r="N59" s="4" t="s">
        <v>347</v>
      </c>
      <c r="O59" s="4">
        <v>2.0405092592592593E-2</v>
      </c>
      <c r="P59" s="4" t="s">
        <v>352</v>
      </c>
      <c r="Q59" s="4">
        <v>1.9918981481481482E-2</v>
      </c>
      <c r="R59" s="4" t="s">
        <v>347</v>
      </c>
      <c r="S59" s="4">
        <v>2.1226851851851851E-2</v>
      </c>
      <c r="T59" s="4" t="s">
        <v>349</v>
      </c>
      <c r="U59" s="4">
        <v>2.0613425925925927E-2</v>
      </c>
      <c r="V59" s="4" t="s">
        <v>228</v>
      </c>
      <c r="W59" s="4" t="s">
        <v>228</v>
      </c>
      <c r="X59" s="4" t="s">
        <v>355</v>
      </c>
      <c r="Y59" s="4">
        <v>2.1111111111111112E-2</v>
      </c>
      <c r="Z59" s="4" t="s">
        <v>355</v>
      </c>
      <c r="AA59" s="4">
        <v>2.2708333333333334E-2</v>
      </c>
      <c r="AB59" s="4" t="s">
        <v>355</v>
      </c>
      <c r="AC59" s="4">
        <v>2.1400462962962961E-2</v>
      </c>
      <c r="AD59" s="4" t="s">
        <v>228</v>
      </c>
      <c r="AE59" s="4" t="s">
        <v>228</v>
      </c>
      <c r="AF59" s="4" t="s">
        <v>355</v>
      </c>
      <c r="AG59" s="4">
        <v>2.0810185185185185E-2</v>
      </c>
      <c r="AH59" s="4" t="s">
        <v>228</v>
      </c>
      <c r="AI59" s="4" t="s">
        <v>228</v>
      </c>
      <c r="AJ59" s="4" t="s">
        <v>355</v>
      </c>
      <c r="AK59" s="4">
        <v>2.0243055555555556E-2</v>
      </c>
      <c r="AL59" s="4" t="s">
        <v>228</v>
      </c>
      <c r="AM59" s="4" t="s">
        <v>228</v>
      </c>
      <c r="AN59" s="4" t="s">
        <v>355</v>
      </c>
      <c r="AO59" s="4">
        <v>2.0277777777777777E-2</v>
      </c>
      <c r="AP59" s="4" t="s">
        <v>355</v>
      </c>
      <c r="AQ59" s="4">
        <v>2.0081018518518519E-2</v>
      </c>
      <c r="AR59" s="4" t="s">
        <v>355</v>
      </c>
      <c r="AS59" s="4">
        <v>2.0659722222222222E-2</v>
      </c>
      <c r="AT59" s="4" t="s">
        <v>355</v>
      </c>
      <c r="AU59" s="4">
        <v>2.2210648148148149E-2</v>
      </c>
      <c r="AV59" s="4" t="s">
        <v>355</v>
      </c>
      <c r="AW59" s="4">
        <v>2.0625000000000001E-2</v>
      </c>
      <c r="AX59" s="4" t="s">
        <v>355</v>
      </c>
      <c r="AY59" s="4">
        <v>2.0937500000000001E-2</v>
      </c>
      <c r="AZ59" s="4" t="s">
        <v>228</v>
      </c>
      <c r="BA59" s="4" t="s">
        <v>228</v>
      </c>
      <c r="BB59" s="4" t="s">
        <v>355</v>
      </c>
      <c r="BC59" s="4">
        <v>2.0821759259259259E-2</v>
      </c>
      <c r="BD59" s="4" t="s">
        <v>355</v>
      </c>
      <c r="BE59" s="4">
        <v>2.1562499999999998E-2</v>
      </c>
      <c r="BF59" s="4" t="s">
        <v>228</v>
      </c>
      <c r="BG59" s="4" t="s">
        <v>228</v>
      </c>
      <c r="BH59" s="4" t="s">
        <v>355</v>
      </c>
      <c r="BI59" s="4">
        <v>2.2118055555555554E-2</v>
      </c>
      <c r="BJ59" s="4" t="s">
        <v>355</v>
      </c>
      <c r="BK59" s="4">
        <v>2.193287037037037E-2</v>
      </c>
      <c r="BL59" s="4" t="s">
        <v>888</v>
      </c>
      <c r="BM59" s="4">
        <v>1.9212962962962963E-2</v>
      </c>
      <c r="BN59" s="4" t="s">
        <v>355</v>
      </c>
      <c r="BO59" s="4">
        <v>6.9490740740740742E-2</v>
      </c>
      <c r="BP59" s="4" t="s">
        <v>228</v>
      </c>
      <c r="BQ59" s="4" t="s">
        <v>228</v>
      </c>
      <c r="BR59" s="4"/>
      <c r="BS59" s="4"/>
      <c r="BT59" s="4"/>
      <c r="BU59" s="4"/>
      <c r="BV59" s="4"/>
      <c r="BW59" s="4"/>
      <c r="BX59" s="4"/>
      <c r="BY59" s="4"/>
      <c r="BZ59" s="4"/>
      <c r="CA59" s="4"/>
      <c r="CB59" s="4"/>
      <c r="CC59" s="4"/>
      <c r="CD59" s="4"/>
      <c r="CE59" s="4"/>
      <c r="CF59" s="4"/>
      <c r="CG59" s="4"/>
      <c r="CH59" s="4"/>
      <c r="CI59" s="4"/>
      <c r="CJ59" s="4"/>
      <c r="CK59" s="4"/>
      <c r="CL59" s="4"/>
      <c r="CM59" s="4"/>
      <c r="CN59" s="4"/>
      <c r="CO59" s="4"/>
      <c r="CP59" s="4"/>
      <c r="CQ59" s="4"/>
      <c r="CR59" s="4"/>
      <c r="CS59" s="4"/>
      <c r="CT59" s="4"/>
      <c r="CU59" s="4"/>
      <c r="CV59" s="4"/>
      <c r="CW59" s="4"/>
      <c r="CX59" s="4"/>
      <c r="CY59" s="4"/>
      <c r="CZ59" s="4"/>
      <c r="DA59" s="4"/>
      <c r="DB59" s="4"/>
      <c r="DC59" s="4"/>
      <c r="DD59" s="4"/>
      <c r="DE59" s="4"/>
      <c r="DF59" s="4"/>
      <c r="DG59" s="78"/>
    </row>
    <row r="60" spans="1:111" x14ac:dyDescent="0.5">
      <c r="A60" s="82" t="str">
        <f>'5k Women'!B61</f>
        <v>Jessica</v>
      </c>
      <c r="B60" s="17" t="str">
        <f>'5k Women'!C61</f>
        <v>Hobson</v>
      </c>
      <c r="C60" s="6">
        <f>MIN(E60:DG60)</f>
        <v>0</v>
      </c>
      <c r="D60" s="4" t="s">
        <v>228</v>
      </c>
      <c r="E60" s="4" t="s">
        <v>228</v>
      </c>
      <c r="F60" s="4" t="s">
        <v>228</v>
      </c>
      <c r="G60" s="4" t="s">
        <v>228</v>
      </c>
      <c r="H60" s="4" t="s">
        <v>228</v>
      </c>
      <c r="I60" s="4" t="s">
        <v>228</v>
      </c>
      <c r="J60" s="4" t="s">
        <v>228</v>
      </c>
      <c r="K60" s="4" t="s">
        <v>228</v>
      </c>
      <c r="L60" s="4" t="s">
        <v>228</v>
      </c>
      <c r="M60" s="4" t="s">
        <v>228</v>
      </c>
      <c r="N60" s="4" t="s">
        <v>228</v>
      </c>
      <c r="O60" s="4" t="s">
        <v>228</v>
      </c>
      <c r="P60" s="4" t="s">
        <v>228</v>
      </c>
      <c r="Q60" s="4" t="s">
        <v>228</v>
      </c>
      <c r="R60" s="4" t="s">
        <v>228</v>
      </c>
      <c r="S60" s="4" t="s">
        <v>228</v>
      </c>
      <c r="T60" s="4" t="s">
        <v>228</v>
      </c>
      <c r="U60" s="4" t="s">
        <v>228</v>
      </c>
      <c r="V60" s="4" t="s">
        <v>228</v>
      </c>
      <c r="W60" s="4" t="s">
        <v>228</v>
      </c>
      <c r="X60" s="4" t="s">
        <v>228</v>
      </c>
      <c r="Y60" s="4" t="s">
        <v>228</v>
      </c>
      <c r="Z60" s="4" t="s">
        <v>228</v>
      </c>
      <c r="AA60" s="4" t="s">
        <v>228</v>
      </c>
      <c r="AB60" s="4" t="s">
        <v>228</v>
      </c>
      <c r="AC60" s="4" t="s">
        <v>228</v>
      </c>
      <c r="AD60" s="4" t="s">
        <v>228</v>
      </c>
      <c r="AE60" s="4" t="s">
        <v>228</v>
      </c>
      <c r="AF60" s="4" t="s">
        <v>228</v>
      </c>
      <c r="AG60" s="4" t="s">
        <v>228</v>
      </c>
      <c r="AH60" s="4" t="s">
        <v>228</v>
      </c>
      <c r="AI60" s="4" t="s">
        <v>228</v>
      </c>
      <c r="AJ60" s="4" t="s">
        <v>228</v>
      </c>
      <c r="AK60" s="4" t="s">
        <v>228</v>
      </c>
      <c r="AL60" s="4" t="s">
        <v>228</v>
      </c>
      <c r="AM60" s="4" t="s">
        <v>228</v>
      </c>
      <c r="AN60" s="4" t="s">
        <v>228</v>
      </c>
      <c r="AO60" s="4" t="s">
        <v>228</v>
      </c>
      <c r="AP60" s="4" t="s">
        <v>228</v>
      </c>
      <c r="AQ60" s="4" t="s">
        <v>228</v>
      </c>
      <c r="AR60" s="4" t="s">
        <v>228</v>
      </c>
      <c r="AS60" s="4" t="s">
        <v>228</v>
      </c>
      <c r="AT60" s="4" t="s">
        <v>228</v>
      </c>
      <c r="AU60" s="4" t="s">
        <v>228</v>
      </c>
      <c r="AV60" s="4" t="s">
        <v>228</v>
      </c>
      <c r="AW60" s="4" t="s">
        <v>228</v>
      </c>
      <c r="AX60" s="4" t="s">
        <v>228</v>
      </c>
      <c r="AY60" s="4" t="s">
        <v>228</v>
      </c>
      <c r="AZ60" s="4" t="s">
        <v>228</v>
      </c>
      <c r="BA60" s="4" t="s">
        <v>228</v>
      </c>
      <c r="BB60" s="4" t="s">
        <v>228</v>
      </c>
      <c r="BC60" s="4" t="s">
        <v>228</v>
      </c>
      <c r="BD60" s="4" t="s">
        <v>228</v>
      </c>
      <c r="BE60" s="4" t="s">
        <v>228</v>
      </c>
      <c r="BF60" s="4" t="s">
        <v>228</v>
      </c>
      <c r="BG60" s="4" t="s">
        <v>228</v>
      </c>
      <c r="BH60" s="4" t="s">
        <v>228</v>
      </c>
      <c r="BI60" s="4" t="s">
        <v>228</v>
      </c>
      <c r="BJ60" s="4" t="s">
        <v>228</v>
      </c>
      <c r="BK60" s="4" t="s">
        <v>228</v>
      </c>
      <c r="BL60" s="4" t="s">
        <v>228</v>
      </c>
      <c r="BM60" s="4" t="s">
        <v>228</v>
      </c>
      <c r="BN60" s="4" t="s">
        <v>228</v>
      </c>
      <c r="BO60" s="4" t="s">
        <v>228</v>
      </c>
      <c r="BP60" s="4" t="s">
        <v>228</v>
      </c>
      <c r="BQ60" s="4" t="s">
        <v>228</v>
      </c>
      <c r="BR60" s="4"/>
      <c r="BS60" s="4"/>
      <c r="BT60" s="4"/>
      <c r="BU60" s="4"/>
      <c r="BV60" s="4"/>
      <c r="BW60" s="4"/>
      <c r="BX60" s="4"/>
      <c r="BY60" s="4"/>
      <c r="BZ60" s="4"/>
      <c r="CA60" s="4"/>
      <c r="CB60" s="4"/>
      <c r="CC60" s="4"/>
      <c r="CD60" s="4"/>
      <c r="CE60" s="4"/>
      <c r="CF60" s="4"/>
      <c r="CG60" s="4"/>
      <c r="CH60" s="4"/>
      <c r="CI60" s="4"/>
      <c r="CJ60" s="4"/>
      <c r="CK60" s="4"/>
      <c r="CL60" s="4"/>
      <c r="CM60" s="4"/>
      <c r="CN60" s="4"/>
      <c r="CO60" s="4"/>
      <c r="CP60" s="4"/>
      <c r="CQ60" s="4"/>
      <c r="CR60" s="4"/>
      <c r="CS60" s="4"/>
      <c r="CT60" s="4"/>
      <c r="CU60" s="4"/>
      <c r="CV60" s="4"/>
      <c r="CW60" s="4"/>
      <c r="CX60" s="4"/>
      <c r="CY60" s="4"/>
      <c r="CZ60" s="4"/>
      <c r="DA60" s="4"/>
      <c r="DB60" s="4"/>
      <c r="DC60" s="4"/>
      <c r="DD60" s="4"/>
      <c r="DE60" s="4"/>
      <c r="DF60" s="4"/>
      <c r="DG60" s="78"/>
    </row>
    <row r="61" spans="1:111" x14ac:dyDescent="0.5">
      <c r="A61" s="82" t="str">
        <f>'5k Women'!B62</f>
        <v>Fiona</v>
      </c>
      <c r="B61" s="17" t="str">
        <f>'5k Women'!C62</f>
        <v>Holland</v>
      </c>
      <c r="C61" s="6">
        <f t="shared" si="1"/>
        <v>1.7928240740740741E-2</v>
      </c>
      <c r="D61" s="4" t="s">
        <v>228</v>
      </c>
      <c r="E61" s="4" t="s">
        <v>228</v>
      </c>
      <c r="F61" s="4" t="s">
        <v>228</v>
      </c>
      <c r="G61" s="4" t="s">
        <v>228</v>
      </c>
      <c r="H61" s="4" t="s">
        <v>228</v>
      </c>
      <c r="I61" s="4" t="s">
        <v>228</v>
      </c>
      <c r="J61" s="4" t="s">
        <v>228</v>
      </c>
      <c r="K61" s="4" t="s">
        <v>228</v>
      </c>
      <c r="L61" s="4" t="s">
        <v>228</v>
      </c>
      <c r="M61" s="4" t="s">
        <v>228</v>
      </c>
      <c r="N61" s="4" t="s">
        <v>228</v>
      </c>
      <c r="O61" s="4" t="s">
        <v>228</v>
      </c>
      <c r="P61" s="4" t="s">
        <v>228</v>
      </c>
      <c r="Q61" s="4" t="s">
        <v>228</v>
      </c>
      <c r="R61" s="4" t="s">
        <v>228</v>
      </c>
      <c r="S61" s="4" t="s">
        <v>228</v>
      </c>
      <c r="T61" s="4" t="s">
        <v>228</v>
      </c>
      <c r="U61" s="4" t="s">
        <v>228</v>
      </c>
      <c r="V61" s="4" t="s">
        <v>228</v>
      </c>
      <c r="W61" s="4" t="s">
        <v>228</v>
      </c>
      <c r="X61" s="4" t="s">
        <v>228</v>
      </c>
      <c r="Y61" s="4" t="s">
        <v>228</v>
      </c>
      <c r="Z61" s="4" t="s">
        <v>228</v>
      </c>
      <c r="AA61" s="4" t="s">
        <v>228</v>
      </c>
      <c r="AB61" s="4" t="s">
        <v>355</v>
      </c>
      <c r="AC61" s="4">
        <v>1.8067129629629631E-2</v>
      </c>
      <c r="AD61" s="4" t="s">
        <v>228</v>
      </c>
      <c r="AE61" s="4" t="s">
        <v>228</v>
      </c>
      <c r="AF61" s="4" t="s">
        <v>228</v>
      </c>
      <c r="AG61" s="4" t="s">
        <v>228</v>
      </c>
      <c r="AH61" s="4" t="s">
        <v>228</v>
      </c>
      <c r="AI61" s="4" t="s">
        <v>228</v>
      </c>
      <c r="AJ61" s="4" t="s">
        <v>228</v>
      </c>
      <c r="AK61" s="4" t="s">
        <v>228</v>
      </c>
      <c r="AL61" s="4" t="s">
        <v>228</v>
      </c>
      <c r="AM61" s="4" t="s">
        <v>228</v>
      </c>
      <c r="AN61" s="4" t="s">
        <v>228</v>
      </c>
      <c r="AO61" s="4" t="s">
        <v>228</v>
      </c>
      <c r="AP61" s="4" t="s">
        <v>228</v>
      </c>
      <c r="AQ61" s="4" t="s">
        <v>228</v>
      </c>
      <c r="AR61" s="4" t="s">
        <v>355</v>
      </c>
      <c r="AS61" s="4">
        <v>1.7928240740740741E-2</v>
      </c>
      <c r="AT61" s="4" t="s">
        <v>228</v>
      </c>
      <c r="AU61" s="4" t="s">
        <v>228</v>
      </c>
      <c r="AV61" s="4" t="s">
        <v>228</v>
      </c>
      <c r="AW61" s="4" t="s">
        <v>228</v>
      </c>
      <c r="AX61" s="4" t="s">
        <v>228</v>
      </c>
      <c r="AY61" s="4" t="s">
        <v>228</v>
      </c>
      <c r="AZ61" s="4" t="s">
        <v>228</v>
      </c>
      <c r="BA61" s="4" t="s">
        <v>228</v>
      </c>
      <c r="BB61" s="4" t="s">
        <v>228</v>
      </c>
      <c r="BC61" s="4" t="s">
        <v>228</v>
      </c>
      <c r="BD61" s="4" t="s">
        <v>228</v>
      </c>
      <c r="BE61" s="4" t="s">
        <v>228</v>
      </c>
      <c r="BF61" s="4" t="s">
        <v>228</v>
      </c>
      <c r="BG61" s="4" t="s">
        <v>228</v>
      </c>
      <c r="BH61" s="4" t="s">
        <v>228</v>
      </c>
      <c r="BI61" s="4" t="s">
        <v>228</v>
      </c>
      <c r="BJ61" s="4" t="s">
        <v>228</v>
      </c>
      <c r="BK61" s="4" t="s">
        <v>228</v>
      </c>
      <c r="BL61" s="4" t="s">
        <v>228</v>
      </c>
      <c r="BM61" s="4" t="s">
        <v>228</v>
      </c>
      <c r="BN61" s="4" t="s">
        <v>355</v>
      </c>
      <c r="BO61" s="4">
        <v>2.0300925925925927E-2</v>
      </c>
      <c r="BP61" s="4" t="s">
        <v>228</v>
      </c>
      <c r="BQ61" s="4" t="s">
        <v>228</v>
      </c>
      <c r="BR61" s="4"/>
      <c r="BS61" s="4"/>
      <c r="BT61" s="4"/>
      <c r="BU61" s="4"/>
      <c r="BV61" s="4"/>
      <c r="BW61" s="4"/>
      <c r="BX61" s="4"/>
      <c r="BY61" s="4"/>
      <c r="BZ61" s="4"/>
      <c r="CA61" s="4"/>
      <c r="CB61" s="4"/>
      <c r="CC61" s="4"/>
      <c r="CD61" s="4"/>
      <c r="CE61" s="4"/>
      <c r="CF61" s="4"/>
      <c r="CG61" s="4"/>
      <c r="CH61" s="4"/>
      <c r="CI61" s="4"/>
      <c r="CJ61" s="4"/>
      <c r="CK61" s="4"/>
      <c r="CL61" s="4"/>
      <c r="CM61" s="4"/>
      <c r="CN61" s="4"/>
      <c r="CO61" s="4"/>
      <c r="CP61" s="4"/>
      <c r="CQ61" s="4"/>
      <c r="CR61" s="4"/>
      <c r="CS61" s="4"/>
      <c r="CT61" s="4"/>
      <c r="CU61" s="4"/>
      <c r="CV61" s="4"/>
      <c r="CW61" s="4"/>
      <c r="CX61" s="4"/>
      <c r="CY61" s="4"/>
      <c r="CZ61" s="4"/>
      <c r="DA61" s="4"/>
      <c r="DB61" s="4"/>
      <c r="DC61" s="4"/>
      <c r="DD61" s="4"/>
      <c r="DE61" s="4"/>
      <c r="DF61" s="4"/>
      <c r="DG61" s="78"/>
    </row>
    <row r="62" spans="1:111" x14ac:dyDescent="0.5">
      <c r="A62" s="82" t="str">
        <f>'5k Women'!B63</f>
        <v>Christine</v>
      </c>
      <c r="B62" s="17" t="str">
        <f>'5k Women'!C63</f>
        <v>Holmes</v>
      </c>
      <c r="C62" s="6">
        <f>MIN(E62:DG62)</f>
        <v>0</v>
      </c>
      <c r="D62" s="4" t="s">
        <v>228</v>
      </c>
      <c r="E62" s="4" t="s">
        <v>228</v>
      </c>
      <c r="F62" s="4" t="s">
        <v>228</v>
      </c>
      <c r="G62" s="4" t="s">
        <v>228</v>
      </c>
      <c r="H62" s="4" t="s">
        <v>228</v>
      </c>
      <c r="I62" s="4" t="s">
        <v>228</v>
      </c>
      <c r="J62" s="4" t="s">
        <v>228</v>
      </c>
      <c r="K62" s="4" t="s">
        <v>228</v>
      </c>
      <c r="L62" s="4" t="s">
        <v>228</v>
      </c>
      <c r="M62" s="4" t="s">
        <v>228</v>
      </c>
      <c r="N62" s="4" t="s">
        <v>228</v>
      </c>
      <c r="O62" s="4" t="s">
        <v>228</v>
      </c>
      <c r="P62" s="4" t="s">
        <v>228</v>
      </c>
      <c r="Q62" s="4" t="s">
        <v>228</v>
      </c>
      <c r="R62" s="4" t="s">
        <v>228</v>
      </c>
      <c r="S62" s="4" t="s">
        <v>228</v>
      </c>
      <c r="T62" s="4" t="s">
        <v>228</v>
      </c>
      <c r="U62" s="4" t="s">
        <v>228</v>
      </c>
      <c r="V62" s="4" t="s">
        <v>228</v>
      </c>
      <c r="W62" s="4" t="s">
        <v>228</v>
      </c>
      <c r="X62" s="4" t="s">
        <v>228</v>
      </c>
      <c r="Y62" s="4" t="s">
        <v>228</v>
      </c>
      <c r="Z62" s="4" t="s">
        <v>228</v>
      </c>
      <c r="AA62" s="4" t="s">
        <v>228</v>
      </c>
      <c r="AB62" s="4" t="s">
        <v>228</v>
      </c>
      <c r="AC62" s="4" t="s">
        <v>228</v>
      </c>
      <c r="AD62" s="4" t="s">
        <v>228</v>
      </c>
      <c r="AE62" s="4" t="s">
        <v>228</v>
      </c>
      <c r="AF62" s="4" t="s">
        <v>228</v>
      </c>
      <c r="AG62" s="4" t="s">
        <v>228</v>
      </c>
      <c r="AH62" s="4" t="s">
        <v>228</v>
      </c>
      <c r="AI62" s="4" t="s">
        <v>228</v>
      </c>
      <c r="AJ62" s="4" t="s">
        <v>228</v>
      </c>
      <c r="AK62" s="4" t="s">
        <v>228</v>
      </c>
      <c r="AL62" s="4" t="s">
        <v>228</v>
      </c>
      <c r="AM62" s="4" t="s">
        <v>228</v>
      </c>
      <c r="AN62" s="4" t="s">
        <v>228</v>
      </c>
      <c r="AO62" s="4" t="s">
        <v>228</v>
      </c>
      <c r="AP62" s="4" t="s">
        <v>228</v>
      </c>
      <c r="AQ62" s="4" t="s">
        <v>228</v>
      </c>
      <c r="AR62" s="4" t="s">
        <v>228</v>
      </c>
      <c r="AS62" s="4" t="s">
        <v>228</v>
      </c>
      <c r="AT62" s="4" t="s">
        <v>228</v>
      </c>
      <c r="AU62" s="4" t="s">
        <v>228</v>
      </c>
      <c r="AV62" s="4" t="s">
        <v>228</v>
      </c>
      <c r="AW62" s="4" t="s">
        <v>228</v>
      </c>
      <c r="AX62" s="4" t="s">
        <v>228</v>
      </c>
      <c r="AY62" s="4" t="s">
        <v>228</v>
      </c>
      <c r="AZ62" s="4" t="s">
        <v>228</v>
      </c>
      <c r="BA62" s="4" t="s">
        <v>228</v>
      </c>
      <c r="BB62" s="4" t="s">
        <v>228</v>
      </c>
      <c r="BC62" s="4" t="s">
        <v>228</v>
      </c>
      <c r="BD62" s="4" t="s">
        <v>228</v>
      </c>
      <c r="BE62" s="4" t="s">
        <v>228</v>
      </c>
      <c r="BF62" s="4" t="s">
        <v>228</v>
      </c>
      <c r="BG62" s="4" t="s">
        <v>228</v>
      </c>
      <c r="BH62" s="4" t="s">
        <v>228</v>
      </c>
      <c r="BI62" s="4" t="s">
        <v>228</v>
      </c>
      <c r="BJ62" s="4" t="s">
        <v>228</v>
      </c>
      <c r="BK62" s="4" t="s">
        <v>228</v>
      </c>
      <c r="BL62" s="4" t="s">
        <v>228</v>
      </c>
      <c r="BM62" s="4" t="s">
        <v>228</v>
      </c>
      <c r="BN62" s="4" t="s">
        <v>228</v>
      </c>
      <c r="BO62" s="4" t="s">
        <v>228</v>
      </c>
      <c r="BP62" s="4" t="s">
        <v>228</v>
      </c>
      <c r="BQ62" s="4" t="s">
        <v>228</v>
      </c>
      <c r="BR62" s="4"/>
      <c r="BS62" s="4"/>
      <c r="BT62" s="4"/>
      <c r="BU62" s="4"/>
      <c r="BV62" s="4"/>
      <c r="BW62" s="4"/>
      <c r="BX62" s="4"/>
      <c r="BY62" s="4"/>
      <c r="BZ62" s="4"/>
      <c r="CA62" s="4"/>
      <c r="CB62" s="4"/>
      <c r="CC62" s="4"/>
      <c r="CD62" s="4"/>
      <c r="CE62" s="4"/>
      <c r="CF62" s="4"/>
      <c r="CG62" s="4"/>
      <c r="CH62" s="4"/>
      <c r="CI62" s="4"/>
      <c r="CJ62" s="4"/>
      <c r="CK62" s="4"/>
      <c r="CL62" s="4"/>
      <c r="CM62" s="4"/>
      <c r="CN62" s="4"/>
      <c r="CO62" s="4"/>
      <c r="CP62" s="4"/>
      <c r="CQ62" s="4"/>
      <c r="CR62" s="4"/>
      <c r="CS62" s="4"/>
      <c r="CT62" s="4"/>
      <c r="CU62" s="4"/>
      <c r="CV62" s="4"/>
      <c r="CW62" s="4"/>
      <c r="CX62" s="4"/>
      <c r="CY62" s="4"/>
      <c r="CZ62" s="4"/>
      <c r="DA62" s="4"/>
      <c r="DB62" s="4"/>
      <c r="DC62" s="4"/>
      <c r="DD62" s="4"/>
      <c r="DE62" s="4"/>
      <c r="DF62" s="4"/>
      <c r="DG62" s="78"/>
    </row>
    <row r="63" spans="1:111" x14ac:dyDescent="0.5">
      <c r="A63" s="82" t="str">
        <f>'5k Women'!B64</f>
        <v>Isabelle</v>
      </c>
      <c r="B63" s="17" t="str">
        <f>'5k Women'!C64</f>
        <v>Horrocks</v>
      </c>
      <c r="C63" s="6">
        <f>MIN(E63:DG63)</f>
        <v>2.2928240740740742E-2</v>
      </c>
      <c r="D63" s="4" t="s">
        <v>228</v>
      </c>
      <c r="E63" s="4" t="s">
        <v>228</v>
      </c>
      <c r="F63" s="4" t="s">
        <v>228</v>
      </c>
      <c r="G63" s="4" t="s">
        <v>228</v>
      </c>
      <c r="H63" s="4" t="s">
        <v>228</v>
      </c>
      <c r="I63" s="4" t="s">
        <v>228</v>
      </c>
      <c r="J63" s="4" t="s">
        <v>228</v>
      </c>
      <c r="K63" s="4" t="s">
        <v>228</v>
      </c>
      <c r="L63" s="4" t="s">
        <v>228</v>
      </c>
      <c r="M63" s="4" t="s">
        <v>228</v>
      </c>
      <c r="N63" s="4" t="s">
        <v>228</v>
      </c>
      <c r="O63" s="4" t="s">
        <v>228</v>
      </c>
      <c r="P63" s="4" t="s">
        <v>228</v>
      </c>
      <c r="Q63" s="4" t="s">
        <v>228</v>
      </c>
      <c r="R63" s="4" t="s">
        <v>228</v>
      </c>
      <c r="S63" s="4" t="s">
        <v>228</v>
      </c>
      <c r="T63" s="4" t="s">
        <v>228</v>
      </c>
      <c r="U63" s="4" t="s">
        <v>228</v>
      </c>
      <c r="V63" s="4" t="s">
        <v>228</v>
      </c>
      <c r="W63" s="4" t="s">
        <v>228</v>
      </c>
      <c r="X63" s="4" t="s">
        <v>228</v>
      </c>
      <c r="Y63" s="4" t="s">
        <v>228</v>
      </c>
      <c r="Z63" s="4" t="s">
        <v>228</v>
      </c>
      <c r="AA63" s="4" t="s">
        <v>228</v>
      </c>
      <c r="AB63" s="4" t="s">
        <v>228</v>
      </c>
      <c r="AC63" s="4" t="s">
        <v>228</v>
      </c>
      <c r="AD63" s="4" t="s">
        <v>228</v>
      </c>
      <c r="AE63" s="4" t="s">
        <v>228</v>
      </c>
      <c r="AF63" s="4" t="s">
        <v>606</v>
      </c>
      <c r="AG63" s="4">
        <v>2.2928240740740742E-2</v>
      </c>
      <c r="AH63" s="4" t="s">
        <v>228</v>
      </c>
      <c r="AI63" s="4" t="s">
        <v>228</v>
      </c>
      <c r="AJ63" s="4" t="s">
        <v>228</v>
      </c>
      <c r="AK63" s="4" t="s">
        <v>228</v>
      </c>
      <c r="AL63" s="4" t="s">
        <v>228</v>
      </c>
      <c r="AM63" s="4" t="s">
        <v>228</v>
      </c>
      <c r="AN63" s="4" t="s">
        <v>228</v>
      </c>
      <c r="AO63" s="4" t="s">
        <v>228</v>
      </c>
      <c r="AP63" s="4" t="s">
        <v>228</v>
      </c>
      <c r="AQ63" s="4" t="s">
        <v>228</v>
      </c>
      <c r="AR63" s="4" t="s">
        <v>228</v>
      </c>
      <c r="AS63" s="4" t="s">
        <v>228</v>
      </c>
      <c r="AT63" s="4" t="s">
        <v>772</v>
      </c>
      <c r="AU63" s="4">
        <v>2.5891203703703704E-2</v>
      </c>
      <c r="AV63" s="4" t="s">
        <v>228</v>
      </c>
      <c r="AW63" s="4" t="s">
        <v>228</v>
      </c>
      <c r="AX63" s="4" t="s">
        <v>228</v>
      </c>
      <c r="AY63" s="4" t="s">
        <v>228</v>
      </c>
      <c r="AZ63" s="4" t="s">
        <v>228</v>
      </c>
      <c r="BA63" s="4" t="s">
        <v>228</v>
      </c>
      <c r="BB63" s="4" t="s">
        <v>228</v>
      </c>
      <c r="BC63" s="4" t="s">
        <v>228</v>
      </c>
      <c r="BD63" s="4" t="s">
        <v>228</v>
      </c>
      <c r="BE63" s="4" t="s">
        <v>228</v>
      </c>
      <c r="BF63" s="4" t="s">
        <v>228</v>
      </c>
      <c r="BG63" s="4" t="s">
        <v>228</v>
      </c>
      <c r="BH63" s="4" t="s">
        <v>228</v>
      </c>
      <c r="BI63" s="4" t="s">
        <v>228</v>
      </c>
      <c r="BJ63" s="4" t="s">
        <v>228</v>
      </c>
      <c r="BK63" s="4" t="s">
        <v>228</v>
      </c>
      <c r="BL63" s="4" t="s">
        <v>228</v>
      </c>
      <c r="BM63" s="4" t="s">
        <v>228</v>
      </c>
      <c r="BN63" s="4" t="s">
        <v>228</v>
      </c>
      <c r="BO63" s="4" t="s">
        <v>228</v>
      </c>
      <c r="BP63" s="4" t="s">
        <v>228</v>
      </c>
      <c r="BQ63" s="4" t="s">
        <v>228</v>
      </c>
      <c r="BR63" s="4"/>
      <c r="BS63" s="4"/>
      <c r="BT63" s="4"/>
      <c r="BU63" s="4"/>
      <c r="BV63" s="4"/>
      <c r="BW63" s="4"/>
      <c r="BX63" s="4"/>
      <c r="BY63" s="4"/>
      <c r="BZ63" s="4"/>
      <c r="CA63" s="4"/>
      <c r="CB63" s="4"/>
      <c r="CC63" s="4"/>
      <c r="CD63" s="4"/>
      <c r="CE63" s="4"/>
      <c r="CF63" s="4"/>
      <c r="CG63" s="4"/>
      <c r="CH63" s="4"/>
      <c r="CI63" s="4"/>
      <c r="CJ63" s="4"/>
      <c r="CK63" s="4"/>
      <c r="CL63" s="4"/>
      <c r="CM63" s="4"/>
      <c r="CN63" s="4"/>
      <c r="CO63" s="4"/>
      <c r="CP63" s="4"/>
      <c r="CQ63" s="4"/>
      <c r="CR63" s="4"/>
      <c r="CS63" s="4"/>
      <c r="CT63" s="4"/>
      <c r="CU63" s="4"/>
      <c r="CV63" s="4"/>
      <c r="CW63" s="4"/>
      <c r="CX63" s="4"/>
      <c r="CY63" s="4"/>
      <c r="CZ63" s="4"/>
      <c r="DA63" s="4"/>
      <c r="DB63" s="4"/>
      <c r="DC63" s="4"/>
      <c r="DD63" s="4"/>
      <c r="DE63" s="4"/>
      <c r="DF63" s="4"/>
      <c r="DG63" s="78"/>
    </row>
    <row r="64" spans="1:111" x14ac:dyDescent="0.5">
      <c r="A64" s="82" t="str">
        <f>'5k Women'!B65</f>
        <v>Cora</v>
      </c>
      <c r="B64" s="17" t="str">
        <f>'5k Women'!C65</f>
        <v>Hubbert</v>
      </c>
      <c r="C64" s="6">
        <f>MIN(E64:DG64)</f>
        <v>0</v>
      </c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  <c r="AK64" s="4"/>
      <c r="AL64" s="4"/>
      <c r="AM64" s="4"/>
      <c r="AN64" s="4"/>
      <c r="AO64" s="4"/>
      <c r="AP64" s="4" t="s">
        <v>228</v>
      </c>
      <c r="AQ64" s="4" t="s">
        <v>228</v>
      </c>
      <c r="AR64" s="4" t="s">
        <v>228</v>
      </c>
      <c r="AS64" s="4" t="s">
        <v>228</v>
      </c>
      <c r="AT64" s="4" t="s">
        <v>228</v>
      </c>
      <c r="AU64" s="4" t="s">
        <v>228</v>
      </c>
      <c r="AV64" s="4" t="s">
        <v>228</v>
      </c>
      <c r="AW64" s="4" t="s">
        <v>228</v>
      </c>
      <c r="AX64" s="4" t="s">
        <v>228</v>
      </c>
      <c r="AY64" s="4" t="s">
        <v>228</v>
      </c>
      <c r="AZ64" s="4" t="s">
        <v>228</v>
      </c>
      <c r="BA64" s="4" t="s">
        <v>228</v>
      </c>
      <c r="BB64" s="4" t="s">
        <v>228</v>
      </c>
      <c r="BC64" s="4" t="s">
        <v>228</v>
      </c>
      <c r="BD64" s="4" t="s">
        <v>228</v>
      </c>
      <c r="BE64" s="4" t="s">
        <v>228</v>
      </c>
      <c r="BF64" s="4" t="s">
        <v>228</v>
      </c>
      <c r="BG64" s="4" t="s">
        <v>228</v>
      </c>
      <c r="BH64" s="4" t="s">
        <v>228</v>
      </c>
      <c r="BI64" s="4" t="s">
        <v>228</v>
      </c>
      <c r="BJ64" s="4" t="s">
        <v>228</v>
      </c>
      <c r="BK64" s="4" t="s">
        <v>228</v>
      </c>
      <c r="BL64" s="4" t="s">
        <v>228</v>
      </c>
      <c r="BM64" s="4" t="s">
        <v>228</v>
      </c>
      <c r="BN64" s="4" t="s">
        <v>228</v>
      </c>
      <c r="BO64" s="4" t="s">
        <v>228</v>
      </c>
      <c r="BP64" s="4" t="s">
        <v>228</v>
      </c>
      <c r="BQ64" s="4" t="s">
        <v>228</v>
      </c>
      <c r="BR64" s="4"/>
      <c r="BS64" s="4"/>
      <c r="BT64" s="4"/>
      <c r="BU64" s="4"/>
      <c r="BV64" s="4"/>
      <c r="BW64" s="4"/>
      <c r="BX64" s="4"/>
      <c r="BY64" s="4"/>
      <c r="BZ64" s="4"/>
      <c r="CA64" s="4"/>
      <c r="CB64" s="4"/>
      <c r="CC64" s="4"/>
      <c r="CD64" s="4"/>
      <c r="CE64" s="4"/>
      <c r="CF64" s="4"/>
      <c r="CG64" s="4"/>
      <c r="CH64" s="4"/>
      <c r="CI64" s="4"/>
      <c r="CJ64" s="4"/>
      <c r="CK64" s="4"/>
      <c r="CL64" s="4"/>
      <c r="CM64" s="4"/>
      <c r="CN64" s="4"/>
      <c r="CO64" s="4"/>
      <c r="CP64" s="4"/>
      <c r="CQ64" s="4"/>
      <c r="CR64" s="4"/>
      <c r="CS64" s="4"/>
      <c r="CT64" s="4"/>
      <c r="CU64" s="4"/>
      <c r="CV64" s="4"/>
      <c r="CW64" s="4"/>
      <c r="CX64" s="4"/>
      <c r="CY64" s="4"/>
      <c r="CZ64" s="4"/>
      <c r="DA64" s="4"/>
      <c r="DB64" s="4"/>
      <c r="DC64" s="4"/>
      <c r="DD64" s="4"/>
      <c r="DE64" s="4"/>
      <c r="DF64" s="4"/>
      <c r="DG64" s="78"/>
    </row>
    <row r="65" spans="1:111" x14ac:dyDescent="0.5">
      <c r="A65" s="82" t="str">
        <f>'5k Women'!B66</f>
        <v>Hannah</v>
      </c>
      <c r="B65" s="17" t="str">
        <f>'5k Women'!C66</f>
        <v>Hughes</v>
      </c>
      <c r="C65" s="6">
        <f>MIN(E65:DG65)</f>
        <v>2.2418981481481481E-2</v>
      </c>
      <c r="D65" s="4" t="s">
        <v>228</v>
      </c>
      <c r="E65" s="4" t="s">
        <v>228</v>
      </c>
      <c r="F65" s="4" t="s">
        <v>228</v>
      </c>
      <c r="G65" s="4" t="s">
        <v>228</v>
      </c>
      <c r="H65" s="4" t="s">
        <v>228</v>
      </c>
      <c r="I65" s="4" t="s">
        <v>228</v>
      </c>
      <c r="J65" s="4" t="s">
        <v>228</v>
      </c>
      <c r="K65" s="4" t="s">
        <v>228</v>
      </c>
      <c r="L65" s="4" t="s">
        <v>228</v>
      </c>
      <c r="M65" s="4" t="s">
        <v>228</v>
      </c>
      <c r="N65" s="4" t="s">
        <v>228</v>
      </c>
      <c r="O65" s="4" t="s">
        <v>228</v>
      </c>
      <c r="P65" s="4" t="s">
        <v>228</v>
      </c>
      <c r="Q65" s="4" t="s">
        <v>228</v>
      </c>
      <c r="R65" s="4" t="s">
        <v>228</v>
      </c>
      <c r="S65" s="4" t="s">
        <v>228</v>
      </c>
      <c r="T65" s="4" t="s">
        <v>228</v>
      </c>
      <c r="U65" s="4" t="s">
        <v>228</v>
      </c>
      <c r="V65" s="4" t="s">
        <v>355</v>
      </c>
      <c r="W65" s="4">
        <v>2.5162037037037038E-2</v>
      </c>
      <c r="X65" s="4" t="s">
        <v>228</v>
      </c>
      <c r="Y65" s="4" t="s">
        <v>228</v>
      </c>
      <c r="Z65" s="4" t="s">
        <v>355</v>
      </c>
      <c r="AA65" s="4">
        <v>2.4745370370370369E-2</v>
      </c>
      <c r="AB65" s="4" t="s">
        <v>355</v>
      </c>
      <c r="AC65" s="4">
        <v>2.3148148148148147E-2</v>
      </c>
      <c r="AD65" s="4" t="s">
        <v>355</v>
      </c>
      <c r="AE65" s="4">
        <v>2.3796296296296298E-2</v>
      </c>
      <c r="AF65" s="4" t="s">
        <v>355</v>
      </c>
      <c r="AG65" s="4">
        <v>2.2800925925925926E-2</v>
      </c>
      <c r="AH65" s="4" t="s">
        <v>355</v>
      </c>
      <c r="AI65" s="4">
        <v>2.252314814814815E-2</v>
      </c>
      <c r="AJ65" s="4" t="s">
        <v>355</v>
      </c>
      <c r="AK65" s="4">
        <v>2.2418981481481481E-2</v>
      </c>
      <c r="AL65" s="4" t="s">
        <v>228</v>
      </c>
      <c r="AM65" s="4" t="s">
        <v>228</v>
      </c>
      <c r="AN65" s="4" t="s">
        <v>355</v>
      </c>
      <c r="AO65" s="4">
        <v>2.2650462962962963E-2</v>
      </c>
      <c r="AP65" s="4" t="s">
        <v>228</v>
      </c>
      <c r="AQ65" s="4" t="s">
        <v>228</v>
      </c>
      <c r="AR65" s="4" t="s">
        <v>228</v>
      </c>
      <c r="AS65" s="4" t="s">
        <v>228</v>
      </c>
      <c r="AT65" s="4" t="s">
        <v>355</v>
      </c>
      <c r="AU65" s="4">
        <v>2.4780092592592593E-2</v>
      </c>
      <c r="AV65" s="4" t="s">
        <v>228</v>
      </c>
      <c r="AW65" s="4" t="s">
        <v>228</v>
      </c>
      <c r="AX65" s="4" t="s">
        <v>355</v>
      </c>
      <c r="AY65" s="4">
        <v>2.3425925925925926E-2</v>
      </c>
      <c r="AZ65" s="4" t="s">
        <v>228</v>
      </c>
      <c r="BA65" s="4" t="s">
        <v>228</v>
      </c>
      <c r="BB65" s="4" t="s">
        <v>228</v>
      </c>
      <c r="BC65" s="4" t="s">
        <v>228</v>
      </c>
      <c r="BD65" s="4" t="s">
        <v>355</v>
      </c>
      <c r="BE65" s="4">
        <v>2.6284722222222223E-2</v>
      </c>
      <c r="BF65" s="4" t="s">
        <v>355</v>
      </c>
      <c r="BG65" s="4">
        <v>2.5358796296296296E-2</v>
      </c>
      <c r="BH65" s="4" t="s">
        <v>355</v>
      </c>
      <c r="BI65" s="4">
        <v>2.4039351851851853E-2</v>
      </c>
      <c r="BJ65" s="4" t="s">
        <v>355</v>
      </c>
      <c r="BK65" s="4">
        <v>2.4872685185185185E-2</v>
      </c>
      <c r="BL65" s="4" t="s">
        <v>228</v>
      </c>
      <c r="BM65" s="4" t="s">
        <v>228</v>
      </c>
      <c r="BN65" s="4" t="s">
        <v>228</v>
      </c>
      <c r="BO65" s="4" t="s">
        <v>228</v>
      </c>
      <c r="BP65" s="4" t="s">
        <v>228</v>
      </c>
      <c r="BQ65" s="4" t="s">
        <v>228</v>
      </c>
      <c r="BR65" s="4"/>
      <c r="BS65" s="4"/>
      <c r="BT65" s="4"/>
      <c r="BU65" s="4"/>
      <c r="BV65" s="4"/>
      <c r="BW65" s="4"/>
      <c r="BX65" s="4"/>
      <c r="BY65" s="4"/>
      <c r="BZ65" s="4"/>
      <c r="CA65" s="4"/>
      <c r="CB65" s="4"/>
      <c r="CC65" s="4"/>
      <c r="CD65" s="4"/>
      <c r="CE65" s="4"/>
      <c r="CF65" s="4"/>
      <c r="CG65" s="4"/>
      <c r="CH65" s="4"/>
      <c r="CI65" s="4"/>
      <c r="CJ65" s="4"/>
      <c r="CK65" s="4"/>
      <c r="CL65" s="4"/>
      <c r="CM65" s="4"/>
      <c r="CN65" s="4"/>
      <c r="CO65" s="4"/>
      <c r="CP65" s="4"/>
      <c r="CQ65" s="4"/>
      <c r="CR65" s="4"/>
      <c r="CS65" s="4"/>
      <c r="CT65" s="4"/>
      <c r="CU65" s="4"/>
      <c r="CV65" s="4"/>
      <c r="CW65" s="4"/>
      <c r="CX65" s="4"/>
      <c r="CY65" s="4"/>
      <c r="CZ65" s="4"/>
      <c r="DA65" s="4"/>
      <c r="DB65" s="4"/>
      <c r="DC65" s="4"/>
      <c r="DD65" s="4"/>
      <c r="DE65" s="4"/>
      <c r="DF65" s="4"/>
      <c r="DG65" s="78"/>
    </row>
    <row r="66" spans="1:111" x14ac:dyDescent="0.5">
      <c r="A66" s="82" t="str">
        <f>'5k Women'!B67</f>
        <v>Suzanna</v>
      </c>
      <c r="B66" s="17" t="str">
        <f>'5k Women'!C67</f>
        <v>Hulse</v>
      </c>
      <c r="C66" s="6">
        <f t="shared" si="1"/>
        <v>2.1863425925925925E-2</v>
      </c>
      <c r="D66" s="4" t="s">
        <v>228</v>
      </c>
      <c r="E66" s="4" t="s">
        <v>228</v>
      </c>
      <c r="F66" s="4" t="s">
        <v>228</v>
      </c>
      <c r="G66" s="4" t="s">
        <v>228</v>
      </c>
      <c r="H66" s="4" t="s">
        <v>228</v>
      </c>
      <c r="I66" s="4" t="s">
        <v>228</v>
      </c>
      <c r="J66" s="4" t="s">
        <v>228</v>
      </c>
      <c r="K66" s="4" t="s">
        <v>228</v>
      </c>
      <c r="L66" s="4" t="s">
        <v>228</v>
      </c>
      <c r="M66" s="4" t="s">
        <v>228</v>
      </c>
      <c r="N66" s="4" t="s">
        <v>228</v>
      </c>
      <c r="O66" s="4" t="s">
        <v>228</v>
      </c>
      <c r="P66" s="4" t="s">
        <v>228</v>
      </c>
      <c r="Q66" s="4" t="s">
        <v>228</v>
      </c>
      <c r="R66" s="4" t="s">
        <v>228</v>
      </c>
      <c r="S66" s="4" t="s">
        <v>228</v>
      </c>
      <c r="T66" s="4" t="s">
        <v>228</v>
      </c>
      <c r="U66" s="4" t="s">
        <v>228</v>
      </c>
      <c r="V66" s="4" t="s">
        <v>355</v>
      </c>
      <c r="W66" s="4">
        <v>2.4560185185185185E-2</v>
      </c>
      <c r="X66" s="4" t="s">
        <v>228</v>
      </c>
      <c r="Y66" s="4" t="s">
        <v>228</v>
      </c>
      <c r="Z66" s="4" t="s">
        <v>358</v>
      </c>
      <c r="AA66" s="4">
        <v>2.3148148148148147E-2</v>
      </c>
      <c r="AB66" s="4" t="s">
        <v>228</v>
      </c>
      <c r="AC66" s="4" t="s">
        <v>228</v>
      </c>
      <c r="AD66" s="4" t="s">
        <v>355</v>
      </c>
      <c r="AE66" s="4">
        <v>2.4212962962962964E-2</v>
      </c>
      <c r="AF66" s="4" t="s">
        <v>355</v>
      </c>
      <c r="AG66" s="4">
        <v>2.2395833333333334E-2</v>
      </c>
      <c r="AH66" s="4" t="s">
        <v>355</v>
      </c>
      <c r="AI66" s="4">
        <v>2.2708333333333334E-2</v>
      </c>
      <c r="AJ66" s="4" t="s">
        <v>355</v>
      </c>
      <c r="AK66" s="4">
        <v>2.224537037037037E-2</v>
      </c>
      <c r="AL66" s="4" t="s">
        <v>358</v>
      </c>
      <c r="AM66" s="4">
        <v>2.1863425925925925E-2</v>
      </c>
      <c r="AN66" s="4" t="s">
        <v>228</v>
      </c>
      <c r="AO66" s="4" t="s">
        <v>228</v>
      </c>
      <c r="AP66" s="4" t="s">
        <v>357</v>
      </c>
      <c r="AQ66" s="4">
        <v>2.2418981481481481E-2</v>
      </c>
      <c r="AR66" s="4" t="s">
        <v>228</v>
      </c>
      <c r="AS66" s="4" t="s">
        <v>228</v>
      </c>
      <c r="AT66" s="4" t="s">
        <v>355</v>
      </c>
      <c r="AU66" s="4">
        <v>2.3541666666666666E-2</v>
      </c>
      <c r="AV66" s="4" t="s">
        <v>228</v>
      </c>
      <c r="AW66" s="4" t="s">
        <v>228</v>
      </c>
      <c r="AX66" s="4" t="s">
        <v>228</v>
      </c>
      <c r="AY66" s="4" t="s">
        <v>228</v>
      </c>
      <c r="AZ66" s="4" t="s">
        <v>228</v>
      </c>
      <c r="BA66" s="4" t="s">
        <v>228</v>
      </c>
      <c r="BB66" s="4" t="s">
        <v>228</v>
      </c>
      <c r="BC66" s="4" t="s">
        <v>228</v>
      </c>
      <c r="BD66" s="4" t="s">
        <v>228</v>
      </c>
      <c r="BE66" s="4" t="s">
        <v>228</v>
      </c>
      <c r="BF66" s="4" t="s">
        <v>228</v>
      </c>
      <c r="BG66" s="4" t="s">
        <v>228</v>
      </c>
      <c r="BH66" s="4" t="s">
        <v>228</v>
      </c>
      <c r="BI66" s="4" t="s">
        <v>228</v>
      </c>
      <c r="BJ66" s="4" t="s">
        <v>228</v>
      </c>
      <c r="BK66" s="4" t="s">
        <v>228</v>
      </c>
      <c r="BL66" s="4" t="s">
        <v>228</v>
      </c>
      <c r="BM66" s="4" t="s">
        <v>228</v>
      </c>
      <c r="BN66" s="4" t="s">
        <v>355</v>
      </c>
      <c r="BO66" s="4">
        <v>2.3125E-2</v>
      </c>
      <c r="BP66" s="4" t="s">
        <v>228</v>
      </c>
      <c r="BQ66" s="4" t="s">
        <v>228</v>
      </c>
      <c r="BR66" s="4"/>
      <c r="BS66" s="4"/>
      <c r="BT66" s="4"/>
      <c r="BU66" s="4"/>
      <c r="BV66" s="4"/>
      <c r="BW66" s="4"/>
      <c r="BX66" s="4"/>
      <c r="BY66" s="4"/>
      <c r="BZ66" s="4"/>
      <c r="CA66" s="4"/>
      <c r="CB66" s="4"/>
      <c r="CC66" s="4"/>
      <c r="CD66" s="4"/>
      <c r="CE66" s="4"/>
      <c r="CF66" s="4"/>
      <c r="CG66" s="4"/>
      <c r="CH66" s="4"/>
      <c r="CI66" s="4"/>
      <c r="CJ66" s="4"/>
      <c r="CK66" s="4"/>
      <c r="CL66" s="4"/>
      <c r="CM66" s="4"/>
      <c r="CN66" s="4"/>
      <c r="CO66" s="4"/>
      <c r="CP66" s="4"/>
      <c r="CQ66" s="4"/>
      <c r="CR66" s="4"/>
      <c r="CS66" s="4"/>
      <c r="CT66" s="4"/>
      <c r="CU66" s="4"/>
      <c r="CV66" s="4"/>
      <c r="CW66" s="4"/>
      <c r="CX66" s="4"/>
      <c r="CY66" s="4"/>
      <c r="CZ66" s="4"/>
      <c r="DA66" s="4"/>
      <c r="DB66" s="4"/>
      <c r="DC66" s="4"/>
      <c r="DD66" s="4"/>
      <c r="DE66" s="4"/>
      <c r="DF66" s="4"/>
      <c r="DG66" s="78"/>
    </row>
    <row r="67" spans="1:111" x14ac:dyDescent="0.5">
      <c r="A67" s="82" t="str">
        <f>'5k Women'!B68</f>
        <v>Jorja</v>
      </c>
      <c r="B67" s="17" t="str">
        <f>'5k Women'!C68</f>
        <v>Hutchinson</v>
      </c>
      <c r="C67" s="6">
        <f>MIN(E67:DG67)</f>
        <v>1.8888888888888889E-2</v>
      </c>
      <c r="D67" s="4" t="s">
        <v>400</v>
      </c>
      <c r="E67" s="4">
        <v>2.0254629629629629E-2</v>
      </c>
      <c r="F67" s="4" t="s">
        <v>228</v>
      </c>
      <c r="G67" s="4" t="s">
        <v>228</v>
      </c>
      <c r="H67" s="4" t="s">
        <v>228</v>
      </c>
      <c r="I67" s="4" t="s">
        <v>228</v>
      </c>
      <c r="J67" s="4" t="s">
        <v>228</v>
      </c>
      <c r="K67" s="4" t="s">
        <v>228</v>
      </c>
      <c r="L67" s="4" t="s">
        <v>228</v>
      </c>
      <c r="M67" s="4" t="s">
        <v>228</v>
      </c>
      <c r="N67" s="4" t="s">
        <v>228</v>
      </c>
      <c r="O67" s="4" t="s">
        <v>228</v>
      </c>
      <c r="P67" s="4" t="s">
        <v>228</v>
      </c>
      <c r="Q67" s="4" t="s">
        <v>228</v>
      </c>
      <c r="R67" s="4" t="s">
        <v>228</v>
      </c>
      <c r="S67" s="4" t="s">
        <v>228</v>
      </c>
      <c r="T67" s="4" t="s">
        <v>507</v>
      </c>
      <c r="U67" s="4">
        <v>3.5069444444444445E-2</v>
      </c>
      <c r="V67" s="4" t="s">
        <v>228</v>
      </c>
      <c r="W67" s="4" t="s">
        <v>228</v>
      </c>
      <c r="X67" s="4" t="s">
        <v>228</v>
      </c>
      <c r="Y67" s="4" t="s">
        <v>228</v>
      </c>
      <c r="Z67" s="4" t="s">
        <v>228</v>
      </c>
      <c r="AA67" s="4" t="s">
        <v>228</v>
      </c>
      <c r="AB67" s="4" t="s">
        <v>228</v>
      </c>
      <c r="AC67" s="4" t="s">
        <v>228</v>
      </c>
      <c r="AD67" s="4" t="s">
        <v>228</v>
      </c>
      <c r="AE67" s="4" t="s">
        <v>228</v>
      </c>
      <c r="AF67" s="4" t="s">
        <v>228</v>
      </c>
      <c r="AG67" s="4" t="s">
        <v>228</v>
      </c>
      <c r="AH67" s="4" t="s">
        <v>228</v>
      </c>
      <c r="AI67" s="4" t="s">
        <v>228</v>
      </c>
      <c r="AJ67" s="4" t="s">
        <v>228</v>
      </c>
      <c r="AK67" s="4" t="s">
        <v>228</v>
      </c>
      <c r="AL67" s="4" t="s">
        <v>228</v>
      </c>
      <c r="AM67" s="4" t="s">
        <v>228</v>
      </c>
      <c r="AN67" s="4" t="s">
        <v>355</v>
      </c>
      <c r="AO67" s="4">
        <v>1.8888888888888889E-2</v>
      </c>
      <c r="AP67" s="4" t="s">
        <v>228</v>
      </c>
      <c r="AQ67" s="4" t="s">
        <v>228</v>
      </c>
      <c r="AR67" s="4" t="s">
        <v>228</v>
      </c>
      <c r="AS67" s="4" t="s">
        <v>228</v>
      </c>
      <c r="AT67" s="4" t="s">
        <v>228</v>
      </c>
      <c r="AU67" s="4" t="s">
        <v>228</v>
      </c>
      <c r="AV67" s="4" t="s">
        <v>228</v>
      </c>
      <c r="AW67" s="4" t="s">
        <v>228</v>
      </c>
      <c r="AX67" s="4" t="s">
        <v>228</v>
      </c>
      <c r="AY67" s="4" t="s">
        <v>228</v>
      </c>
      <c r="AZ67" s="4" t="s">
        <v>674</v>
      </c>
      <c r="BA67" s="4">
        <v>3.6215277777777777E-2</v>
      </c>
      <c r="BB67" s="4" t="s">
        <v>228</v>
      </c>
      <c r="BC67" s="4" t="s">
        <v>228</v>
      </c>
      <c r="BD67" s="4" t="s">
        <v>228</v>
      </c>
      <c r="BE67" s="4" t="s">
        <v>228</v>
      </c>
      <c r="BF67" s="4" t="s">
        <v>228</v>
      </c>
      <c r="BG67" s="4" t="s">
        <v>228</v>
      </c>
      <c r="BH67" s="4" t="s">
        <v>228</v>
      </c>
      <c r="BI67" s="4" t="s">
        <v>228</v>
      </c>
      <c r="BJ67" s="4" t="s">
        <v>228</v>
      </c>
      <c r="BK67" s="4" t="s">
        <v>228</v>
      </c>
      <c r="BL67" s="4" t="s">
        <v>228</v>
      </c>
      <c r="BM67" s="4" t="s">
        <v>228</v>
      </c>
      <c r="BN67" s="4" t="s">
        <v>228</v>
      </c>
      <c r="BO67" s="4" t="s">
        <v>228</v>
      </c>
      <c r="BP67" s="4" t="s">
        <v>228</v>
      </c>
      <c r="BQ67" s="4" t="s">
        <v>228</v>
      </c>
      <c r="BR67" s="4"/>
      <c r="BS67" s="4"/>
      <c r="BT67" s="4"/>
      <c r="BU67" s="4"/>
      <c r="BV67" s="4"/>
      <c r="BW67" s="4"/>
      <c r="BX67" s="4"/>
      <c r="BY67" s="4"/>
      <c r="BZ67" s="4"/>
      <c r="CA67" s="4"/>
      <c r="CB67" s="4"/>
      <c r="CC67" s="4"/>
      <c r="CD67" s="4"/>
      <c r="CE67" s="4"/>
      <c r="CF67" s="4"/>
      <c r="CG67" s="4"/>
      <c r="CH67" s="4"/>
      <c r="CI67" s="4"/>
      <c r="CJ67" s="4"/>
      <c r="CK67" s="4"/>
      <c r="CL67" s="4"/>
      <c r="CM67" s="4"/>
      <c r="CN67" s="4"/>
      <c r="CO67" s="4"/>
      <c r="CP67" s="4"/>
      <c r="CQ67" s="4"/>
      <c r="CR67" s="4"/>
      <c r="CS67" s="4"/>
      <c r="CT67" s="4"/>
      <c r="CU67" s="4"/>
      <c r="CV67" s="4"/>
      <c r="CW67" s="4"/>
      <c r="CX67" s="4"/>
      <c r="CY67" s="4"/>
      <c r="CZ67" s="4"/>
      <c r="DA67" s="4"/>
      <c r="DB67" s="4"/>
      <c r="DC67" s="4"/>
      <c r="DD67" s="4"/>
      <c r="DE67" s="4"/>
      <c r="DF67" s="4"/>
      <c r="DG67" s="78"/>
    </row>
    <row r="68" spans="1:111" x14ac:dyDescent="0.5">
      <c r="A68" s="82" t="str">
        <f>'5k Women'!B69</f>
        <v>Maria</v>
      </c>
      <c r="B68" s="17" t="str">
        <f>'5k Women'!C69</f>
        <v>Hutchinson</v>
      </c>
      <c r="C68" s="6">
        <f t="shared" si="1"/>
        <v>2.2187499999999999E-2</v>
      </c>
      <c r="D68" s="4" t="s">
        <v>400</v>
      </c>
      <c r="E68" s="4">
        <v>2.2777777777777779E-2</v>
      </c>
      <c r="F68" s="4" t="s">
        <v>228</v>
      </c>
      <c r="G68" s="4" t="s">
        <v>228</v>
      </c>
      <c r="H68" s="4" t="s">
        <v>228</v>
      </c>
      <c r="I68" s="4" t="s">
        <v>228</v>
      </c>
      <c r="J68" s="4" t="s">
        <v>355</v>
      </c>
      <c r="K68" s="4">
        <v>2.5601851851851851E-2</v>
      </c>
      <c r="L68" s="4" t="s">
        <v>228</v>
      </c>
      <c r="M68" s="4" t="s">
        <v>228</v>
      </c>
      <c r="N68" s="4" t="s">
        <v>228</v>
      </c>
      <c r="O68" s="4" t="s">
        <v>228</v>
      </c>
      <c r="P68" s="4" t="s">
        <v>228</v>
      </c>
      <c r="Q68" s="4" t="s">
        <v>228</v>
      </c>
      <c r="R68" s="4" t="s">
        <v>357</v>
      </c>
      <c r="S68" s="4">
        <v>2.4224537037037037E-2</v>
      </c>
      <c r="T68" s="4" t="s">
        <v>507</v>
      </c>
      <c r="U68" s="4">
        <v>3.6087962962962961E-2</v>
      </c>
      <c r="V68" s="4" t="s">
        <v>228</v>
      </c>
      <c r="W68" s="4" t="s">
        <v>228</v>
      </c>
      <c r="X68" s="4" t="s">
        <v>228</v>
      </c>
      <c r="Y68" s="4" t="s">
        <v>228</v>
      </c>
      <c r="Z68" s="4" t="s">
        <v>228</v>
      </c>
      <c r="AA68" s="4" t="s">
        <v>228</v>
      </c>
      <c r="AB68" s="4" t="s">
        <v>228</v>
      </c>
      <c r="AC68" s="4" t="s">
        <v>228</v>
      </c>
      <c r="AD68" s="4" t="s">
        <v>355</v>
      </c>
      <c r="AE68" s="4">
        <v>2.5601851851851851E-2</v>
      </c>
      <c r="AF68" s="4" t="s">
        <v>607</v>
      </c>
      <c r="AG68" s="4">
        <v>2.420138888888889E-2</v>
      </c>
      <c r="AH68" s="4" t="s">
        <v>228</v>
      </c>
      <c r="AI68" s="4" t="s">
        <v>228</v>
      </c>
      <c r="AJ68" s="4" t="s">
        <v>228</v>
      </c>
      <c r="AK68" s="4" t="s">
        <v>228</v>
      </c>
      <c r="AL68" s="4" t="s">
        <v>228</v>
      </c>
      <c r="AM68" s="4" t="s">
        <v>228</v>
      </c>
      <c r="AN68" s="4" t="s">
        <v>228</v>
      </c>
      <c r="AO68" s="4" t="s">
        <v>228</v>
      </c>
      <c r="AP68" s="4" t="s">
        <v>355</v>
      </c>
      <c r="AQ68" s="4">
        <v>2.3113425925925926E-2</v>
      </c>
      <c r="AR68" s="4" t="s">
        <v>228</v>
      </c>
      <c r="AS68" s="4" t="s">
        <v>228</v>
      </c>
      <c r="AT68" s="4" t="s">
        <v>228</v>
      </c>
      <c r="AU68" s="4" t="s">
        <v>228</v>
      </c>
      <c r="AV68" s="4" t="s">
        <v>228</v>
      </c>
      <c r="AW68" s="4" t="s">
        <v>228</v>
      </c>
      <c r="AX68" s="4" t="s">
        <v>228</v>
      </c>
      <c r="AY68" s="4" t="s">
        <v>228</v>
      </c>
      <c r="AZ68" s="4" t="s">
        <v>674</v>
      </c>
      <c r="BA68" s="4">
        <v>2.2187499999999999E-2</v>
      </c>
      <c r="BB68" s="4" t="s">
        <v>807</v>
      </c>
      <c r="BC68" s="4">
        <v>2.267361111111111E-2</v>
      </c>
      <c r="BD68" s="4" t="s">
        <v>228</v>
      </c>
      <c r="BE68" s="4" t="s">
        <v>228</v>
      </c>
      <c r="BF68" s="4" t="s">
        <v>228</v>
      </c>
      <c r="BG68" s="4" t="s">
        <v>228</v>
      </c>
      <c r="BH68" s="4" t="s">
        <v>228</v>
      </c>
      <c r="BI68" s="4" t="s">
        <v>228</v>
      </c>
      <c r="BJ68" s="4" t="s">
        <v>228</v>
      </c>
      <c r="BK68" s="4" t="s">
        <v>228</v>
      </c>
      <c r="BL68" s="4" t="s">
        <v>355</v>
      </c>
      <c r="BM68" s="4">
        <v>2.6597222222222223E-2</v>
      </c>
      <c r="BN68" s="4" t="s">
        <v>228</v>
      </c>
      <c r="BO68" s="4" t="s">
        <v>228</v>
      </c>
      <c r="BP68" s="4" t="s">
        <v>228</v>
      </c>
      <c r="BQ68" s="4" t="s">
        <v>228</v>
      </c>
      <c r="BR68" s="4"/>
      <c r="BS68" s="4"/>
      <c r="BT68" s="4"/>
      <c r="BU68" s="4"/>
      <c r="BV68" s="4"/>
      <c r="BW68" s="4"/>
      <c r="BX68" s="4"/>
      <c r="BY68" s="4"/>
      <c r="BZ68" s="4"/>
      <c r="CA68" s="4"/>
      <c r="CB68" s="4"/>
      <c r="CC68" s="4"/>
      <c r="CD68" s="4"/>
      <c r="CE68" s="4"/>
      <c r="CF68" s="4"/>
      <c r="CG68" s="4"/>
      <c r="CH68" s="4"/>
      <c r="CI68" s="4"/>
      <c r="CJ68" s="4"/>
      <c r="CK68" s="4"/>
      <c r="CL68" s="4"/>
      <c r="CM68" s="4"/>
      <c r="CN68" s="4"/>
      <c r="CO68" s="4"/>
      <c r="CP68" s="4"/>
      <c r="CQ68" s="4"/>
      <c r="CR68" s="4"/>
      <c r="CS68" s="4"/>
      <c r="CT68" s="4"/>
      <c r="CU68" s="4"/>
      <c r="CV68" s="4"/>
      <c r="CW68" s="4"/>
      <c r="CX68" s="4"/>
      <c r="CY68" s="4"/>
      <c r="CZ68" s="4"/>
      <c r="DA68" s="4"/>
      <c r="DB68" s="4"/>
      <c r="DC68" s="4"/>
      <c r="DD68" s="4"/>
      <c r="DE68" s="4"/>
      <c r="DF68" s="4"/>
      <c r="DG68" s="78"/>
    </row>
    <row r="69" spans="1:111" x14ac:dyDescent="0.5">
      <c r="A69" s="82" t="str">
        <f>'5k Women'!B70</f>
        <v>Sharron</v>
      </c>
      <c r="B69" s="17" t="str">
        <f>'5k Women'!C70</f>
        <v>Hutchinson</v>
      </c>
      <c r="C69" s="6">
        <f t="shared" si="1"/>
        <v>0</v>
      </c>
      <c r="D69" s="4" t="s">
        <v>228</v>
      </c>
      <c r="E69" s="4" t="s">
        <v>228</v>
      </c>
      <c r="F69" s="4" t="s">
        <v>228</v>
      </c>
      <c r="G69" s="4" t="s">
        <v>228</v>
      </c>
      <c r="H69" s="4" t="s">
        <v>228</v>
      </c>
      <c r="I69" s="4" t="s">
        <v>228</v>
      </c>
      <c r="J69" s="4" t="s">
        <v>228</v>
      </c>
      <c r="K69" s="4" t="s">
        <v>228</v>
      </c>
      <c r="L69" s="4" t="s">
        <v>228</v>
      </c>
      <c r="M69" s="4" t="s">
        <v>228</v>
      </c>
      <c r="N69" s="4" t="s">
        <v>228</v>
      </c>
      <c r="O69" s="4" t="s">
        <v>228</v>
      </c>
      <c r="P69" s="4" t="s">
        <v>228</v>
      </c>
      <c r="Q69" s="4" t="s">
        <v>228</v>
      </c>
      <c r="R69" s="4" t="s">
        <v>228</v>
      </c>
      <c r="S69" s="4" t="s">
        <v>228</v>
      </c>
      <c r="T69" s="4" t="s">
        <v>228</v>
      </c>
      <c r="U69" s="4" t="s">
        <v>228</v>
      </c>
      <c r="V69" s="4" t="s">
        <v>228</v>
      </c>
      <c r="W69" s="4" t="s">
        <v>228</v>
      </c>
      <c r="X69" s="4" t="s">
        <v>228</v>
      </c>
      <c r="Y69" s="4" t="s">
        <v>228</v>
      </c>
      <c r="Z69" s="4" t="s">
        <v>228</v>
      </c>
      <c r="AA69" s="4" t="s">
        <v>228</v>
      </c>
      <c r="AB69" s="4" t="s">
        <v>228</v>
      </c>
      <c r="AC69" s="4" t="s">
        <v>228</v>
      </c>
      <c r="AD69" s="4" t="s">
        <v>228</v>
      </c>
      <c r="AE69" s="4" t="s">
        <v>228</v>
      </c>
      <c r="AF69" s="4" t="s">
        <v>228</v>
      </c>
      <c r="AG69" s="4" t="s">
        <v>228</v>
      </c>
      <c r="AH69" s="4" t="s">
        <v>228</v>
      </c>
      <c r="AI69" s="4" t="s">
        <v>228</v>
      </c>
      <c r="AJ69" s="4" t="s">
        <v>228</v>
      </c>
      <c r="AK69" s="4" t="s">
        <v>228</v>
      </c>
      <c r="AL69" s="4" t="s">
        <v>228</v>
      </c>
      <c r="AM69" s="4" t="s">
        <v>228</v>
      </c>
      <c r="AN69" s="4" t="s">
        <v>228</v>
      </c>
      <c r="AO69" s="4" t="s">
        <v>228</v>
      </c>
      <c r="AP69" s="4" t="s">
        <v>228</v>
      </c>
      <c r="AQ69" s="4" t="s">
        <v>228</v>
      </c>
      <c r="AR69" s="4" t="s">
        <v>228</v>
      </c>
      <c r="AS69" s="4" t="s">
        <v>228</v>
      </c>
      <c r="AT69" s="4" t="s">
        <v>228</v>
      </c>
      <c r="AU69" s="4" t="s">
        <v>228</v>
      </c>
      <c r="AV69" s="4" t="s">
        <v>228</v>
      </c>
      <c r="AW69" s="4" t="s">
        <v>228</v>
      </c>
      <c r="AX69" s="4" t="s">
        <v>228</v>
      </c>
      <c r="AY69" s="4" t="s">
        <v>228</v>
      </c>
      <c r="AZ69" s="4" t="s">
        <v>228</v>
      </c>
      <c r="BA69" s="4" t="s">
        <v>228</v>
      </c>
      <c r="BB69" s="4" t="s">
        <v>228</v>
      </c>
      <c r="BC69" s="4" t="s">
        <v>228</v>
      </c>
      <c r="BD69" s="4" t="s">
        <v>228</v>
      </c>
      <c r="BE69" s="4" t="s">
        <v>228</v>
      </c>
      <c r="BF69" s="4" t="s">
        <v>228</v>
      </c>
      <c r="BG69" s="4" t="s">
        <v>228</v>
      </c>
      <c r="BH69" s="4" t="s">
        <v>228</v>
      </c>
      <c r="BI69" s="4" t="s">
        <v>228</v>
      </c>
      <c r="BJ69" s="4" t="s">
        <v>228</v>
      </c>
      <c r="BK69" s="4" t="s">
        <v>228</v>
      </c>
      <c r="BL69" s="4" t="s">
        <v>228</v>
      </c>
      <c r="BM69" s="4" t="s">
        <v>228</v>
      </c>
      <c r="BN69" s="4" t="s">
        <v>228</v>
      </c>
      <c r="BO69" s="4" t="s">
        <v>228</v>
      </c>
      <c r="BP69" s="4" t="s">
        <v>228</v>
      </c>
      <c r="BQ69" s="4" t="s">
        <v>228</v>
      </c>
      <c r="BR69" s="4"/>
      <c r="BS69" s="4"/>
      <c r="BT69" s="4"/>
      <c r="BU69" s="4"/>
      <c r="BV69" s="4"/>
      <c r="BW69" s="4"/>
      <c r="BX69" s="4"/>
      <c r="BY69" s="4"/>
      <c r="BZ69" s="4"/>
      <c r="CA69" s="4"/>
      <c r="CB69" s="4"/>
      <c r="CC69" s="4"/>
      <c r="CD69" s="4"/>
      <c r="CE69" s="4"/>
      <c r="CF69" s="4"/>
      <c r="CG69" s="4"/>
      <c r="CH69" s="4"/>
      <c r="CI69" s="4"/>
      <c r="CJ69" s="4"/>
      <c r="CK69" s="4"/>
      <c r="CL69" s="4"/>
      <c r="CM69" s="4"/>
      <c r="CN69" s="4"/>
      <c r="CO69" s="4"/>
      <c r="CP69" s="4"/>
      <c r="CQ69" s="4"/>
      <c r="CR69" s="4"/>
      <c r="CS69" s="4"/>
      <c r="CT69" s="4"/>
      <c r="CU69" s="4"/>
      <c r="CV69" s="4"/>
      <c r="CW69" s="4"/>
      <c r="CX69" s="4"/>
      <c r="CY69" s="4"/>
      <c r="CZ69" s="4"/>
      <c r="DA69" s="4"/>
      <c r="DB69" s="4"/>
      <c r="DC69" s="4"/>
      <c r="DD69" s="4"/>
      <c r="DE69" s="4"/>
      <c r="DF69" s="4"/>
      <c r="DG69" s="78"/>
    </row>
    <row r="70" spans="1:111" x14ac:dyDescent="0.5">
      <c r="A70" s="83" t="str">
        <f>'5k Women'!B71</f>
        <v>Caroline</v>
      </c>
      <c r="B70" s="22" t="str">
        <f>'5k Women'!C71</f>
        <v>Jorna</v>
      </c>
      <c r="C70" s="6">
        <f t="shared" si="1"/>
        <v>1.6967592592592593E-2</v>
      </c>
      <c r="D70" s="4" t="s">
        <v>348</v>
      </c>
      <c r="E70" s="4">
        <v>1.6967592592592593E-2</v>
      </c>
      <c r="F70" s="4" t="s">
        <v>228</v>
      </c>
      <c r="G70" s="4" t="s">
        <v>228</v>
      </c>
      <c r="H70" s="4" t="s">
        <v>228</v>
      </c>
      <c r="I70" s="4" t="s">
        <v>228</v>
      </c>
      <c r="J70" s="4" t="s">
        <v>355</v>
      </c>
      <c r="K70" s="4">
        <v>2.0868055555555556E-2</v>
      </c>
      <c r="L70" s="4" t="s">
        <v>228</v>
      </c>
      <c r="M70" s="4" t="s">
        <v>228</v>
      </c>
      <c r="N70" s="4" t="s">
        <v>228</v>
      </c>
      <c r="O70" s="4" t="s">
        <v>228</v>
      </c>
      <c r="P70" s="4" t="s">
        <v>228</v>
      </c>
      <c r="Q70" s="4" t="s">
        <v>228</v>
      </c>
      <c r="R70" s="4" t="s">
        <v>367</v>
      </c>
      <c r="S70" s="4">
        <v>1.9606481481481482E-2</v>
      </c>
      <c r="T70" s="4" t="s">
        <v>228</v>
      </c>
      <c r="U70" s="4" t="s">
        <v>228</v>
      </c>
      <c r="V70" s="4" t="s">
        <v>355</v>
      </c>
      <c r="W70" s="4">
        <v>2.0694444444444446E-2</v>
      </c>
      <c r="X70" s="4" t="s">
        <v>355</v>
      </c>
      <c r="Y70" s="4">
        <v>2.0462962962962964E-2</v>
      </c>
      <c r="Z70" s="4" t="s">
        <v>228</v>
      </c>
      <c r="AA70" s="4" t="s">
        <v>228</v>
      </c>
      <c r="AB70" s="4" t="s">
        <v>355</v>
      </c>
      <c r="AC70" s="4">
        <v>1.8900462962962963E-2</v>
      </c>
      <c r="AD70" s="4" t="s">
        <v>355</v>
      </c>
      <c r="AE70" s="4">
        <v>1.9953703703703703E-2</v>
      </c>
      <c r="AF70" s="4" t="s">
        <v>608</v>
      </c>
      <c r="AG70" s="4">
        <v>1.8541666666666668E-2</v>
      </c>
      <c r="AH70" s="4" t="s">
        <v>355</v>
      </c>
      <c r="AI70" s="4">
        <v>1.9108796296296297E-2</v>
      </c>
      <c r="AJ70" s="4" t="s">
        <v>355</v>
      </c>
      <c r="AK70" s="4">
        <v>1.9143518518518518E-2</v>
      </c>
      <c r="AL70" s="4" t="s">
        <v>355</v>
      </c>
      <c r="AM70" s="4">
        <v>2.087962962962963E-2</v>
      </c>
      <c r="AN70" s="4" t="s">
        <v>355</v>
      </c>
      <c r="AO70" s="4">
        <v>1.8842592592592591E-2</v>
      </c>
      <c r="AP70" s="4" t="s">
        <v>228</v>
      </c>
      <c r="AQ70" s="4" t="s">
        <v>228</v>
      </c>
      <c r="AR70" s="4" t="s">
        <v>355</v>
      </c>
      <c r="AS70" s="4">
        <v>1.8379629629629631E-2</v>
      </c>
      <c r="AT70" s="4" t="s">
        <v>228</v>
      </c>
      <c r="AU70" s="4" t="s">
        <v>228</v>
      </c>
      <c r="AV70" s="4" t="s">
        <v>355</v>
      </c>
      <c r="AW70" s="4">
        <v>1.8425925925925925E-2</v>
      </c>
      <c r="AX70" s="4" t="s">
        <v>228</v>
      </c>
      <c r="AY70" s="4" t="s">
        <v>228</v>
      </c>
      <c r="AZ70" s="4" t="s">
        <v>356</v>
      </c>
      <c r="BA70" s="4">
        <v>2.2488425925925926E-2</v>
      </c>
      <c r="BB70" s="4" t="s">
        <v>228</v>
      </c>
      <c r="BC70" s="4" t="s">
        <v>228</v>
      </c>
      <c r="BD70" s="4" t="s">
        <v>228</v>
      </c>
      <c r="BE70" s="4" t="s">
        <v>228</v>
      </c>
      <c r="BF70" s="4" t="s">
        <v>355</v>
      </c>
      <c r="BG70" s="4">
        <v>2.1319444444444443E-2</v>
      </c>
      <c r="BH70" s="4" t="s">
        <v>355</v>
      </c>
      <c r="BI70" s="4">
        <v>2.3113425925925926E-2</v>
      </c>
      <c r="BJ70" s="4" t="s">
        <v>355</v>
      </c>
      <c r="BK70" s="4">
        <v>1.9722222222222221E-2</v>
      </c>
      <c r="BL70" s="4" t="s">
        <v>228</v>
      </c>
      <c r="BM70" s="4" t="s">
        <v>228</v>
      </c>
      <c r="BN70" s="4" t="s">
        <v>228</v>
      </c>
      <c r="BO70" s="4" t="s">
        <v>228</v>
      </c>
      <c r="BP70" s="4" t="s">
        <v>355</v>
      </c>
      <c r="BQ70" s="4">
        <v>2.0069444444444445E-2</v>
      </c>
      <c r="BR70" s="4"/>
      <c r="BS70" s="4"/>
      <c r="BT70" s="4"/>
      <c r="BU70" s="4"/>
      <c r="BV70" s="4"/>
      <c r="BW70" s="4"/>
      <c r="BX70" s="4"/>
      <c r="BY70" s="4"/>
      <c r="BZ70" s="4"/>
      <c r="CA70" s="4"/>
      <c r="CB70" s="4"/>
      <c r="CC70" s="4"/>
      <c r="CD70" s="4"/>
      <c r="CE70" s="4"/>
      <c r="CF70" s="4"/>
      <c r="CG70" s="4"/>
      <c r="CH70" s="4"/>
      <c r="CI70" s="4"/>
      <c r="CJ70" s="4"/>
      <c r="CK70" s="4"/>
      <c r="CL70" s="4"/>
      <c r="CM70" s="4"/>
      <c r="CN70" s="4"/>
      <c r="CO70" s="4"/>
      <c r="CP70" s="4"/>
      <c r="CQ70" s="4"/>
      <c r="CR70" s="4"/>
      <c r="CS70" s="4"/>
      <c r="CT70" s="4"/>
      <c r="CU70" s="4"/>
      <c r="CV70" s="4"/>
      <c r="CW70" s="4"/>
      <c r="CX70" s="4"/>
      <c r="CY70" s="4"/>
      <c r="CZ70" s="4"/>
      <c r="DA70" s="4"/>
      <c r="DB70" s="4"/>
      <c r="DC70" s="4"/>
      <c r="DD70" s="4"/>
      <c r="DE70" s="4"/>
      <c r="DF70" s="4"/>
      <c r="DG70" s="78"/>
    </row>
    <row r="71" spans="1:111" x14ac:dyDescent="0.5">
      <c r="A71" s="82" t="str">
        <f>'5k Women'!B72</f>
        <v>Julie</v>
      </c>
      <c r="B71" s="17" t="str">
        <f>'5k Women'!C72</f>
        <v>Jowsey</v>
      </c>
      <c r="C71" s="6">
        <f>MIN(E71:DG71)</f>
        <v>0</v>
      </c>
      <c r="D71" s="4" t="s">
        <v>228</v>
      </c>
      <c r="E71" s="4" t="s">
        <v>228</v>
      </c>
      <c r="F71" s="4" t="s">
        <v>228</v>
      </c>
      <c r="G71" s="4" t="s">
        <v>228</v>
      </c>
      <c r="H71" s="4" t="s">
        <v>228</v>
      </c>
      <c r="I71" s="4" t="s">
        <v>228</v>
      </c>
      <c r="J71" s="4" t="s">
        <v>228</v>
      </c>
      <c r="K71" s="4" t="s">
        <v>228</v>
      </c>
      <c r="L71" s="4" t="s">
        <v>228</v>
      </c>
      <c r="M71" s="4" t="s">
        <v>228</v>
      </c>
      <c r="N71" s="4" t="s">
        <v>228</v>
      </c>
      <c r="O71" s="4" t="s">
        <v>228</v>
      </c>
      <c r="P71" s="4" t="s">
        <v>228</v>
      </c>
      <c r="Q71" s="4" t="s">
        <v>228</v>
      </c>
      <c r="R71" s="4" t="s">
        <v>228</v>
      </c>
      <c r="S71" s="4" t="s">
        <v>228</v>
      </c>
      <c r="T71" s="4" t="s">
        <v>228</v>
      </c>
      <c r="U71" s="4" t="s">
        <v>228</v>
      </c>
      <c r="V71" s="4" t="s">
        <v>228</v>
      </c>
      <c r="W71" s="4" t="s">
        <v>228</v>
      </c>
      <c r="X71" s="4" t="s">
        <v>228</v>
      </c>
      <c r="Y71" s="4" t="s">
        <v>228</v>
      </c>
      <c r="Z71" s="4" t="s">
        <v>228</v>
      </c>
      <c r="AA71" s="4" t="s">
        <v>228</v>
      </c>
      <c r="AB71" s="4" t="s">
        <v>228</v>
      </c>
      <c r="AC71" s="4" t="s">
        <v>228</v>
      </c>
      <c r="AD71" s="4" t="s">
        <v>228</v>
      </c>
      <c r="AE71" s="4" t="s">
        <v>228</v>
      </c>
      <c r="AF71" s="4" t="s">
        <v>228</v>
      </c>
      <c r="AG71" s="4" t="s">
        <v>228</v>
      </c>
      <c r="AH71" s="4" t="s">
        <v>228</v>
      </c>
      <c r="AI71" s="4" t="s">
        <v>228</v>
      </c>
      <c r="AJ71" s="4" t="s">
        <v>228</v>
      </c>
      <c r="AK71" s="4" t="s">
        <v>228</v>
      </c>
      <c r="AL71" s="4" t="s">
        <v>228</v>
      </c>
      <c r="AM71" s="4" t="s">
        <v>228</v>
      </c>
      <c r="AN71" s="4" t="s">
        <v>228</v>
      </c>
      <c r="AO71" s="4" t="s">
        <v>228</v>
      </c>
      <c r="AP71" s="4" t="s">
        <v>228</v>
      </c>
      <c r="AQ71" s="4" t="s">
        <v>228</v>
      </c>
      <c r="AR71" s="4" t="s">
        <v>228</v>
      </c>
      <c r="AS71" s="4" t="s">
        <v>228</v>
      </c>
      <c r="AT71" s="4" t="s">
        <v>228</v>
      </c>
      <c r="AU71" s="4" t="s">
        <v>228</v>
      </c>
      <c r="AV71" s="4" t="s">
        <v>228</v>
      </c>
      <c r="AW71" s="4" t="s">
        <v>228</v>
      </c>
      <c r="AX71" s="4" t="s">
        <v>228</v>
      </c>
      <c r="AY71" s="4" t="s">
        <v>228</v>
      </c>
      <c r="AZ71" s="4" t="s">
        <v>228</v>
      </c>
      <c r="BA71" s="4" t="s">
        <v>228</v>
      </c>
      <c r="BB71" s="4" t="s">
        <v>228</v>
      </c>
      <c r="BC71" s="4" t="s">
        <v>228</v>
      </c>
      <c r="BD71" s="4" t="s">
        <v>228</v>
      </c>
      <c r="BE71" s="4" t="s">
        <v>228</v>
      </c>
      <c r="BF71" s="4" t="s">
        <v>228</v>
      </c>
      <c r="BG71" s="4" t="s">
        <v>228</v>
      </c>
      <c r="BH71" s="4" t="s">
        <v>228</v>
      </c>
      <c r="BI71" s="4" t="s">
        <v>228</v>
      </c>
      <c r="BJ71" s="4" t="s">
        <v>228</v>
      </c>
      <c r="BK71" s="4" t="s">
        <v>228</v>
      </c>
      <c r="BL71" s="4" t="s">
        <v>228</v>
      </c>
      <c r="BM71" s="4" t="s">
        <v>228</v>
      </c>
      <c r="BN71" s="4" t="s">
        <v>228</v>
      </c>
      <c r="BO71" s="4" t="s">
        <v>228</v>
      </c>
      <c r="BP71" s="4" t="s">
        <v>228</v>
      </c>
      <c r="BQ71" s="4" t="s">
        <v>228</v>
      </c>
      <c r="BR71" s="4"/>
      <c r="BS71" s="4"/>
      <c r="BT71" s="4"/>
      <c r="BU71" s="4"/>
      <c r="BV71" s="4"/>
      <c r="BW71" s="4"/>
      <c r="BX71" s="4"/>
      <c r="BY71" s="4"/>
      <c r="BZ71" s="4"/>
      <c r="CA71" s="4"/>
      <c r="CB71" s="4"/>
      <c r="CC71" s="4"/>
      <c r="CD71" s="4"/>
      <c r="CE71" s="4"/>
      <c r="CF71" s="4"/>
      <c r="CG71" s="4"/>
      <c r="CH71" s="4"/>
      <c r="CI71" s="4"/>
      <c r="CJ71" s="4"/>
      <c r="CK71" s="4"/>
      <c r="CL71" s="4"/>
      <c r="CM71" s="4"/>
      <c r="CN71" s="4"/>
      <c r="CO71" s="4"/>
      <c r="CP71" s="4"/>
      <c r="CQ71" s="4"/>
      <c r="CR71" s="4"/>
      <c r="CS71" s="4"/>
      <c r="CT71" s="4"/>
      <c r="CU71" s="4"/>
      <c r="CV71" s="4"/>
      <c r="CW71" s="4"/>
      <c r="CX71" s="4"/>
      <c r="CY71" s="4"/>
      <c r="CZ71" s="4"/>
      <c r="DA71" s="4"/>
      <c r="DB71" s="4"/>
      <c r="DC71" s="4"/>
      <c r="DD71" s="4"/>
      <c r="DE71" s="4"/>
      <c r="DF71" s="4"/>
      <c r="DG71" s="78"/>
    </row>
    <row r="72" spans="1:111" x14ac:dyDescent="0.5">
      <c r="A72" s="82" t="str">
        <f>'5k Women'!B73</f>
        <v>Elaine</v>
      </c>
      <c r="B72" s="17" t="str">
        <f>'5k Women'!C73</f>
        <v>Julian</v>
      </c>
      <c r="C72" s="6">
        <f t="shared" si="1"/>
        <v>2.3090277777777779E-2</v>
      </c>
      <c r="D72" s="4" t="s">
        <v>228</v>
      </c>
      <c r="E72" s="4" t="s">
        <v>228</v>
      </c>
      <c r="F72" s="4" t="s">
        <v>228</v>
      </c>
      <c r="G72" s="4" t="s">
        <v>228</v>
      </c>
      <c r="H72" s="4" t="s">
        <v>228</v>
      </c>
      <c r="I72" s="4" t="s">
        <v>228</v>
      </c>
      <c r="J72" s="4" t="s">
        <v>228</v>
      </c>
      <c r="K72" s="4" t="s">
        <v>228</v>
      </c>
      <c r="L72" s="4" t="s">
        <v>228</v>
      </c>
      <c r="M72" s="4" t="s">
        <v>228</v>
      </c>
      <c r="N72" s="4" t="s">
        <v>228</v>
      </c>
      <c r="O72" s="4" t="s">
        <v>228</v>
      </c>
      <c r="P72" s="4" t="s">
        <v>228</v>
      </c>
      <c r="Q72" s="4" t="s">
        <v>228</v>
      </c>
      <c r="R72" s="4" t="s">
        <v>228</v>
      </c>
      <c r="S72" s="4" t="s">
        <v>228</v>
      </c>
      <c r="T72" s="4" t="s">
        <v>228</v>
      </c>
      <c r="U72" s="4" t="s">
        <v>228</v>
      </c>
      <c r="V72" s="4" t="s">
        <v>228</v>
      </c>
      <c r="W72" s="4" t="s">
        <v>228</v>
      </c>
      <c r="X72" s="4" t="s">
        <v>228</v>
      </c>
      <c r="Y72" s="4" t="s">
        <v>228</v>
      </c>
      <c r="Z72" s="4" t="s">
        <v>228</v>
      </c>
      <c r="AA72" s="4" t="s">
        <v>228</v>
      </c>
      <c r="AB72" s="4" t="s">
        <v>228</v>
      </c>
      <c r="AC72" s="4" t="s">
        <v>228</v>
      </c>
      <c r="AD72" s="4" t="s">
        <v>228</v>
      </c>
      <c r="AE72" s="4" t="s">
        <v>228</v>
      </c>
      <c r="AF72" s="4" t="s">
        <v>228</v>
      </c>
      <c r="AG72" s="4" t="s">
        <v>228</v>
      </c>
      <c r="AH72" s="4" t="s">
        <v>228</v>
      </c>
      <c r="AI72" s="4" t="s">
        <v>228</v>
      </c>
      <c r="AJ72" s="4" t="s">
        <v>228</v>
      </c>
      <c r="AK72" s="4" t="s">
        <v>228</v>
      </c>
      <c r="AL72" s="4" t="s">
        <v>228</v>
      </c>
      <c r="AM72" s="4" t="s">
        <v>228</v>
      </c>
      <c r="AN72" s="4" t="s">
        <v>702</v>
      </c>
      <c r="AO72" s="4">
        <v>2.3090277777777779E-2</v>
      </c>
      <c r="AP72" s="4" t="s">
        <v>228</v>
      </c>
      <c r="AQ72" s="4" t="s">
        <v>228</v>
      </c>
      <c r="AR72" s="4" t="s">
        <v>228</v>
      </c>
      <c r="AS72" s="4" t="s">
        <v>228</v>
      </c>
      <c r="AT72" s="4" t="s">
        <v>228</v>
      </c>
      <c r="AU72" s="4" t="s">
        <v>228</v>
      </c>
      <c r="AV72" s="4" t="s">
        <v>228</v>
      </c>
      <c r="AW72" s="4" t="s">
        <v>228</v>
      </c>
      <c r="AX72" s="4" t="s">
        <v>228</v>
      </c>
      <c r="AY72" s="4" t="s">
        <v>228</v>
      </c>
      <c r="AZ72" s="4" t="s">
        <v>228</v>
      </c>
      <c r="BA72" s="4" t="s">
        <v>228</v>
      </c>
      <c r="BB72" s="4" t="s">
        <v>228</v>
      </c>
      <c r="BC72" s="4" t="s">
        <v>228</v>
      </c>
      <c r="BD72" s="4" t="s">
        <v>228</v>
      </c>
      <c r="BE72" s="4" t="s">
        <v>228</v>
      </c>
      <c r="BF72" s="4" t="s">
        <v>228</v>
      </c>
      <c r="BG72" s="4" t="s">
        <v>228</v>
      </c>
      <c r="BH72" s="4" t="s">
        <v>228</v>
      </c>
      <c r="BI72" s="4" t="s">
        <v>228</v>
      </c>
      <c r="BJ72" s="4" t="s">
        <v>228</v>
      </c>
      <c r="BK72" s="4" t="s">
        <v>228</v>
      </c>
      <c r="BL72" s="4" t="s">
        <v>228</v>
      </c>
      <c r="BM72" s="4" t="s">
        <v>228</v>
      </c>
      <c r="BN72" s="4" t="s">
        <v>228</v>
      </c>
      <c r="BO72" s="4" t="s">
        <v>228</v>
      </c>
      <c r="BP72" s="4" t="s">
        <v>228</v>
      </c>
      <c r="BQ72" s="4" t="s">
        <v>228</v>
      </c>
      <c r="BR72" s="4"/>
      <c r="BS72" s="4"/>
      <c r="BT72" s="4"/>
      <c r="BU72" s="4"/>
      <c r="BV72" s="4"/>
      <c r="BW72" s="4"/>
      <c r="BX72" s="4"/>
      <c r="BY72" s="4"/>
      <c r="BZ72" s="4"/>
      <c r="CA72" s="4"/>
      <c r="CB72" s="4"/>
      <c r="CC72" s="4"/>
      <c r="CD72" s="4"/>
      <c r="CE72" s="4"/>
      <c r="CF72" s="4"/>
      <c r="CG72" s="4"/>
      <c r="CH72" s="4"/>
      <c r="CI72" s="4"/>
      <c r="CJ72" s="4"/>
      <c r="CK72" s="4"/>
      <c r="CL72" s="4"/>
      <c r="CM72" s="4"/>
      <c r="CN72" s="4"/>
      <c r="CO72" s="4"/>
      <c r="CP72" s="4"/>
      <c r="CQ72" s="4"/>
      <c r="CR72" s="4"/>
      <c r="CS72" s="4"/>
      <c r="CT72" s="4"/>
      <c r="CU72" s="4"/>
      <c r="CV72" s="4"/>
      <c r="CW72" s="4"/>
      <c r="CX72" s="4"/>
      <c r="CY72" s="4"/>
      <c r="CZ72" s="4"/>
      <c r="DA72" s="4"/>
      <c r="DB72" s="4"/>
      <c r="DC72" s="4"/>
      <c r="DD72" s="4"/>
      <c r="DE72" s="4"/>
      <c r="DF72" s="4"/>
      <c r="DG72" s="78"/>
    </row>
    <row r="73" spans="1:111" x14ac:dyDescent="0.5">
      <c r="A73" s="82" t="str">
        <f>'5k Women'!B74</f>
        <v>Alexandra</v>
      </c>
      <c r="B73" s="17" t="str">
        <f>'5k Women'!C74</f>
        <v>Kirby</v>
      </c>
      <c r="C73" s="6">
        <f>MIN(E73:DG73)</f>
        <v>0</v>
      </c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4"/>
      <c r="AM73" s="4"/>
      <c r="AN73" s="4"/>
      <c r="AO73" s="4"/>
      <c r="AP73" s="4" t="s">
        <v>228</v>
      </c>
      <c r="AQ73" s="4" t="s">
        <v>228</v>
      </c>
      <c r="AR73" s="4" t="s">
        <v>228</v>
      </c>
      <c r="AS73" s="4" t="s">
        <v>228</v>
      </c>
      <c r="AT73" s="4" t="s">
        <v>228</v>
      </c>
      <c r="AU73" s="4" t="s">
        <v>228</v>
      </c>
      <c r="AV73" s="4" t="s">
        <v>228</v>
      </c>
      <c r="AW73" s="4" t="s">
        <v>228</v>
      </c>
      <c r="AX73" s="4" t="s">
        <v>228</v>
      </c>
      <c r="AY73" s="4" t="s">
        <v>228</v>
      </c>
      <c r="AZ73" s="4" t="s">
        <v>228</v>
      </c>
      <c r="BA73" s="4" t="s">
        <v>228</v>
      </c>
      <c r="BB73" s="4" t="s">
        <v>228</v>
      </c>
      <c r="BC73" s="4" t="s">
        <v>228</v>
      </c>
      <c r="BD73" s="4" t="s">
        <v>228</v>
      </c>
      <c r="BE73" s="4" t="s">
        <v>228</v>
      </c>
      <c r="BF73" s="4" t="s">
        <v>228</v>
      </c>
      <c r="BG73" s="4" t="s">
        <v>228</v>
      </c>
      <c r="BH73" s="4" t="s">
        <v>228</v>
      </c>
      <c r="BI73" s="4" t="s">
        <v>228</v>
      </c>
      <c r="BJ73" s="4" t="s">
        <v>228</v>
      </c>
      <c r="BK73" s="4" t="s">
        <v>228</v>
      </c>
      <c r="BL73" s="4" t="s">
        <v>228</v>
      </c>
      <c r="BM73" s="4" t="s">
        <v>228</v>
      </c>
      <c r="BN73" s="4" t="s">
        <v>228</v>
      </c>
      <c r="BO73" s="4" t="s">
        <v>228</v>
      </c>
      <c r="BP73" s="4" t="s">
        <v>228</v>
      </c>
      <c r="BQ73" s="4" t="s">
        <v>228</v>
      </c>
      <c r="BR73" s="4"/>
      <c r="BS73" s="4"/>
      <c r="BT73" s="4"/>
      <c r="BU73" s="4"/>
      <c r="BV73" s="4"/>
      <c r="BW73" s="4"/>
      <c r="BX73" s="4"/>
      <c r="BY73" s="4"/>
      <c r="BZ73" s="4"/>
      <c r="CA73" s="4"/>
      <c r="CB73" s="4"/>
      <c r="CC73" s="4"/>
      <c r="CD73" s="4"/>
      <c r="CE73" s="4"/>
      <c r="CF73" s="4"/>
      <c r="CG73" s="4"/>
      <c r="CH73" s="4"/>
      <c r="CI73" s="4"/>
      <c r="CJ73" s="4"/>
      <c r="CK73" s="4"/>
      <c r="CL73" s="4"/>
      <c r="CM73" s="4"/>
      <c r="CN73" s="4"/>
      <c r="CO73" s="4"/>
      <c r="CP73" s="4"/>
      <c r="CQ73" s="4"/>
      <c r="CR73" s="4"/>
      <c r="CS73" s="4"/>
      <c r="CT73" s="4"/>
      <c r="CU73" s="4"/>
      <c r="CV73" s="4"/>
      <c r="CW73" s="4"/>
      <c r="CX73" s="4"/>
      <c r="CY73" s="4"/>
      <c r="CZ73" s="4"/>
      <c r="DA73" s="4"/>
      <c r="DB73" s="4"/>
      <c r="DC73" s="4"/>
      <c r="DD73" s="4"/>
      <c r="DE73" s="4"/>
      <c r="DF73" s="4"/>
      <c r="DG73" s="78"/>
    </row>
    <row r="74" spans="1:111" x14ac:dyDescent="0.5">
      <c r="A74" s="82" t="str">
        <f>'5k Women'!B75</f>
        <v>Tracey</v>
      </c>
      <c r="B74" s="17" t="str">
        <f>'5k Women'!C75</f>
        <v>Kirby</v>
      </c>
      <c r="C74" s="6">
        <f>MIN(E74:DG74)</f>
        <v>0</v>
      </c>
      <c r="D74" s="4" t="s">
        <v>228</v>
      </c>
      <c r="E74" s="4" t="s">
        <v>228</v>
      </c>
      <c r="F74" s="4" t="s">
        <v>228</v>
      </c>
      <c r="G74" s="4" t="s">
        <v>228</v>
      </c>
      <c r="H74" s="4" t="s">
        <v>228</v>
      </c>
      <c r="I74" s="4" t="s">
        <v>228</v>
      </c>
      <c r="J74" s="4" t="s">
        <v>228</v>
      </c>
      <c r="K74" s="4" t="s">
        <v>228</v>
      </c>
      <c r="L74" s="4" t="s">
        <v>228</v>
      </c>
      <c r="M74" s="4" t="s">
        <v>228</v>
      </c>
      <c r="N74" s="4" t="s">
        <v>228</v>
      </c>
      <c r="O74" s="4" t="s">
        <v>228</v>
      </c>
      <c r="P74" s="4" t="s">
        <v>228</v>
      </c>
      <c r="Q74" s="4" t="s">
        <v>228</v>
      </c>
      <c r="R74" s="4" t="s">
        <v>228</v>
      </c>
      <c r="S74" s="4" t="s">
        <v>228</v>
      </c>
      <c r="T74" s="4" t="s">
        <v>228</v>
      </c>
      <c r="U74" s="4" t="s">
        <v>228</v>
      </c>
      <c r="V74" s="4" t="s">
        <v>228</v>
      </c>
      <c r="W74" s="4" t="s">
        <v>228</v>
      </c>
      <c r="X74" s="4" t="s">
        <v>228</v>
      </c>
      <c r="Y74" s="4" t="s">
        <v>228</v>
      </c>
      <c r="Z74" s="4" t="s">
        <v>228</v>
      </c>
      <c r="AA74" s="4" t="s">
        <v>228</v>
      </c>
      <c r="AB74" s="4" t="s">
        <v>228</v>
      </c>
      <c r="AC74" s="4" t="s">
        <v>228</v>
      </c>
      <c r="AD74" s="4" t="s">
        <v>228</v>
      </c>
      <c r="AE74" s="4" t="s">
        <v>228</v>
      </c>
      <c r="AF74" s="4" t="s">
        <v>228</v>
      </c>
      <c r="AG74" s="4" t="s">
        <v>228</v>
      </c>
      <c r="AH74" s="4" t="s">
        <v>228</v>
      </c>
      <c r="AI74" s="4" t="s">
        <v>228</v>
      </c>
      <c r="AJ74" s="4" t="s">
        <v>228</v>
      </c>
      <c r="AK74" s="4" t="s">
        <v>228</v>
      </c>
      <c r="AL74" s="4" t="s">
        <v>228</v>
      </c>
      <c r="AM74" s="4" t="s">
        <v>228</v>
      </c>
      <c r="AN74" s="4" t="s">
        <v>228</v>
      </c>
      <c r="AO74" s="4" t="s">
        <v>228</v>
      </c>
      <c r="AP74" s="4" t="s">
        <v>228</v>
      </c>
      <c r="AQ74" s="4" t="s">
        <v>228</v>
      </c>
      <c r="AR74" s="4" t="s">
        <v>228</v>
      </c>
      <c r="AS74" s="4" t="s">
        <v>228</v>
      </c>
      <c r="AT74" s="4" t="s">
        <v>228</v>
      </c>
      <c r="AU74" s="4" t="s">
        <v>228</v>
      </c>
      <c r="AV74" s="4" t="s">
        <v>228</v>
      </c>
      <c r="AW74" s="4" t="s">
        <v>228</v>
      </c>
      <c r="AX74" s="4" t="s">
        <v>228</v>
      </c>
      <c r="AY74" s="4" t="s">
        <v>228</v>
      </c>
      <c r="AZ74" s="4" t="s">
        <v>228</v>
      </c>
      <c r="BA74" s="4" t="s">
        <v>228</v>
      </c>
      <c r="BB74" s="4" t="s">
        <v>228</v>
      </c>
      <c r="BC74" s="4" t="s">
        <v>228</v>
      </c>
      <c r="BD74" s="4" t="s">
        <v>228</v>
      </c>
      <c r="BE74" s="4" t="s">
        <v>228</v>
      </c>
      <c r="BF74" s="4" t="s">
        <v>228</v>
      </c>
      <c r="BG74" s="4" t="s">
        <v>228</v>
      </c>
      <c r="BH74" s="4" t="s">
        <v>228</v>
      </c>
      <c r="BI74" s="4" t="s">
        <v>228</v>
      </c>
      <c r="BJ74" s="4" t="s">
        <v>228</v>
      </c>
      <c r="BK74" s="4" t="s">
        <v>228</v>
      </c>
      <c r="BL74" s="4" t="s">
        <v>228</v>
      </c>
      <c r="BM74" s="4" t="s">
        <v>228</v>
      </c>
      <c r="BN74" s="4" t="s">
        <v>228</v>
      </c>
      <c r="BO74" s="4" t="s">
        <v>228</v>
      </c>
      <c r="BP74" s="4" t="s">
        <v>228</v>
      </c>
      <c r="BQ74" s="4" t="s">
        <v>228</v>
      </c>
      <c r="BR74" s="4"/>
      <c r="BS74" s="4"/>
      <c r="BT74" s="4"/>
      <c r="BU74" s="4"/>
      <c r="BV74" s="4"/>
      <c r="BW74" s="4"/>
      <c r="BX74" s="4"/>
      <c r="BY74" s="4"/>
      <c r="BZ74" s="4"/>
      <c r="CA74" s="4"/>
      <c r="CB74" s="4"/>
      <c r="CC74" s="4"/>
      <c r="CD74" s="4"/>
      <c r="CE74" s="4"/>
      <c r="CF74" s="4"/>
      <c r="CG74" s="4"/>
      <c r="CH74" s="4"/>
      <c r="CI74" s="4"/>
      <c r="CJ74" s="4"/>
      <c r="CK74" s="4"/>
      <c r="CL74" s="4"/>
      <c r="CM74" s="4"/>
      <c r="CN74" s="4"/>
      <c r="CO74" s="4"/>
      <c r="CP74" s="4"/>
      <c r="CQ74" s="4"/>
      <c r="CR74" s="4"/>
      <c r="CS74" s="4"/>
      <c r="CT74" s="4"/>
      <c r="CU74" s="4"/>
      <c r="CV74" s="4"/>
      <c r="CW74" s="4"/>
      <c r="CX74" s="4"/>
      <c r="CY74" s="4"/>
      <c r="CZ74" s="4"/>
      <c r="DA74" s="4"/>
      <c r="DB74" s="4"/>
      <c r="DC74" s="4"/>
      <c r="DD74" s="4"/>
      <c r="DE74" s="4"/>
      <c r="DF74" s="4"/>
      <c r="DG74" s="78"/>
    </row>
    <row r="75" spans="1:111" x14ac:dyDescent="0.5">
      <c r="A75" s="82" t="str">
        <f>'5k Women'!B76</f>
        <v>Debbie</v>
      </c>
      <c r="B75" s="17" t="str">
        <f>'5k Women'!C76</f>
        <v>Levitt</v>
      </c>
      <c r="C75" s="6">
        <f t="shared" ref="C75:C122" si="7">MIN(E75:DG75)</f>
        <v>2.3310185185185184E-2</v>
      </c>
      <c r="D75" s="4" t="s">
        <v>228</v>
      </c>
      <c r="E75" s="4" t="s">
        <v>228</v>
      </c>
      <c r="F75" s="4" t="s">
        <v>228</v>
      </c>
      <c r="G75" s="4" t="s">
        <v>228</v>
      </c>
      <c r="H75" s="4" t="s">
        <v>228</v>
      </c>
      <c r="I75" s="4" t="s">
        <v>228</v>
      </c>
      <c r="J75" s="4" t="s">
        <v>228</v>
      </c>
      <c r="K75" s="4" t="s">
        <v>228</v>
      </c>
      <c r="L75" s="4" t="s">
        <v>228</v>
      </c>
      <c r="M75" s="4" t="s">
        <v>228</v>
      </c>
      <c r="N75" s="4" t="s">
        <v>228</v>
      </c>
      <c r="O75" s="4" t="s">
        <v>228</v>
      </c>
      <c r="P75" s="4" t="s">
        <v>228</v>
      </c>
      <c r="Q75" s="4" t="s">
        <v>228</v>
      </c>
      <c r="R75" s="4" t="s">
        <v>228</v>
      </c>
      <c r="S75" s="4" t="s">
        <v>228</v>
      </c>
      <c r="T75" s="4" t="s">
        <v>228</v>
      </c>
      <c r="U75" s="4" t="s">
        <v>228</v>
      </c>
      <c r="V75" s="4" t="s">
        <v>355</v>
      </c>
      <c r="W75" s="4">
        <v>3.8344907407407404E-2</v>
      </c>
      <c r="X75" s="4" t="s">
        <v>228</v>
      </c>
      <c r="Y75" s="4" t="s">
        <v>228</v>
      </c>
      <c r="Z75" s="4" t="s">
        <v>228</v>
      </c>
      <c r="AA75" s="4" t="s">
        <v>228</v>
      </c>
      <c r="AB75" s="4" t="s">
        <v>228</v>
      </c>
      <c r="AC75" s="4" t="s">
        <v>228</v>
      </c>
      <c r="AD75" s="4" t="s">
        <v>355</v>
      </c>
      <c r="AE75" s="4">
        <v>2.5023148148148149E-2</v>
      </c>
      <c r="AF75" s="4" t="s">
        <v>228</v>
      </c>
      <c r="AG75" s="4" t="s">
        <v>228</v>
      </c>
      <c r="AH75" s="4" t="s">
        <v>228</v>
      </c>
      <c r="AI75" s="4" t="s">
        <v>228</v>
      </c>
      <c r="AJ75" s="4" t="s">
        <v>228</v>
      </c>
      <c r="AK75" s="4" t="s">
        <v>228</v>
      </c>
      <c r="AL75" s="4" t="s">
        <v>228</v>
      </c>
      <c r="AM75" s="4" t="s">
        <v>228</v>
      </c>
      <c r="AN75" s="4" t="s">
        <v>228</v>
      </c>
      <c r="AO75" s="4" t="s">
        <v>228</v>
      </c>
      <c r="AP75" s="4" t="s">
        <v>228</v>
      </c>
      <c r="AQ75" s="4" t="s">
        <v>228</v>
      </c>
      <c r="AR75" s="4" t="s">
        <v>228</v>
      </c>
      <c r="AS75" s="4" t="s">
        <v>228</v>
      </c>
      <c r="AT75" s="4" t="s">
        <v>355</v>
      </c>
      <c r="AU75" s="4">
        <v>2.3310185185185184E-2</v>
      </c>
      <c r="AV75" s="4" t="s">
        <v>228</v>
      </c>
      <c r="AW75" s="4" t="s">
        <v>228</v>
      </c>
      <c r="AX75" s="4" t="s">
        <v>228</v>
      </c>
      <c r="AY75" s="4" t="s">
        <v>228</v>
      </c>
      <c r="AZ75" s="4" t="s">
        <v>228</v>
      </c>
      <c r="BA75" s="4" t="s">
        <v>228</v>
      </c>
      <c r="BB75" s="4" t="s">
        <v>228</v>
      </c>
      <c r="BC75" s="4" t="s">
        <v>228</v>
      </c>
      <c r="BD75" s="4" t="s">
        <v>228</v>
      </c>
      <c r="BE75" s="4" t="s">
        <v>228</v>
      </c>
      <c r="BF75" s="4" t="s">
        <v>228</v>
      </c>
      <c r="BG75" s="4" t="s">
        <v>228</v>
      </c>
      <c r="BH75" s="4" t="s">
        <v>228</v>
      </c>
      <c r="BI75" s="4" t="s">
        <v>228</v>
      </c>
      <c r="BJ75" s="4" t="s">
        <v>228</v>
      </c>
      <c r="BK75" s="4" t="s">
        <v>228</v>
      </c>
      <c r="BL75" s="4" t="s">
        <v>228</v>
      </c>
      <c r="BM75" s="4" t="s">
        <v>228</v>
      </c>
      <c r="BN75" s="4" t="s">
        <v>355</v>
      </c>
      <c r="BO75" s="4">
        <v>2.357638888888889E-2</v>
      </c>
      <c r="BP75" s="4" t="s">
        <v>228</v>
      </c>
      <c r="BQ75" s="4" t="s">
        <v>228</v>
      </c>
      <c r="BR75" s="4"/>
      <c r="BS75" s="4"/>
      <c r="BT75" s="4"/>
      <c r="BU75" s="4"/>
      <c r="BV75" s="4"/>
      <c r="BW75" s="4"/>
      <c r="BX75" s="4"/>
      <c r="BY75" s="4"/>
      <c r="BZ75" s="4"/>
      <c r="CA75" s="4"/>
      <c r="CB75" s="4"/>
      <c r="CC75" s="4"/>
      <c r="CD75" s="4"/>
      <c r="CE75" s="4"/>
      <c r="CF75" s="4"/>
      <c r="CG75" s="4"/>
      <c r="CH75" s="4"/>
      <c r="CI75" s="4"/>
      <c r="CJ75" s="4"/>
      <c r="CK75" s="4"/>
      <c r="CL75" s="4"/>
      <c r="CM75" s="4"/>
      <c r="CN75" s="4"/>
      <c r="CO75" s="4"/>
      <c r="CP75" s="4"/>
      <c r="CQ75" s="4"/>
      <c r="CR75" s="4"/>
      <c r="CS75" s="4"/>
      <c r="CT75" s="4"/>
      <c r="CU75" s="4"/>
      <c r="CV75" s="4"/>
      <c r="CW75" s="4"/>
      <c r="CX75" s="4"/>
      <c r="CY75" s="4"/>
      <c r="CZ75" s="4"/>
      <c r="DA75" s="4"/>
      <c r="DB75" s="4"/>
      <c r="DC75" s="4"/>
      <c r="DD75" s="4"/>
      <c r="DE75" s="4"/>
      <c r="DF75" s="4"/>
      <c r="DG75" s="78"/>
    </row>
    <row r="76" spans="1:111" x14ac:dyDescent="0.5">
      <c r="A76" s="82" t="str">
        <f>'5k Women'!B77</f>
        <v>Demi</v>
      </c>
      <c r="B76" s="17" t="str">
        <f>'5k Women'!C77</f>
        <v>Lidster</v>
      </c>
      <c r="C76" s="6">
        <f t="shared" si="7"/>
        <v>1.3703703703703704E-2</v>
      </c>
      <c r="D76" s="4" t="s">
        <v>228</v>
      </c>
      <c r="E76" s="4" t="s">
        <v>228</v>
      </c>
      <c r="F76" s="4" t="s">
        <v>228</v>
      </c>
      <c r="G76" s="4" t="s">
        <v>228</v>
      </c>
      <c r="H76" s="4" t="s">
        <v>228</v>
      </c>
      <c r="I76" s="4" t="s">
        <v>228</v>
      </c>
      <c r="J76" s="4" t="s">
        <v>228</v>
      </c>
      <c r="K76" s="4" t="s">
        <v>228</v>
      </c>
      <c r="L76" s="4" t="s">
        <v>228</v>
      </c>
      <c r="M76" s="4" t="s">
        <v>228</v>
      </c>
      <c r="N76" s="4" t="s">
        <v>228</v>
      </c>
      <c r="O76" s="4" t="s">
        <v>228</v>
      </c>
      <c r="P76" s="4" t="s">
        <v>228</v>
      </c>
      <c r="Q76" s="4" t="s">
        <v>228</v>
      </c>
      <c r="R76" s="4" t="s">
        <v>228</v>
      </c>
      <c r="S76" s="4" t="s">
        <v>228</v>
      </c>
      <c r="T76" s="4" t="s">
        <v>228</v>
      </c>
      <c r="U76" s="4" t="s">
        <v>228</v>
      </c>
      <c r="V76" s="4" t="s">
        <v>228</v>
      </c>
      <c r="W76" s="4" t="s">
        <v>228</v>
      </c>
      <c r="X76" s="4" t="s">
        <v>228</v>
      </c>
      <c r="Y76" s="4" t="s">
        <v>228</v>
      </c>
      <c r="Z76" s="4" t="s">
        <v>228</v>
      </c>
      <c r="AA76" s="4" t="s">
        <v>228</v>
      </c>
      <c r="AB76" s="4" t="s">
        <v>228</v>
      </c>
      <c r="AC76" s="4" t="s">
        <v>228</v>
      </c>
      <c r="AD76" s="4" t="s">
        <v>228</v>
      </c>
      <c r="AE76" s="4" t="s">
        <v>228</v>
      </c>
      <c r="AF76" s="4" t="s">
        <v>228</v>
      </c>
      <c r="AG76" s="4" t="s">
        <v>228</v>
      </c>
      <c r="AH76" s="4" t="s">
        <v>228</v>
      </c>
      <c r="AI76" s="4" t="s">
        <v>228</v>
      </c>
      <c r="AJ76" s="4" t="s">
        <v>228</v>
      </c>
      <c r="AK76" s="4" t="s">
        <v>228</v>
      </c>
      <c r="AL76" s="4" t="s">
        <v>228</v>
      </c>
      <c r="AM76" s="4" t="s">
        <v>228</v>
      </c>
      <c r="AN76" s="4" t="s">
        <v>228</v>
      </c>
      <c r="AO76" s="4" t="s">
        <v>228</v>
      </c>
      <c r="AP76" s="4" t="s">
        <v>228</v>
      </c>
      <c r="AQ76" s="4" t="s">
        <v>228</v>
      </c>
      <c r="AR76" s="4" t="s">
        <v>228</v>
      </c>
      <c r="AS76" s="4" t="s">
        <v>228</v>
      </c>
      <c r="AT76" s="4" t="s">
        <v>228</v>
      </c>
      <c r="AU76" s="4" t="s">
        <v>228</v>
      </c>
      <c r="AV76" s="4" t="s">
        <v>228</v>
      </c>
      <c r="AW76" s="4" t="s">
        <v>228</v>
      </c>
      <c r="AX76" s="4" t="s">
        <v>348</v>
      </c>
      <c r="AY76" s="4">
        <v>1.3703703703703704E-2</v>
      </c>
      <c r="AZ76" s="4" t="s">
        <v>228</v>
      </c>
      <c r="BA76" s="4" t="s">
        <v>228</v>
      </c>
      <c r="BB76" s="4" t="s">
        <v>228</v>
      </c>
      <c r="BC76" s="4" t="s">
        <v>228</v>
      </c>
      <c r="BD76" s="4" t="s">
        <v>228</v>
      </c>
      <c r="BE76" s="4" t="s">
        <v>228</v>
      </c>
      <c r="BF76" s="4" t="s">
        <v>228</v>
      </c>
      <c r="BG76" s="4" t="s">
        <v>228</v>
      </c>
      <c r="BH76" s="4" t="s">
        <v>228</v>
      </c>
      <c r="BI76" s="4" t="s">
        <v>228</v>
      </c>
      <c r="BJ76" s="4" t="s">
        <v>228</v>
      </c>
      <c r="BK76" s="4" t="s">
        <v>228</v>
      </c>
      <c r="BL76" s="4" t="s">
        <v>348</v>
      </c>
      <c r="BM76" s="4">
        <v>1.7094907407407406E-2</v>
      </c>
      <c r="BN76" s="4" t="s">
        <v>228</v>
      </c>
      <c r="BO76" s="4" t="s">
        <v>228</v>
      </c>
      <c r="BP76" s="4" t="s">
        <v>355</v>
      </c>
      <c r="BQ76" s="4">
        <v>1.5462962962962963E-2</v>
      </c>
      <c r="BR76" s="4"/>
      <c r="BS76" s="4"/>
      <c r="BT76" s="4"/>
      <c r="BU76" s="4"/>
      <c r="BV76" s="4"/>
      <c r="BW76" s="4"/>
      <c r="BX76" s="4"/>
      <c r="BY76" s="4"/>
      <c r="BZ76" s="4"/>
      <c r="CA76" s="4"/>
      <c r="CB76" s="4"/>
      <c r="CC76" s="4"/>
      <c r="CD76" s="4"/>
      <c r="CE76" s="4"/>
      <c r="CF76" s="4"/>
      <c r="CG76" s="4"/>
      <c r="CH76" s="4"/>
      <c r="CI76" s="4"/>
      <c r="CJ76" s="4"/>
      <c r="CK76" s="4"/>
      <c r="CL76" s="4"/>
      <c r="CM76" s="4"/>
      <c r="CN76" s="4"/>
      <c r="CO76" s="4"/>
      <c r="CP76" s="4"/>
      <c r="CQ76" s="4"/>
      <c r="CR76" s="4"/>
      <c r="CS76" s="4"/>
      <c r="CT76" s="4"/>
      <c r="CU76" s="4"/>
      <c r="CV76" s="4"/>
      <c r="CW76" s="4"/>
      <c r="CX76" s="4"/>
      <c r="CY76" s="4"/>
      <c r="CZ76" s="4"/>
      <c r="DA76" s="4"/>
      <c r="DB76" s="4"/>
      <c r="DC76" s="4"/>
      <c r="DD76" s="4"/>
      <c r="DE76" s="4"/>
      <c r="DF76" s="4"/>
      <c r="DG76" s="78"/>
    </row>
    <row r="77" spans="1:111" x14ac:dyDescent="0.5">
      <c r="A77" s="82" t="str">
        <f>'5k Women'!B78</f>
        <v>Kate</v>
      </c>
      <c r="B77" s="17" t="str">
        <f>'5k Women'!C78</f>
        <v>Little</v>
      </c>
      <c r="C77" s="6">
        <f t="shared" si="7"/>
        <v>1.773148148148148E-2</v>
      </c>
      <c r="D77" s="4" t="s">
        <v>436</v>
      </c>
      <c r="E77" s="4">
        <v>1.773148148148148E-2</v>
      </c>
      <c r="F77" s="4" t="s">
        <v>228</v>
      </c>
      <c r="G77" s="4" t="s">
        <v>228</v>
      </c>
      <c r="H77" s="4" t="s">
        <v>228</v>
      </c>
      <c r="I77" s="4" t="s">
        <v>228</v>
      </c>
      <c r="J77" s="4" t="s">
        <v>228</v>
      </c>
      <c r="K77" s="4" t="s">
        <v>228</v>
      </c>
      <c r="L77" s="4" t="s">
        <v>228</v>
      </c>
      <c r="M77" s="4" t="s">
        <v>228</v>
      </c>
      <c r="N77" s="4" t="s">
        <v>228</v>
      </c>
      <c r="O77" s="4" t="s">
        <v>228</v>
      </c>
      <c r="P77" s="4" t="s">
        <v>228</v>
      </c>
      <c r="Q77" s="4" t="s">
        <v>228</v>
      </c>
      <c r="R77" s="4" t="s">
        <v>228</v>
      </c>
      <c r="S77" s="4" t="s">
        <v>228</v>
      </c>
      <c r="T77" s="4" t="s">
        <v>353</v>
      </c>
      <c r="U77" s="4">
        <v>1.8217592592592594E-2</v>
      </c>
      <c r="V77" s="4" t="s">
        <v>228</v>
      </c>
      <c r="W77" s="4" t="s">
        <v>228</v>
      </c>
      <c r="X77" s="4" t="s">
        <v>228</v>
      </c>
      <c r="Y77" s="4" t="s">
        <v>228</v>
      </c>
      <c r="Z77" s="4" t="s">
        <v>228</v>
      </c>
      <c r="AA77" s="4" t="s">
        <v>228</v>
      </c>
      <c r="AB77" s="4" t="s">
        <v>228</v>
      </c>
      <c r="AC77" s="4" t="s">
        <v>228</v>
      </c>
      <c r="AD77" s="4" t="s">
        <v>228</v>
      </c>
      <c r="AE77" s="4" t="s">
        <v>228</v>
      </c>
      <c r="AF77" s="4" t="s">
        <v>228</v>
      </c>
      <c r="AG77" s="4" t="s">
        <v>228</v>
      </c>
      <c r="AH77" s="4" t="s">
        <v>228</v>
      </c>
      <c r="AI77" s="4" t="s">
        <v>228</v>
      </c>
      <c r="AJ77" s="4" t="s">
        <v>228</v>
      </c>
      <c r="AK77" s="4" t="s">
        <v>228</v>
      </c>
      <c r="AL77" s="4" t="s">
        <v>228</v>
      </c>
      <c r="AM77" s="4" t="s">
        <v>228</v>
      </c>
      <c r="AN77" s="4" t="s">
        <v>228</v>
      </c>
      <c r="AO77" s="4" t="s">
        <v>228</v>
      </c>
      <c r="AP77" s="4" t="s">
        <v>228</v>
      </c>
      <c r="AQ77" s="4" t="s">
        <v>228</v>
      </c>
      <c r="AR77" s="4" t="s">
        <v>228</v>
      </c>
      <c r="AS77" s="4" t="s">
        <v>228</v>
      </c>
      <c r="AT77" s="4" t="s">
        <v>508</v>
      </c>
      <c r="AU77" s="4">
        <v>1.7986111111111112E-2</v>
      </c>
      <c r="AV77" s="4" t="s">
        <v>355</v>
      </c>
      <c r="AW77" s="4">
        <v>1.832175925925926E-2</v>
      </c>
      <c r="AX77" s="4" t="s">
        <v>228</v>
      </c>
      <c r="AY77" s="4" t="s">
        <v>228</v>
      </c>
      <c r="AZ77" s="4" t="s">
        <v>228</v>
      </c>
      <c r="BA77" s="4" t="s">
        <v>228</v>
      </c>
      <c r="BB77" s="4" t="s">
        <v>228</v>
      </c>
      <c r="BC77" s="4" t="s">
        <v>228</v>
      </c>
      <c r="BD77" s="4" t="s">
        <v>228</v>
      </c>
      <c r="BE77" s="4" t="s">
        <v>228</v>
      </c>
      <c r="BF77" s="4" t="s">
        <v>228</v>
      </c>
      <c r="BG77" s="4" t="s">
        <v>228</v>
      </c>
      <c r="BH77" s="4" t="s">
        <v>228</v>
      </c>
      <c r="BI77" s="4" t="s">
        <v>228</v>
      </c>
      <c r="BJ77" s="4" t="s">
        <v>228</v>
      </c>
      <c r="BK77" s="4" t="s">
        <v>228</v>
      </c>
      <c r="BL77" s="4" t="s">
        <v>228</v>
      </c>
      <c r="BM77" s="4" t="s">
        <v>228</v>
      </c>
      <c r="BN77" s="4" t="s">
        <v>228</v>
      </c>
      <c r="BO77" s="4" t="s">
        <v>228</v>
      </c>
      <c r="BP77" s="4" t="s">
        <v>228</v>
      </c>
      <c r="BQ77" s="4" t="s">
        <v>228</v>
      </c>
      <c r="BR77" s="4"/>
      <c r="BS77" s="4"/>
      <c r="BT77" s="4"/>
      <c r="BU77" s="4"/>
      <c r="BV77" s="4"/>
      <c r="BW77" s="4"/>
      <c r="BX77" s="4"/>
      <c r="BY77" s="4"/>
      <c r="BZ77" s="4"/>
      <c r="CA77" s="4"/>
      <c r="CB77" s="4"/>
      <c r="CC77" s="4"/>
      <c r="CD77" s="4"/>
      <c r="CE77" s="4"/>
      <c r="CF77" s="4"/>
      <c r="CG77" s="4"/>
      <c r="CH77" s="4"/>
      <c r="CI77" s="4"/>
      <c r="CJ77" s="4"/>
      <c r="CK77" s="4"/>
      <c r="CL77" s="4"/>
      <c r="CM77" s="4"/>
      <c r="CN77" s="4"/>
      <c r="CO77" s="4"/>
      <c r="CP77" s="4"/>
      <c r="CQ77" s="4"/>
      <c r="CR77" s="4"/>
      <c r="CS77" s="4"/>
      <c r="CT77" s="4"/>
      <c r="CU77" s="4"/>
      <c r="CV77" s="4"/>
      <c r="CW77" s="4"/>
      <c r="CX77" s="4"/>
      <c r="CY77" s="4"/>
      <c r="CZ77" s="4"/>
      <c r="DA77" s="4"/>
      <c r="DB77" s="4"/>
      <c r="DC77" s="4"/>
      <c r="DD77" s="4"/>
      <c r="DE77" s="4"/>
      <c r="DF77" s="4"/>
      <c r="DG77" s="78"/>
    </row>
    <row r="78" spans="1:111" x14ac:dyDescent="0.5">
      <c r="A78" s="82" t="str">
        <f>'5k Women'!B79</f>
        <v>Shawnie</v>
      </c>
      <c r="B78" s="17" t="str">
        <f>'5k Women'!C79</f>
        <v>Lovatt</v>
      </c>
      <c r="C78" s="6">
        <f t="shared" si="7"/>
        <v>1.5335648148148149E-2</v>
      </c>
      <c r="D78" s="4" t="s">
        <v>228</v>
      </c>
      <c r="E78" s="4" t="s">
        <v>228</v>
      </c>
      <c r="F78" s="4" t="s">
        <v>228</v>
      </c>
      <c r="G78" s="4" t="s">
        <v>228</v>
      </c>
      <c r="H78" s="4" t="s">
        <v>228</v>
      </c>
      <c r="I78" s="4" t="s">
        <v>228</v>
      </c>
      <c r="J78" s="4" t="s">
        <v>228</v>
      </c>
      <c r="K78" s="4" t="s">
        <v>228</v>
      </c>
      <c r="L78" s="4" t="s">
        <v>228</v>
      </c>
      <c r="M78" s="4" t="s">
        <v>228</v>
      </c>
      <c r="N78" s="4" t="s">
        <v>228</v>
      </c>
      <c r="O78" s="4" t="s">
        <v>228</v>
      </c>
      <c r="P78" s="4" t="s">
        <v>228</v>
      </c>
      <c r="Q78" s="4" t="s">
        <v>228</v>
      </c>
      <c r="R78" s="4" t="s">
        <v>228</v>
      </c>
      <c r="S78" s="4" t="s">
        <v>228</v>
      </c>
      <c r="T78" s="4" t="s">
        <v>228</v>
      </c>
      <c r="U78" s="4" t="s">
        <v>228</v>
      </c>
      <c r="V78" s="4" t="s">
        <v>228</v>
      </c>
      <c r="W78" s="4" t="s">
        <v>228</v>
      </c>
      <c r="X78" s="4" t="s">
        <v>228</v>
      </c>
      <c r="Y78" s="4" t="s">
        <v>228</v>
      </c>
      <c r="Z78" s="4" t="s">
        <v>228</v>
      </c>
      <c r="AA78" s="4" t="s">
        <v>228</v>
      </c>
      <c r="AB78" s="4" t="s">
        <v>228</v>
      </c>
      <c r="AC78" s="4" t="s">
        <v>228</v>
      </c>
      <c r="AD78" s="4" t="s">
        <v>228</v>
      </c>
      <c r="AE78" s="4" t="s">
        <v>228</v>
      </c>
      <c r="AF78" s="4" t="s">
        <v>228</v>
      </c>
      <c r="AG78" s="4" t="s">
        <v>228</v>
      </c>
      <c r="AH78" s="4" t="s">
        <v>228</v>
      </c>
      <c r="AI78" s="4" t="s">
        <v>228</v>
      </c>
      <c r="AJ78" s="4" t="s">
        <v>228</v>
      </c>
      <c r="AK78" s="4" t="s">
        <v>228</v>
      </c>
      <c r="AL78" s="4" t="s">
        <v>228</v>
      </c>
      <c r="AM78" s="4" t="s">
        <v>228</v>
      </c>
      <c r="AN78" s="4" t="s">
        <v>228</v>
      </c>
      <c r="AO78" s="4" t="s">
        <v>228</v>
      </c>
      <c r="AP78" s="4" t="s">
        <v>228</v>
      </c>
      <c r="AQ78" s="4" t="s">
        <v>228</v>
      </c>
      <c r="AR78" s="4" t="s">
        <v>228</v>
      </c>
      <c r="AS78" s="4" t="s">
        <v>228</v>
      </c>
      <c r="AT78" s="4" t="s">
        <v>228</v>
      </c>
      <c r="AU78" s="4" t="s">
        <v>228</v>
      </c>
      <c r="AV78" s="4" t="s">
        <v>228</v>
      </c>
      <c r="AW78" s="4" t="s">
        <v>228</v>
      </c>
      <c r="AX78" s="4" t="s">
        <v>228</v>
      </c>
      <c r="AY78" s="4" t="s">
        <v>228</v>
      </c>
      <c r="AZ78" s="4" t="s">
        <v>619</v>
      </c>
      <c r="BA78" s="4">
        <v>1.9247685185185184E-2</v>
      </c>
      <c r="BB78" s="4" t="s">
        <v>348</v>
      </c>
      <c r="BC78" s="4">
        <v>1.5787037037037037E-2</v>
      </c>
      <c r="BD78" s="4" t="s">
        <v>351</v>
      </c>
      <c r="BE78" s="4">
        <v>1.7962962962962962E-2</v>
      </c>
      <c r="BF78" s="4" t="s">
        <v>348</v>
      </c>
      <c r="BG78" s="4">
        <v>1.5335648148148149E-2</v>
      </c>
      <c r="BH78" s="4" t="s">
        <v>355</v>
      </c>
      <c r="BI78" s="4">
        <v>1.7094907407407406E-2</v>
      </c>
      <c r="BJ78" s="4" t="s">
        <v>352</v>
      </c>
      <c r="BK78" s="4">
        <v>1.7662037037037039E-2</v>
      </c>
      <c r="BL78" s="4" t="s">
        <v>348</v>
      </c>
      <c r="BM78" s="4">
        <v>1.7060185185185185E-2</v>
      </c>
      <c r="BN78" s="4" t="s">
        <v>355</v>
      </c>
      <c r="BO78" s="4">
        <v>1.8124999999999999E-2</v>
      </c>
      <c r="BP78" s="4" t="s">
        <v>361</v>
      </c>
      <c r="BQ78" s="4">
        <v>1.7314814814814814E-2</v>
      </c>
      <c r="BR78" s="4"/>
      <c r="BS78" s="4"/>
      <c r="BT78" s="4"/>
      <c r="BU78" s="4"/>
      <c r="BV78" s="4"/>
      <c r="BW78" s="4"/>
      <c r="BX78" s="4"/>
      <c r="BY78" s="4"/>
      <c r="BZ78" s="4"/>
      <c r="CA78" s="4"/>
      <c r="CB78" s="4"/>
      <c r="CC78" s="4"/>
      <c r="CD78" s="4"/>
      <c r="CE78" s="4"/>
      <c r="CF78" s="4"/>
      <c r="CG78" s="4"/>
      <c r="CH78" s="4"/>
      <c r="CI78" s="4"/>
      <c r="CJ78" s="4"/>
      <c r="CK78" s="4"/>
      <c r="CL78" s="4"/>
      <c r="CM78" s="4"/>
      <c r="CN78" s="4"/>
      <c r="CO78" s="4"/>
      <c r="CP78" s="4"/>
      <c r="CQ78" s="4"/>
      <c r="CR78" s="4"/>
      <c r="CS78" s="4"/>
      <c r="CT78" s="4"/>
      <c r="CU78" s="4"/>
      <c r="CV78" s="4"/>
      <c r="CW78" s="4"/>
      <c r="CX78" s="4"/>
      <c r="CY78" s="4"/>
      <c r="CZ78" s="4"/>
      <c r="DA78" s="4"/>
      <c r="DB78" s="4"/>
      <c r="DC78" s="4"/>
      <c r="DD78" s="4"/>
      <c r="DE78" s="4"/>
      <c r="DF78" s="4"/>
      <c r="DG78" s="78"/>
    </row>
    <row r="79" spans="1:111" x14ac:dyDescent="0.5">
      <c r="A79" s="82" t="str">
        <f>'5k Women'!B80</f>
        <v>Valeriya</v>
      </c>
      <c r="B79" s="17" t="str">
        <f>'5k Women'!C80</f>
        <v>Marshall</v>
      </c>
      <c r="C79" s="6">
        <f t="shared" si="7"/>
        <v>1.8912037037037036E-2</v>
      </c>
      <c r="D79" s="4" t="s">
        <v>228</v>
      </c>
      <c r="E79" s="4" t="s">
        <v>228</v>
      </c>
      <c r="F79" s="4" t="s">
        <v>228</v>
      </c>
      <c r="G79" s="4" t="s">
        <v>228</v>
      </c>
      <c r="H79" s="4" t="s">
        <v>228</v>
      </c>
      <c r="I79" s="4" t="s">
        <v>228</v>
      </c>
      <c r="J79" s="4" t="s">
        <v>228</v>
      </c>
      <c r="K79" s="4" t="s">
        <v>228</v>
      </c>
      <c r="L79" s="4" t="s">
        <v>228</v>
      </c>
      <c r="M79" s="4" t="s">
        <v>228</v>
      </c>
      <c r="N79" s="4" t="s">
        <v>228</v>
      </c>
      <c r="O79" s="4" t="s">
        <v>228</v>
      </c>
      <c r="P79" s="4" t="s">
        <v>228</v>
      </c>
      <c r="Q79" s="4" t="s">
        <v>228</v>
      </c>
      <c r="R79" s="4" t="s">
        <v>228</v>
      </c>
      <c r="S79" s="4" t="s">
        <v>228</v>
      </c>
      <c r="T79" s="4" t="s">
        <v>228</v>
      </c>
      <c r="U79" s="4" t="s">
        <v>228</v>
      </c>
      <c r="V79" s="4" t="s">
        <v>228</v>
      </c>
      <c r="W79" s="4" t="s">
        <v>228</v>
      </c>
      <c r="X79" s="4" t="s">
        <v>228</v>
      </c>
      <c r="Y79" s="4" t="s">
        <v>228</v>
      </c>
      <c r="Z79" s="4" t="s">
        <v>559</v>
      </c>
      <c r="AA79" s="4">
        <v>1.8912037037037036E-2</v>
      </c>
      <c r="AB79" s="4" t="s">
        <v>228</v>
      </c>
      <c r="AC79" s="4" t="s">
        <v>228</v>
      </c>
      <c r="AD79" s="4" t="s">
        <v>228</v>
      </c>
      <c r="AE79" s="4" t="s">
        <v>228</v>
      </c>
      <c r="AF79" s="4" t="s">
        <v>228</v>
      </c>
      <c r="AG79" s="4" t="s">
        <v>228</v>
      </c>
      <c r="AH79" s="4" t="s">
        <v>228</v>
      </c>
      <c r="AI79" s="4" t="s">
        <v>228</v>
      </c>
      <c r="AJ79" s="4" t="s">
        <v>228</v>
      </c>
      <c r="AK79" s="4" t="s">
        <v>228</v>
      </c>
      <c r="AL79" s="4" t="s">
        <v>228</v>
      </c>
      <c r="AM79" s="4" t="s">
        <v>228</v>
      </c>
      <c r="AN79" s="4" t="s">
        <v>228</v>
      </c>
      <c r="AO79" s="4" t="s">
        <v>228</v>
      </c>
      <c r="AP79" s="4" t="s">
        <v>228</v>
      </c>
      <c r="AQ79" s="4" t="s">
        <v>228</v>
      </c>
      <c r="AR79" s="4" t="s">
        <v>228</v>
      </c>
      <c r="AS79" s="4" t="s">
        <v>228</v>
      </c>
      <c r="AT79" s="4" t="s">
        <v>228</v>
      </c>
      <c r="AU79" s="4" t="s">
        <v>228</v>
      </c>
      <c r="AV79" s="4" t="s">
        <v>228</v>
      </c>
      <c r="AW79" s="4" t="s">
        <v>228</v>
      </c>
      <c r="AX79" s="4" t="s">
        <v>228</v>
      </c>
      <c r="AY79" s="4" t="s">
        <v>228</v>
      </c>
      <c r="AZ79" s="4" t="s">
        <v>228</v>
      </c>
      <c r="BA79" s="4" t="s">
        <v>228</v>
      </c>
      <c r="BB79" s="4" t="s">
        <v>228</v>
      </c>
      <c r="BC79" s="4" t="s">
        <v>228</v>
      </c>
      <c r="BD79" s="4" t="s">
        <v>228</v>
      </c>
      <c r="BE79" s="4" t="s">
        <v>228</v>
      </c>
      <c r="BF79" s="4" t="s">
        <v>228</v>
      </c>
      <c r="BG79" s="4" t="s">
        <v>228</v>
      </c>
      <c r="BH79" s="4" t="s">
        <v>228</v>
      </c>
      <c r="BI79" s="4" t="s">
        <v>228</v>
      </c>
      <c r="BJ79" s="4" t="s">
        <v>228</v>
      </c>
      <c r="BK79" s="4" t="s">
        <v>228</v>
      </c>
      <c r="BL79" s="4" t="s">
        <v>228</v>
      </c>
      <c r="BM79" s="4" t="s">
        <v>228</v>
      </c>
      <c r="BN79" s="4" t="s">
        <v>228</v>
      </c>
      <c r="BO79" s="4" t="s">
        <v>228</v>
      </c>
      <c r="BP79" s="4" t="s">
        <v>228</v>
      </c>
      <c r="BQ79" s="4" t="s">
        <v>228</v>
      </c>
      <c r="BR79" s="4"/>
      <c r="BS79" s="4"/>
      <c r="BT79" s="4"/>
      <c r="BU79" s="4"/>
      <c r="BV79" s="4"/>
      <c r="BW79" s="4"/>
      <c r="BX79" s="4"/>
      <c r="BY79" s="4"/>
      <c r="BZ79" s="4"/>
      <c r="CA79" s="4"/>
      <c r="CB79" s="4"/>
      <c r="CC79" s="4"/>
      <c r="CD79" s="4"/>
      <c r="CE79" s="4"/>
      <c r="CF79" s="4"/>
      <c r="CG79" s="4"/>
      <c r="CH79" s="4"/>
      <c r="CI79" s="4"/>
      <c r="CJ79" s="4"/>
      <c r="CK79" s="4"/>
      <c r="CL79" s="4"/>
      <c r="CM79" s="4"/>
      <c r="CN79" s="4"/>
      <c r="CO79" s="4"/>
      <c r="CP79" s="4"/>
      <c r="CQ79" s="4"/>
      <c r="CR79" s="4"/>
      <c r="CS79" s="4"/>
      <c r="CT79" s="4"/>
      <c r="CU79" s="4"/>
      <c r="CV79" s="4"/>
      <c r="CW79" s="4"/>
      <c r="CX79" s="4"/>
      <c r="CY79" s="4"/>
      <c r="CZ79" s="4"/>
      <c r="DA79" s="4"/>
      <c r="DB79" s="4"/>
      <c r="DC79" s="4"/>
      <c r="DD79" s="4"/>
      <c r="DE79" s="4"/>
      <c r="DF79" s="4"/>
      <c r="DG79" s="78"/>
    </row>
    <row r="80" spans="1:111" x14ac:dyDescent="0.5">
      <c r="A80" s="82" t="str">
        <f>'5k Women'!B81</f>
        <v>Natalie</v>
      </c>
      <c r="B80" s="17" t="str">
        <f>'5k Women'!C81</f>
        <v>Martin</v>
      </c>
      <c r="C80" s="6">
        <f>MIN(E80:DG80)</f>
        <v>0</v>
      </c>
      <c r="D80" s="4"/>
      <c r="E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 t="s">
        <v>228</v>
      </c>
      <c r="U80" s="4" t="s">
        <v>228</v>
      </c>
      <c r="V80" s="4" t="s">
        <v>228</v>
      </c>
      <c r="W80" s="4" t="s">
        <v>228</v>
      </c>
      <c r="X80" s="4" t="s">
        <v>228</v>
      </c>
      <c r="Y80" s="4" t="s">
        <v>228</v>
      </c>
      <c r="Z80" s="4" t="s">
        <v>228</v>
      </c>
      <c r="AA80" s="4" t="s">
        <v>228</v>
      </c>
      <c r="AB80" s="4" t="s">
        <v>228</v>
      </c>
      <c r="AC80" s="4" t="s">
        <v>228</v>
      </c>
      <c r="AD80" s="4" t="s">
        <v>228</v>
      </c>
      <c r="AE80" s="4" t="s">
        <v>228</v>
      </c>
      <c r="AF80" s="4" t="s">
        <v>228</v>
      </c>
      <c r="AG80" s="4" t="s">
        <v>228</v>
      </c>
      <c r="AH80" s="4" t="s">
        <v>228</v>
      </c>
      <c r="AI80" s="4" t="s">
        <v>228</v>
      </c>
      <c r="AJ80" s="4" t="s">
        <v>228</v>
      </c>
      <c r="AK80" s="4" t="s">
        <v>228</v>
      </c>
      <c r="AL80" s="4" t="s">
        <v>228</v>
      </c>
      <c r="AM80" s="4" t="s">
        <v>228</v>
      </c>
      <c r="AN80" s="4" t="s">
        <v>228</v>
      </c>
      <c r="AO80" s="4" t="s">
        <v>228</v>
      </c>
      <c r="AP80" s="4" t="s">
        <v>228</v>
      </c>
      <c r="AQ80" s="4" t="s">
        <v>228</v>
      </c>
      <c r="AR80" s="4" t="s">
        <v>228</v>
      </c>
      <c r="AS80" s="4" t="s">
        <v>228</v>
      </c>
      <c r="AT80" s="4" t="s">
        <v>228</v>
      </c>
      <c r="AU80" s="4" t="s">
        <v>228</v>
      </c>
      <c r="AV80" s="4" t="s">
        <v>228</v>
      </c>
      <c r="AW80" s="4" t="s">
        <v>228</v>
      </c>
      <c r="AX80" s="4" t="s">
        <v>228</v>
      </c>
      <c r="AY80" s="4" t="s">
        <v>228</v>
      </c>
      <c r="AZ80" s="4" t="s">
        <v>228</v>
      </c>
      <c r="BA80" s="4" t="s">
        <v>228</v>
      </c>
      <c r="BB80" s="4" t="s">
        <v>228</v>
      </c>
      <c r="BC80" s="4" t="s">
        <v>228</v>
      </c>
      <c r="BD80" s="4" t="s">
        <v>228</v>
      </c>
      <c r="BE80" s="4" t="s">
        <v>228</v>
      </c>
      <c r="BF80" s="4" t="s">
        <v>228</v>
      </c>
      <c r="BG80" s="4" t="s">
        <v>228</v>
      </c>
      <c r="BH80" s="4" t="s">
        <v>228</v>
      </c>
      <c r="BI80" s="4" t="s">
        <v>228</v>
      </c>
      <c r="BJ80" s="4" t="s">
        <v>228</v>
      </c>
      <c r="BK80" s="4" t="s">
        <v>228</v>
      </c>
      <c r="BL80" s="4" t="s">
        <v>228</v>
      </c>
      <c r="BM80" s="4" t="s">
        <v>228</v>
      </c>
      <c r="BN80" s="4" t="s">
        <v>228</v>
      </c>
      <c r="BO80" s="4" t="s">
        <v>228</v>
      </c>
      <c r="BP80" s="4" t="s">
        <v>228</v>
      </c>
      <c r="BQ80" s="4" t="s">
        <v>228</v>
      </c>
      <c r="BR80" s="4"/>
      <c r="BS80" s="4"/>
      <c r="BT80" s="4"/>
      <c r="BU80" s="4"/>
      <c r="BV80" s="4"/>
      <c r="BW80" s="4"/>
      <c r="BX80" s="4"/>
      <c r="BY80" s="4"/>
      <c r="BZ80" s="4"/>
      <c r="CA80" s="4"/>
      <c r="CB80" s="4"/>
      <c r="CC80" s="4"/>
      <c r="CD80" s="4"/>
      <c r="CE80" s="4"/>
      <c r="CF80" s="4"/>
      <c r="CG80" s="4"/>
      <c r="CH80" s="4"/>
      <c r="CI80" s="4"/>
      <c r="CJ80" s="4"/>
      <c r="CK80" s="4"/>
      <c r="CL80" s="4"/>
      <c r="CM80" s="4"/>
      <c r="CN80" s="4"/>
      <c r="CO80" s="4"/>
      <c r="CP80" s="4"/>
      <c r="CQ80" s="4"/>
      <c r="CR80" s="4"/>
      <c r="CS80" s="4"/>
      <c r="CT80" s="4"/>
      <c r="CU80" s="4"/>
      <c r="CV80" s="4"/>
      <c r="CW80" s="4"/>
      <c r="CX80" s="4"/>
      <c r="CY80" s="4"/>
      <c r="CZ80" s="4"/>
      <c r="DA80" s="4"/>
      <c r="DB80" s="4"/>
      <c r="DC80" s="4"/>
      <c r="DD80" s="4"/>
      <c r="DE80" s="4"/>
      <c r="DF80" s="4"/>
      <c r="DG80" s="78"/>
    </row>
    <row r="81" spans="1:111" x14ac:dyDescent="0.5">
      <c r="A81" s="82" t="str">
        <f>'5k Women'!B82</f>
        <v>Erica</v>
      </c>
      <c r="B81" s="17" t="str">
        <f>'5k Women'!C82</f>
        <v>McCallum</v>
      </c>
      <c r="C81" s="6">
        <f>MIN(E81:DG81)</f>
        <v>2.2118055555555554E-2</v>
      </c>
      <c r="D81" s="4"/>
      <c r="E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  <c r="AJ81" s="4"/>
      <c r="AK81" s="4"/>
      <c r="AL81" s="4"/>
      <c r="AM81" s="4"/>
      <c r="AN81" s="4"/>
      <c r="AO81" s="4"/>
      <c r="AP81" s="4" t="s">
        <v>228</v>
      </c>
      <c r="AQ81" s="4" t="s">
        <v>228</v>
      </c>
      <c r="AR81" s="4" t="s">
        <v>228</v>
      </c>
      <c r="AS81" s="4" t="s">
        <v>228</v>
      </c>
      <c r="AT81" s="4" t="s">
        <v>355</v>
      </c>
      <c r="AU81" s="4">
        <v>2.4270833333333332E-2</v>
      </c>
      <c r="AV81" s="4" t="s">
        <v>228</v>
      </c>
      <c r="AW81" s="4" t="s">
        <v>228</v>
      </c>
      <c r="AX81" s="4" t="s">
        <v>348</v>
      </c>
      <c r="AY81" s="4">
        <v>2.4270833333333332E-2</v>
      </c>
      <c r="AZ81" s="4" t="s">
        <v>348</v>
      </c>
      <c r="BA81" s="4">
        <v>2.3773148148148147E-2</v>
      </c>
      <c r="BB81" s="4" t="s">
        <v>355</v>
      </c>
      <c r="BC81" s="4">
        <v>2.4259259259259258E-2</v>
      </c>
      <c r="BD81" s="4" t="s">
        <v>348</v>
      </c>
      <c r="BE81" s="4">
        <v>2.5648148148148149E-2</v>
      </c>
      <c r="BF81" s="4" t="s">
        <v>348</v>
      </c>
      <c r="BG81" s="4">
        <v>2.2118055555555554E-2</v>
      </c>
      <c r="BH81" s="4" t="s">
        <v>348</v>
      </c>
      <c r="BI81" s="4">
        <v>2.5138888888888888E-2</v>
      </c>
      <c r="BJ81" s="4" t="s">
        <v>228</v>
      </c>
      <c r="BK81" s="4" t="s">
        <v>228</v>
      </c>
      <c r="BL81" s="4" t="s">
        <v>228</v>
      </c>
      <c r="BM81" s="4" t="s">
        <v>228</v>
      </c>
      <c r="BN81" s="4" t="s">
        <v>228</v>
      </c>
      <c r="BO81" s="4" t="s">
        <v>228</v>
      </c>
      <c r="BP81" s="4" t="s">
        <v>228</v>
      </c>
      <c r="BQ81" s="4" t="s">
        <v>228</v>
      </c>
      <c r="BR81" s="4"/>
      <c r="BS81" s="4"/>
      <c r="BT81" s="4"/>
      <c r="BU81" s="4"/>
      <c r="BV81" s="4"/>
      <c r="BW81" s="4"/>
      <c r="BX81" s="4"/>
      <c r="BY81" s="4"/>
      <c r="BZ81" s="4"/>
      <c r="CA81" s="4"/>
      <c r="CB81" s="4"/>
      <c r="CC81" s="4"/>
      <c r="CD81" s="4"/>
      <c r="CE81" s="4"/>
      <c r="CF81" s="4"/>
      <c r="CG81" s="4"/>
      <c r="CH81" s="4"/>
      <c r="CI81" s="4"/>
      <c r="CJ81" s="4"/>
      <c r="CK81" s="4"/>
      <c r="CL81" s="4"/>
      <c r="CM81" s="4"/>
      <c r="CN81" s="4"/>
      <c r="CO81" s="4"/>
      <c r="CP81" s="4"/>
      <c r="CQ81" s="4"/>
      <c r="CR81" s="4"/>
      <c r="CS81" s="4"/>
      <c r="CT81" s="4"/>
      <c r="CU81" s="4"/>
      <c r="CV81" s="4"/>
      <c r="CW81" s="4"/>
      <c r="CX81" s="4"/>
      <c r="CY81" s="4"/>
      <c r="CZ81" s="4"/>
      <c r="DA81" s="4"/>
      <c r="DB81" s="4"/>
      <c r="DC81" s="4"/>
      <c r="DD81" s="4"/>
      <c r="DE81" s="4"/>
      <c r="DF81" s="4"/>
      <c r="DG81" s="78"/>
    </row>
    <row r="82" spans="1:111" x14ac:dyDescent="0.5">
      <c r="A82" s="82" t="str">
        <f>'5k Women'!B83</f>
        <v>Erin</v>
      </c>
      <c r="B82" s="17" t="str">
        <f>'5k Women'!C83</f>
        <v>McDonagh</v>
      </c>
      <c r="C82" s="6">
        <f>MIN(E82:DG82)</f>
        <v>0</v>
      </c>
      <c r="D82" s="4"/>
      <c r="E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 t="s">
        <v>228</v>
      </c>
      <c r="U82" s="4" t="s">
        <v>228</v>
      </c>
      <c r="V82" s="4" t="s">
        <v>228</v>
      </c>
      <c r="W82" s="4" t="s">
        <v>228</v>
      </c>
      <c r="X82" s="4" t="s">
        <v>228</v>
      </c>
      <c r="Y82" s="4" t="s">
        <v>228</v>
      </c>
      <c r="Z82" s="4" t="s">
        <v>228</v>
      </c>
      <c r="AA82" s="4" t="s">
        <v>228</v>
      </c>
      <c r="AB82" s="4" t="s">
        <v>228</v>
      </c>
      <c r="AC82" s="4" t="s">
        <v>228</v>
      </c>
      <c r="AD82" s="4" t="s">
        <v>228</v>
      </c>
      <c r="AE82" s="4" t="s">
        <v>228</v>
      </c>
      <c r="AF82" s="4" t="s">
        <v>228</v>
      </c>
      <c r="AG82" s="4" t="s">
        <v>228</v>
      </c>
      <c r="AH82" s="4" t="s">
        <v>228</v>
      </c>
      <c r="AI82" s="4" t="s">
        <v>228</v>
      </c>
      <c r="AJ82" s="4" t="s">
        <v>228</v>
      </c>
      <c r="AK82" s="4" t="s">
        <v>228</v>
      </c>
      <c r="AL82" s="4" t="s">
        <v>228</v>
      </c>
      <c r="AM82" s="4" t="s">
        <v>228</v>
      </c>
      <c r="AN82" s="4" t="s">
        <v>228</v>
      </c>
      <c r="AO82" s="4" t="s">
        <v>228</v>
      </c>
      <c r="AP82" s="4" t="s">
        <v>228</v>
      </c>
      <c r="AQ82" s="4" t="s">
        <v>228</v>
      </c>
      <c r="AR82" s="4" t="s">
        <v>228</v>
      </c>
      <c r="AS82" s="4" t="s">
        <v>228</v>
      </c>
      <c r="AT82" s="4" t="s">
        <v>228</v>
      </c>
      <c r="AU82" s="4" t="s">
        <v>228</v>
      </c>
      <c r="AV82" s="4" t="s">
        <v>228</v>
      </c>
      <c r="AW82" s="4" t="s">
        <v>228</v>
      </c>
      <c r="AX82" s="4" t="s">
        <v>228</v>
      </c>
      <c r="AY82" s="4" t="s">
        <v>228</v>
      </c>
      <c r="AZ82" s="4" t="s">
        <v>228</v>
      </c>
      <c r="BA82" s="4" t="s">
        <v>228</v>
      </c>
      <c r="BB82" s="4" t="s">
        <v>228</v>
      </c>
      <c r="BC82" s="4" t="s">
        <v>228</v>
      </c>
      <c r="BD82" s="4" t="s">
        <v>228</v>
      </c>
      <c r="BE82" s="4" t="s">
        <v>228</v>
      </c>
      <c r="BF82" s="4" t="s">
        <v>228</v>
      </c>
      <c r="BG82" s="4" t="s">
        <v>228</v>
      </c>
      <c r="BH82" s="4" t="s">
        <v>228</v>
      </c>
      <c r="BI82" s="4" t="s">
        <v>228</v>
      </c>
      <c r="BJ82" s="4" t="s">
        <v>228</v>
      </c>
      <c r="BK82" s="4" t="s">
        <v>228</v>
      </c>
      <c r="BL82" s="4" t="s">
        <v>228</v>
      </c>
      <c r="BM82" s="4" t="s">
        <v>228</v>
      </c>
      <c r="BN82" s="4" t="s">
        <v>228</v>
      </c>
      <c r="BO82" s="4" t="s">
        <v>228</v>
      </c>
      <c r="BP82" s="4" t="s">
        <v>228</v>
      </c>
      <c r="BQ82" s="4" t="s">
        <v>228</v>
      </c>
      <c r="BR82" s="4"/>
      <c r="BS82" s="4"/>
      <c r="BT82" s="4"/>
      <c r="BU82" s="4"/>
      <c r="BV82" s="4"/>
      <c r="BW82" s="4"/>
      <c r="BX82" s="4"/>
      <c r="BY82" s="4"/>
      <c r="BZ82" s="4"/>
      <c r="CA82" s="4"/>
      <c r="CB82" s="4"/>
      <c r="CC82" s="4"/>
      <c r="CD82" s="4"/>
      <c r="CE82" s="4"/>
      <c r="CF82" s="4"/>
      <c r="CG82" s="4"/>
      <c r="CH82" s="4"/>
      <c r="CI82" s="4"/>
      <c r="CJ82" s="4"/>
      <c r="CK82" s="4"/>
      <c r="CL82" s="4"/>
      <c r="CM82" s="4"/>
      <c r="CN82" s="4"/>
      <c r="CO82" s="4"/>
      <c r="CP82" s="4"/>
      <c r="CQ82" s="4"/>
      <c r="CR82" s="4"/>
      <c r="CS82" s="4"/>
      <c r="CT82" s="4"/>
      <c r="CU82" s="4"/>
      <c r="CV82" s="4"/>
      <c r="CW82" s="4"/>
      <c r="CX82" s="4"/>
      <c r="CY82" s="4"/>
      <c r="CZ82" s="4"/>
      <c r="DA82" s="4"/>
      <c r="DB82" s="4"/>
      <c r="DC82" s="4"/>
      <c r="DD82" s="4"/>
      <c r="DE82" s="4"/>
      <c r="DF82" s="4"/>
      <c r="DG82" s="78"/>
    </row>
    <row r="83" spans="1:111" x14ac:dyDescent="0.5">
      <c r="A83" s="82" t="str">
        <f>'5k Women'!B84</f>
        <v>Becky</v>
      </c>
      <c r="B83" s="17" t="str">
        <f>'5k Women'!C84</f>
        <v>McDonald</v>
      </c>
      <c r="C83" s="6">
        <f>MIN(E83:DG83)</f>
        <v>1.4236111111111111E-2</v>
      </c>
      <c r="D83" s="4" t="s">
        <v>228</v>
      </c>
      <c r="E83" s="4" t="s">
        <v>228</v>
      </c>
      <c r="F83" s="4" t="s">
        <v>228</v>
      </c>
      <c r="G83" s="4" t="s">
        <v>228</v>
      </c>
      <c r="H83" s="4" t="s">
        <v>228</v>
      </c>
      <c r="I83" s="4" t="s">
        <v>228</v>
      </c>
      <c r="J83" s="4" t="s">
        <v>228</v>
      </c>
      <c r="K83" s="4" t="s">
        <v>228</v>
      </c>
      <c r="L83" s="4" t="s">
        <v>228</v>
      </c>
      <c r="M83" s="4" t="s">
        <v>228</v>
      </c>
      <c r="N83" s="4" t="s">
        <v>405</v>
      </c>
      <c r="O83" s="4">
        <v>1.4236111111111111E-2</v>
      </c>
      <c r="P83" s="4" t="s">
        <v>228</v>
      </c>
      <c r="Q83" s="4" t="s">
        <v>228</v>
      </c>
      <c r="R83" s="4" t="s">
        <v>228</v>
      </c>
      <c r="S83" s="4" t="s">
        <v>228</v>
      </c>
      <c r="T83" s="4" t="s">
        <v>228</v>
      </c>
      <c r="U83" s="4" t="s">
        <v>228</v>
      </c>
      <c r="V83" s="4" t="s">
        <v>228</v>
      </c>
      <c r="W83" s="4" t="s">
        <v>228</v>
      </c>
      <c r="X83" s="4" t="s">
        <v>228</v>
      </c>
      <c r="Y83" s="4" t="s">
        <v>228</v>
      </c>
      <c r="Z83" s="4" t="s">
        <v>228</v>
      </c>
      <c r="AA83" s="4" t="s">
        <v>228</v>
      </c>
      <c r="AB83" s="4" t="s">
        <v>228</v>
      </c>
      <c r="AC83" s="4" t="s">
        <v>228</v>
      </c>
      <c r="AD83" s="4" t="s">
        <v>228</v>
      </c>
      <c r="AE83" s="4" t="s">
        <v>228</v>
      </c>
      <c r="AF83" s="4" t="s">
        <v>228</v>
      </c>
      <c r="AG83" s="4" t="s">
        <v>228</v>
      </c>
      <c r="AH83" s="4" t="s">
        <v>228</v>
      </c>
      <c r="AI83" s="4" t="s">
        <v>228</v>
      </c>
      <c r="AJ83" s="4" t="s">
        <v>355</v>
      </c>
      <c r="AK83" s="4">
        <v>1.6967592592592593E-2</v>
      </c>
      <c r="AL83" s="4" t="s">
        <v>228</v>
      </c>
      <c r="AM83" s="4" t="s">
        <v>228</v>
      </c>
      <c r="AN83" s="4" t="s">
        <v>228</v>
      </c>
      <c r="AO83" s="4" t="s">
        <v>228</v>
      </c>
      <c r="AP83" s="4" t="s">
        <v>228</v>
      </c>
      <c r="AQ83" s="4" t="s">
        <v>228</v>
      </c>
      <c r="AR83" s="4" t="s">
        <v>228</v>
      </c>
      <c r="AS83" s="4" t="s">
        <v>228</v>
      </c>
      <c r="AT83" s="4" t="s">
        <v>228</v>
      </c>
      <c r="AU83" s="4" t="s">
        <v>228</v>
      </c>
      <c r="AV83" s="4" t="s">
        <v>228</v>
      </c>
      <c r="AW83" s="4" t="s">
        <v>228</v>
      </c>
      <c r="AX83" s="4" t="s">
        <v>228</v>
      </c>
      <c r="AY83" s="4" t="s">
        <v>228</v>
      </c>
      <c r="AZ83" s="4" t="s">
        <v>228</v>
      </c>
      <c r="BA83" s="4" t="s">
        <v>228</v>
      </c>
      <c r="BB83" s="4" t="s">
        <v>228</v>
      </c>
      <c r="BC83" s="4" t="s">
        <v>228</v>
      </c>
      <c r="BD83" s="4" t="s">
        <v>228</v>
      </c>
      <c r="BE83" s="4" t="s">
        <v>228</v>
      </c>
      <c r="BF83" s="4" t="s">
        <v>228</v>
      </c>
      <c r="BG83" s="4" t="s">
        <v>228</v>
      </c>
      <c r="BH83" s="4" t="s">
        <v>228</v>
      </c>
      <c r="BI83" s="4" t="s">
        <v>228</v>
      </c>
      <c r="BJ83" s="4" t="s">
        <v>228</v>
      </c>
      <c r="BK83" s="4" t="s">
        <v>228</v>
      </c>
      <c r="BL83" s="4" t="s">
        <v>228</v>
      </c>
      <c r="BM83" s="4" t="s">
        <v>228</v>
      </c>
      <c r="BN83" s="4" t="s">
        <v>228</v>
      </c>
      <c r="BO83" s="4" t="s">
        <v>228</v>
      </c>
      <c r="BP83" s="4" t="s">
        <v>228</v>
      </c>
      <c r="BQ83" s="4" t="s">
        <v>228</v>
      </c>
      <c r="BR83" s="4"/>
      <c r="BS83" s="4"/>
      <c r="BT83" s="4"/>
      <c r="BU83" s="4"/>
      <c r="BV83" s="4"/>
      <c r="BW83" s="4"/>
      <c r="BX83" s="4"/>
      <c r="BY83" s="4"/>
      <c r="BZ83" s="4"/>
      <c r="CA83" s="4"/>
      <c r="CB83" s="4"/>
      <c r="CC83" s="4"/>
      <c r="CD83" s="4"/>
      <c r="CE83" s="4"/>
      <c r="CF83" s="4"/>
      <c r="CG83" s="4"/>
      <c r="CH83" s="4"/>
      <c r="CI83" s="4"/>
      <c r="CJ83" s="4"/>
      <c r="CK83" s="4"/>
      <c r="CL83" s="4"/>
      <c r="CM83" s="4"/>
      <c r="CN83" s="4"/>
      <c r="CO83" s="4"/>
      <c r="CP83" s="4"/>
      <c r="CQ83" s="4"/>
      <c r="CR83" s="4"/>
      <c r="CS83" s="4"/>
      <c r="CT83" s="4"/>
      <c r="CU83" s="4"/>
      <c r="CV83" s="4"/>
      <c r="CW83" s="4"/>
      <c r="CX83" s="4"/>
      <c r="CY83" s="4"/>
      <c r="CZ83" s="4"/>
      <c r="DA83" s="4"/>
      <c r="DB83" s="4"/>
      <c r="DC83" s="4"/>
      <c r="DD83" s="4"/>
      <c r="DE83" s="4"/>
      <c r="DF83" s="4"/>
      <c r="DG83" s="78"/>
    </row>
    <row r="84" spans="1:111" x14ac:dyDescent="0.5">
      <c r="A84" s="82" t="str">
        <f>'5k Women'!B85</f>
        <v>Liz</v>
      </c>
      <c r="B84" s="17" t="str">
        <f>'5k Women'!C85</f>
        <v>McGinnes</v>
      </c>
      <c r="C84" s="6">
        <f>MIN(E84:DG84)</f>
        <v>2.1944444444444444E-2</v>
      </c>
      <c r="D84" s="4" t="s">
        <v>228</v>
      </c>
      <c r="E84" s="4" t="s">
        <v>228</v>
      </c>
      <c r="F84" s="4" t="s">
        <v>228</v>
      </c>
      <c r="G84" s="4" t="s">
        <v>228</v>
      </c>
      <c r="H84" s="4" t="s">
        <v>228</v>
      </c>
      <c r="I84" s="4" t="s">
        <v>228</v>
      </c>
      <c r="J84" s="4" t="s">
        <v>228</v>
      </c>
      <c r="K84" s="4" t="s">
        <v>228</v>
      </c>
      <c r="L84" s="4" t="s">
        <v>228</v>
      </c>
      <c r="M84" s="4" t="s">
        <v>228</v>
      </c>
      <c r="N84" s="4" t="s">
        <v>228</v>
      </c>
      <c r="O84" s="4" t="s">
        <v>228</v>
      </c>
      <c r="P84" s="4" t="s">
        <v>228</v>
      </c>
      <c r="Q84" s="4" t="s">
        <v>228</v>
      </c>
      <c r="R84" s="4" t="s">
        <v>228</v>
      </c>
      <c r="S84" s="4" t="s">
        <v>228</v>
      </c>
      <c r="T84" s="4" t="s">
        <v>228</v>
      </c>
      <c r="U84" s="4" t="s">
        <v>228</v>
      </c>
      <c r="V84" s="4" t="s">
        <v>228</v>
      </c>
      <c r="W84" s="4" t="s">
        <v>228</v>
      </c>
      <c r="X84" s="4" t="s">
        <v>228</v>
      </c>
      <c r="Y84" s="4" t="s">
        <v>228</v>
      </c>
      <c r="Z84" s="4" t="s">
        <v>228</v>
      </c>
      <c r="AA84" s="4" t="s">
        <v>228</v>
      </c>
      <c r="AB84" s="4" t="s">
        <v>228</v>
      </c>
      <c r="AC84" s="4" t="s">
        <v>228</v>
      </c>
      <c r="AD84" s="4" t="s">
        <v>228</v>
      </c>
      <c r="AE84" s="4" t="s">
        <v>228</v>
      </c>
      <c r="AF84" s="4" t="s">
        <v>228</v>
      </c>
      <c r="AG84" s="4" t="s">
        <v>228</v>
      </c>
      <c r="AH84" s="4" t="s">
        <v>228</v>
      </c>
      <c r="AI84" s="4" t="s">
        <v>228</v>
      </c>
      <c r="AJ84" s="4" t="s">
        <v>228</v>
      </c>
      <c r="AK84" s="4" t="s">
        <v>228</v>
      </c>
      <c r="AL84" s="4" t="s">
        <v>228</v>
      </c>
      <c r="AM84" s="4" t="s">
        <v>228</v>
      </c>
      <c r="AN84" s="4" t="s">
        <v>228</v>
      </c>
      <c r="AO84" s="4" t="s">
        <v>228</v>
      </c>
      <c r="AP84" s="4" t="s">
        <v>355</v>
      </c>
      <c r="AQ84" s="4">
        <v>2.1944444444444444E-2</v>
      </c>
      <c r="AR84" s="4" t="s">
        <v>228</v>
      </c>
      <c r="AS84" s="4" t="s">
        <v>228</v>
      </c>
      <c r="AT84" s="4" t="s">
        <v>228</v>
      </c>
      <c r="AU84" s="4" t="s">
        <v>228</v>
      </c>
      <c r="AV84" s="4" t="s">
        <v>228</v>
      </c>
      <c r="AW84" s="4" t="s">
        <v>228</v>
      </c>
      <c r="AX84" s="4" t="s">
        <v>228</v>
      </c>
      <c r="AY84" s="4" t="s">
        <v>228</v>
      </c>
      <c r="AZ84" s="4" t="s">
        <v>228</v>
      </c>
      <c r="BA84" s="4" t="s">
        <v>228</v>
      </c>
      <c r="BB84" s="4" t="s">
        <v>228</v>
      </c>
      <c r="BC84" s="4" t="s">
        <v>228</v>
      </c>
      <c r="BD84" s="4" t="s">
        <v>228</v>
      </c>
      <c r="BE84" s="4" t="s">
        <v>228</v>
      </c>
      <c r="BF84" s="4" t="s">
        <v>228</v>
      </c>
      <c r="BG84" s="4" t="s">
        <v>228</v>
      </c>
      <c r="BH84" s="4" t="s">
        <v>228</v>
      </c>
      <c r="BI84" s="4" t="s">
        <v>228</v>
      </c>
      <c r="BJ84" s="4" t="s">
        <v>228</v>
      </c>
      <c r="BK84" s="4" t="s">
        <v>228</v>
      </c>
      <c r="BL84" s="4" t="s">
        <v>228</v>
      </c>
      <c r="BM84" s="4" t="s">
        <v>228</v>
      </c>
      <c r="BN84" s="4" t="s">
        <v>228</v>
      </c>
      <c r="BO84" s="4" t="s">
        <v>228</v>
      </c>
      <c r="BP84" s="4" t="s">
        <v>228</v>
      </c>
      <c r="BQ84" s="4" t="s">
        <v>228</v>
      </c>
      <c r="BR84" s="4"/>
      <c r="BS84" s="4"/>
      <c r="BT84" s="4"/>
      <c r="BU84" s="4"/>
      <c r="BV84" s="4"/>
      <c r="BW84" s="4"/>
      <c r="BX84" s="4"/>
      <c r="BY84" s="4"/>
      <c r="BZ84" s="4"/>
      <c r="CA84" s="4"/>
      <c r="CB84" s="4"/>
      <c r="CC84" s="4"/>
      <c r="CD84" s="4"/>
      <c r="CE84" s="4"/>
      <c r="CF84" s="4"/>
      <c r="CG84" s="4"/>
      <c r="CH84" s="4"/>
      <c r="CI84" s="4"/>
      <c r="CJ84" s="4"/>
      <c r="CK84" s="4"/>
      <c r="CL84" s="4"/>
      <c r="CM84" s="4"/>
      <c r="CN84" s="4"/>
      <c r="CO84" s="4"/>
      <c r="CP84" s="4"/>
      <c r="CQ84" s="4"/>
      <c r="CR84" s="4"/>
      <c r="CS84" s="4"/>
      <c r="CT84" s="4"/>
      <c r="CU84" s="4"/>
      <c r="CV84" s="4"/>
      <c r="CW84" s="4"/>
      <c r="CX84" s="4"/>
      <c r="CY84" s="4"/>
      <c r="CZ84" s="4"/>
      <c r="DA84" s="4"/>
      <c r="DB84" s="4"/>
      <c r="DC84" s="4"/>
      <c r="DD84" s="4"/>
      <c r="DE84" s="4"/>
      <c r="DF84" s="4"/>
      <c r="DG84" s="78"/>
    </row>
    <row r="85" spans="1:111" x14ac:dyDescent="0.5">
      <c r="A85" s="82" t="str">
        <f>'5k Women'!B86</f>
        <v>Susan</v>
      </c>
      <c r="B85" s="17" t="str">
        <f>'5k Women'!C86</f>
        <v>McIntyre</v>
      </c>
      <c r="C85" s="6">
        <f t="shared" si="7"/>
        <v>0</v>
      </c>
      <c r="D85" s="4" t="s">
        <v>228</v>
      </c>
      <c r="E85" s="4" t="s">
        <v>228</v>
      </c>
      <c r="F85" s="4" t="s">
        <v>228</v>
      </c>
      <c r="G85" s="4" t="s">
        <v>228</v>
      </c>
      <c r="H85" s="4" t="s">
        <v>228</v>
      </c>
      <c r="I85" s="4" t="s">
        <v>228</v>
      </c>
      <c r="J85" s="4" t="s">
        <v>228</v>
      </c>
      <c r="K85" s="4" t="s">
        <v>228</v>
      </c>
      <c r="L85" s="4" t="s">
        <v>228</v>
      </c>
      <c r="M85" s="4" t="s">
        <v>228</v>
      </c>
      <c r="N85" s="4" t="s">
        <v>228</v>
      </c>
      <c r="O85" s="4" t="s">
        <v>228</v>
      </c>
      <c r="P85" s="4" t="s">
        <v>228</v>
      </c>
      <c r="Q85" s="4" t="s">
        <v>228</v>
      </c>
      <c r="R85" s="4" t="s">
        <v>228</v>
      </c>
      <c r="S85" s="4" t="s">
        <v>228</v>
      </c>
      <c r="T85" s="4" t="s">
        <v>228</v>
      </c>
      <c r="U85" s="4" t="s">
        <v>228</v>
      </c>
      <c r="V85" s="4" t="s">
        <v>228</v>
      </c>
      <c r="W85" s="4" t="s">
        <v>228</v>
      </c>
      <c r="X85" s="4" t="s">
        <v>228</v>
      </c>
      <c r="Y85" s="4" t="s">
        <v>228</v>
      </c>
      <c r="Z85" s="4" t="s">
        <v>228</v>
      </c>
      <c r="AA85" s="4" t="s">
        <v>228</v>
      </c>
      <c r="AB85" s="4" t="s">
        <v>228</v>
      </c>
      <c r="AC85" s="4" t="s">
        <v>228</v>
      </c>
      <c r="AD85" s="4" t="s">
        <v>228</v>
      </c>
      <c r="AE85" s="4" t="s">
        <v>228</v>
      </c>
      <c r="AF85" s="4" t="s">
        <v>228</v>
      </c>
      <c r="AG85" s="4" t="s">
        <v>228</v>
      </c>
      <c r="AH85" s="4" t="s">
        <v>228</v>
      </c>
      <c r="AI85" s="4" t="s">
        <v>228</v>
      </c>
      <c r="AJ85" s="4" t="s">
        <v>228</v>
      </c>
      <c r="AK85" s="4" t="s">
        <v>228</v>
      </c>
      <c r="AL85" s="4" t="s">
        <v>228</v>
      </c>
      <c r="AM85" s="4" t="s">
        <v>228</v>
      </c>
      <c r="AN85" s="4" t="s">
        <v>228</v>
      </c>
      <c r="AO85" s="4" t="s">
        <v>228</v>
      </c>
      <c r="AP85" s="4" t="s">
        <v>228</v>
      </c>
      <c r="AQ85" s="4" t="s">
        <v>228</v>
      </c>
      <c r="AR85" s="4" t="s">
        <v>228</v>
      </c>
      <c r="AS85" s="4" t="s">
        <v>228</v>
      </c>
      <c r="AT85" s="4" t="s">
        <v>228</v>
      </c>
      <c r="AU85" s="4" t="s">
        <v>228</v>
      </c>
      <c r="AV85" s="4" t="s">
        <v>228</v>
      </c>
      <c r="AW85" s="4" t="s">
        <v>228</v>
      </c>
      <c r="AX85" s="4" t="s">
        <v>228</v>
      </c>
      <c r="AY85" s="4" t="s">
        <v>228</v>
      </c>
      <c r="AZ85" s="4" t="s">
        <v>228</v>
      </c>
      <c r="BA85" s="4" t="s">
        <v>228</v>
      </c>
      <c r="BB85" s="4" t="s">
        <v>228</v>
      </c>
      <c r="BC85" s="4" t="s">
        <v>228</v>
      </c>
      <c r="BD85" s="4" t="s">
        <v>228</v>
      </c>
      <c r="BE85" s="4" t="s">
        <v>228</v>
      </c>
      <c r="BF85" s="4" t="s">
        <v>228</v>
      </c>
      <c r="BG85" s="4" t="s">
        <v>228</v>
      </c>
      <c r="BH85" s="4" t="s">
        <v>228</v>
      </c>
      <c r="BI85" s="4" t="s">
        <v>228</v>
      </c>
      <c r="BJ85" s="4" t="s">
        <v>228</v>
      </c>
      <c r="BK85" s="4" t="s">
        <v>228</v>
      </c>
      <c r="BL85" s="4" t="s">
        <v>228</v>
      </c>
      <c r="BM85" s="4" t="s">
        <v>228</v>
      </c>
      <c r="BN85" s="4" t="s">
        <v>228</v>
      </c>
      <c r="BO85" s="4" t="s">
        <v>228</v>
      </c>
      <c r="BP85" s="4" t="s">
        <v>228</v>
      </c>
      <c r="BQ85" s="4" t="s">
        <v>228</v>
      </c>
      <c r="BR85" s="4"/>
      <c r="BS85" s="4"/>
      <c r="BT85" s="4"/>
      <c r="BU85" s="4"/>
      <c r="BV85" s="4"/>
      <c r="BW85" s="4"/>
      <c r="BX85" s="4"/>
      <c r="BY85" s="4"/>
      <c r="BZ85" s="4"/>
      <c r="CA85" s="4"/>
      <c r="CB85" s="4"/>
      <c r="CC85" s="4"/>
      <c r="CD85" s="4"/>
      <c r="CE85" s="4"/>
      <c r="CF85" s="4"/>
      <c r="CG85" s="4"/>
      <c r="CH85" s="4"/>
      <c r="CI85" s="4"/>
      <c r="CJ85" s="4"/>
      <c r="CK85" s="4"/>
      <c r="CL85" s="4"/>
      <c r="CM85" s="4"/>
      <c r="CN85" s="4"/>
      <c r="CO85" s="4"/>
      <c r="CP85" s="4"/>
      <c r="CQ85" s="4"/>
      <c r="CR85" s="4"/>
      <c r="CS85" s="4"/>
      <c r="CT85" s="4"/>
      <c r="CU85" s="4"/>
      <c r="CV85" s="4"/>
      <c r="CW85" s="4"/>
      <c r="CX85" s="4"/>
      <c r="CY85" s="4"/>
      <c r="CZ85" s="4"/>
      <c r="DA85" s="4"/>
      <c r="DB85" s="4"/>
      <c r="DC85" s="4"/>
      <c r="DD85" s="4"/>
      <c r="DE85" s="4"/>
      <c r="DF85" s="4"/>
      <c r="DG85" s="78"/>
    </row>
    <row r="86" spans="1:111" x14ac:dyDescent="0.5">
      <c r="A86" s="82" t="str">
        <f>'5k Women'!B87</f>
        <v>Rebecca</v>
      </c>
      <c r="B86" s="17" t="str">
        <f>'5k Women'!C87</f>
        <v>Meilhan</v>
      </c>
      <c r="C86" s="6">
        <f t="shared" si="7"/>
        <v>1.9652777777777779E-2</v>
      </c>
      <c r="D86" s="4" t="s">
        <v>347</v>
      </c>
      <c r="E86" s="4">
        <v>2.0219907407407409E-2</v>
      </c>
      <c r="F86" s="4" t="s">
        <v>228</v>
      </c>
      <c r="G86" s="4" t="s">
        <v>228</v>
      </c>
      <c r="H86" s="4" t="s">
        <v>228</v>
      </c>
      <c r="I86" s="4" t="s">
        <v>228</v>
      </c>
      <c r="J86" s="4" t="s">
        <v>228</v>
      </c>
      <c r="K86" s="4" t="s">
        <v>228</v>
      </c>
      <c r="L86" s="4" t="s">
        <v>228</v>
      </c>
      <c r="M86" s="4" t="s">
        <v>228</v>
      </c>
      <c r="N86" s="4" t="s">
        <v>228</v>
      </c>
      <c r="O86" s="4" t="s">
        <v>228</v>
      </c>
      <c r="P86" s="4" t="s">
        <v>228</v>
      </c>
      <c r="Q86" s="4" t="s">
        <v>228</v>
      </c>
      <c r="R86" s="4" t="s">
        <v>228</v>
      </c>
      <c r="S86" s="4" t="s">
        <v>228</v>
      </c>
      <c r="T86" s="4" t="s">
        <v>228</v>
      </c>
      <c r="U86" s="4" t="s">
        <v>228</v>
      </c>
      <c r="V86" s="4" t="s">
        <v>228</v>
      </c>
      <c r="W86" s="4" t="s">
        <v>228</v>
      </c>
      <c r="X86" s="4" t="s">
        <v>228</v>
      </c>
      <c r="Y86" s="4" t="s">
        <v>228</v>
      </c>
      <c r="Z86" s="4" t="s">
        <v>228</v>
      </c>
      <c r="AA86" s="4" t="s">
        <v>228</v>
      </c>
      <c r="AB86" s="4" t="s">
        <v>228</v>
      </c>
      <c r="AC86" s="4" t="s">
        <v>228</v>
      </c>
      <c r="AD86" s="4" t="s">
        <v>228</v>
      </c>
      <c r="AE86" s="4" t="s">
        <v>228</v>
      </c>
      <c r="AF86" s="4" t="s">
        <v>228</v>
      </c>
      <c r="AG86" s="4" t="s">
        <v>228</v>
      </c>
      <c r="AH86" s="4" t="s">
        <v>228</v>
      </c>
      <c r="AI86" s="4" t="s">
        <v>228</v>
      </c>
      <c r="AJ86" s="4" t="s">
        <v>228</v>
      </c>
      <c r="AK86" s="4" t="s">
        <v>228</v>
      </c>
      <c r="AL86" s="4" t="s">
        <v>228</v>
      </c>
      <c r="AM86" s="4" t="s">
        <v>228</v>
      </c>
      <c r="AN86" s="4" t="s">
        <v>228</v>
      </c>
      <c r="AO86" s="4" t="s">
        <v>228</v>
      </c>
      <c r="AP86" s="4" t="s">
        <v>228</v>
      </c>
      <c r="AQ86" s="4" t="s">
        <v>228</v>
      </c>
      <c r="AR86" s="4" t="s">
        <v>348</v>
      </c>
      <c r="AS86" s="4">
        <v>2.1770833333333333E-2</v>
      </c>
      <c r="AT86" s="4" t="s">
        <v>773</v>
      </c>
      <c r="AU86" s="4">
        <v>1.9652777777777779E-2</v>
      </c>
      <c r="AV86" s="4" t="s">
        <v>228</v>
      </c>
      <c r="AW86" s="4" t="s">
        <v>228</v>
      </c>
      <c r="AX86" s="4" t="s">
        <v>228</v>
      </c>
      <c r="AY86" s="4" t="s">
        <v>228</v>
      </c>
      <c r="AZ86" s="4" t="s">
        <v>228</v>
      </c>
      <c r="BA86" s="4" t="s">
        <v>228</v>
      </c>
      <c r="BB86" s="4" t="s">
        <v>808</v>
      </c>
      <c r="BC86" s="4">
        <v>2.1296296296296296E-2</v>
      </c>
      <c r="BD86" s="4" t="s">
        <v>228</v>
      </c>
      <c r="BE86" s="4" t="s">
        <v>228</v>
      </c>
      <c r="BF86" s="4" t="s">
        <v>228</v>
      </c>
      <c r="BG86" s="4" t="s">
        <v>228</v>
      </c>
      <c r="BH86" s="4" t="s">
        <v>228</v>
      </c>
      <c r="BI86" s="4" t="s">
        <v>228</v>
      </c>
      <c r="BJ86" s="4" t="s">
        <v>228</v>
      </c>
      <c r="BK86" s="4" t="s">
        <v>228</v>
      </c>
      <c r="BL86" s="4" t="s">
        <v>228</v>
      </c>
      <c r="BM86" s="4" t="s">
        <v>228</v>
      </c>
      <c r="BN86" s="4" t="s">
        <v>228</v>
      </c>
      <c r="BO86" s="4" t="s">
        <v>228</v>
      </c>
      <c r="BP86" s="4" t="s">
        <v>228</v>
      </c>
      <c r="BQ86" s="4" t="s">
        <v>228</v>
      </c>
      <c r="BR86" s="4"/>
      <c r="BS86" s="4"/>
      <c r="BT86" s="4"/>
      <c r="BU86" s="4"/>
      <c r="BV86" s="4"/>
      <c r="BW86" s="4"/>
      <c r="BX86" s="4"/>
      <c r="BY86" s="4"/>
      <c r="BZ86" s="4"/>
      <c r="CA86" s="4"/>
      <c r="CB86" s="4"/>
      <c r="CC86" s="4"/>
      <c r="CD86" s="4"/>
      <c r="CE86" s="4"/>
      <c r="CF86" s="4"/>
      <c r="CG86" s="4"/>
      <c r="CH86" s="4"/>
      <c r="CI86" s="4"/>
      <c r="CJ86" s="4"/>
      <c r="CK86" s="4"/>
      <c r="CL86" s="4"/>
      <c r="CM86" s="4"/>
      <c r="CN86" s="4"/>
      <c r="CO86" s="4"/>
      <c r="CP86" s="4"/>
      <c r="CQ86" s="4"/>
      <c r="CR86" s="4"/>
      <c r="CS86" s="4"/>
      <c r="CT86" s="4"/>
      <c r="CU86" s="4"/>
      <c r="CV86" s="4"/>
      <c r="CW86" s="4"/>
      <c r="CX86" s="4"/>
      <c r="CY86" s="4"/>
      <c r="CZ86" s="4"/>
      <c r="DA86" s="4"/>
      <c r="DB86" s="4"/>
      <c r="DC86" s="4"/>
      <c r="DD86" s="4"/>
      <c r="DE86" s="4"/>
      <c r="DF86" s="4"/>
      <c r="DG86" s="78"/>
    </row>
    <row r="87" spans="1:111" x14ac:dyDescent="0.5">
      <c r="A87" s="82" t="str">
        <f>'5k Women'!B88</f>
        <v>Crystal</v>
      </c>
      <c r="B87" s="17" t="str">
        <f>'5k Women'!C88</f>
        <v>Metcalfe</v>
      </c>
      <c r="C87" s="6">
        <f>MIN(E87:DG87)</f>
        <v>0</v>
      </c>
      <c r="D87" s="4"/>
      <c r="E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  <c r="AJ87" s="4"/>
      <c r="AK87" s="4"/>
      <c r="AL87" s="4" t="s">
        <v>228</v>
      </c>
      <c r="AM87" s="4" t="s">
        <v>228</v>
      </c>
      <c r="AN87" s="4" t="s">
        <v>228</v>
      </c>
      <c r="AO87" s="4" t="s">
        <v>228</v>
      </c>
      <c r="AP87" s="4" t="s">
        <v>228</v>
      </c>
      <c r="AQ87" s="4" t="s">
        <v>228</v>
      </c>
      <c r="AR87" s="4" t="s">
        <v>228</v>
      </c>
      <c r="AS87" s="4" t="s">
        <v>228</v>
      </c>
      <c r="AT87" s="4" t="s">
        <v>228</v>
      </c>
      <c r="AU87" s="4" t="s">
        <v>228</v>
      </c>
      <c r="AV87" s="4" t="s">
        <v>228</v>
      </c>
      <c r="AW87" s="4" t="s">
        <v>228</v>
      </c>
      <c r="AX87" s="4" t="s">
        <v>228</v>
      </c>
      <c r="AY87" s="4" t="s">
        <v>228</v>
      </c>
      <c r="AZ87" s="4" t="s">
        <v>228</v>
      </c>
      <c r="BA87" s="4" t="s">
        <v>228</v>
      </c>
      <c r="BB87" s="4" t="s">
        <v>228</v>
      </c>
      <c r="BC87" s="4" t="s">
        <v>228</v>
      </c>
      <c r="BD87" s="4" t="s">
        <v>228</v>
      </c>
      <c r="BE87" s="4" t="s">
        <v>228</v>
      </c>
      <c r="BF87" s="4" t="s">
        <v>228</v>
      </c>
      <c r="BG87" s="4" t="s">
        <v>228</v>
      </c>
      <c r="BH87" s="4" t="s">
        <v>228</v>
      </c>
      <c r="BI87" s="4" t="s">
        <v>228</v>
      </c>
      <c r="BJ87" s="4" t="s">
        <v>228</v>
      </c>
      <c r="BK87" s="4" t="s">
        <v>228</v>
      </c>
      <c r="BL87" s="4" t="s">
        <v>228</v>
      </c>
      <c r="BM87" s="4" t="s">
        <v>228</v>
      </c>
      <c r="BN87" s="4" t="s">
        <v>228</v>
      </c>
      <c r="BO87" s="4" t="s">
        <v>228</v>
      </c>
      <c r="BP87" s="4" t="s">
        <v>228</v>
      </c>
      <c r="BQ87" s="4" t="s">
        <v>228</v>
      </c>
      <c r="BR87" s="4"/>
      <c r="BS87" s="4"/>
      <c r="BT87" s="4"/>
      <c r="BU87" s="4"/>
      <c r="BV87" s="4"/>
      <c r="BW87" s="4"/>
      <c r="BX87" s="4"/>
      <c r="BY87" s="4"/>
      <c r="BZ87" s="4"/>
      <c r="CA87" s="4"/>
      <c r="CB87" s="4"/>
      <c r="CC87" s="4"/>
      <c r="CD87" s="4"/>
      <c r="CE87" s="4"/>
      <c r="CF87" s="4"/>
      <c r="CG87" s="4"/>
      <c r="CH87" s="4"/>
      <c r="CI87" s="4"/>
      <c r="CJ87" s="4"/>
      <c r="CK87" s="4"/>
      <c r="CL87" s="4"/>
      <c r="CM87" s="4"/>
      <c r="CN87" s="4"/>
      <c r="CO87" s="4"/>
      <c r="CP87" s="4"/>
      <c r="CQ87" s="4"/>
      <c r="CR87" s="4"/>
      <c r="CS87" s="4"/>
      <c r="CT87" s="4"/>
      <c r="CU87" s="4"/>
      <c r="CV87" s="4"/>
      <c r="CW87" s="4"/>
      <c r="CX87" s="4"/>
      <c r="CY87" s="4"/>
      <c r="CZ87" s="4"/>
      <c r="DA87" s="4"/>
      <c r="DB87" s="4"/>
      <c r="DC87" s="4"/>
      <c r="DD87" s="4"/>
      <c r="DE87" s="4"/>
      <c r="DF87" s="4"/>
      <c r="DG87" s="78"/>
    </row>
    <row r="88" spans="1:111" x14ac:dyDescent="0.5">
      <c r="A88" s="82" t="str">
        <f>'5k Women'!B89</f>
        <v>Anjie</v>
      </c>
      <c r="B88" s="17" t="str">
        <f>'5k Women'!C89</f>
        <v>Mok</v>
      </c>
      <c r="C88" s="6">
        <f>MIN(E88:DG88)</f>
        <v>2.8819444444444446E-2</v>
      </c>
      <c r="D88" s="4"/>
      <c r="E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  <c r="AJ88" s="4"/>
      <c r="AK88" s="4"/>
      <c r="AL88" s="4"/>
      <c r="AM88" s="4"/>
      <c r="AN88" s="4"/>
      <c r="AO88" s="4"/>
      <c r="AP88" s="4" t="s">
        <v>355</v>
      </c>
      <c r="AQ88" s="4">
        <v>2.8819444444444446E-2</v>
      </c>
      <c r="AR88" s="4" t="s">
        <v>228</v>
      </c>
      <c r="AS88" s="4" t="s">
        <v>228</v>
      </c>
      <c r="AT88" s="4" t="s">
        <v>228</v>
      </c>
      <c r="AU88" s="4" t="s">
        <v>228</v>
      </c>
      <c r="AV88" s="4" t="s">
        <v>228</v>
      </c>
      <c r="AW88" s="4" t="s">
        <v>228</v>
      </c>
      <c r="AX88" s="4" t="s">
        <v>228</v>
      </c>
      <c r="AY88" s="4" t="s">
        <v>228</v>
      </c>
      <c r="AZ88" s="4" t="s">
        <v>228</v>
      </c>
      <c r="BA88" s="4" t="s">
        <v>228</v>
      </c>
      <c r="BB88" s="4" t="s">
        <v>228</v>
      </c>
      <c r="BC88" s="4" t="s">
        <v>228</v>
      </c>
      <c r="BD88" s="4" t="s">
        <v>228</v>
      </c>
      <c r="BE88" s="4" t="s">
        <v>228</v>
      </c>
      <c r="BF88" s="4" t="s">
        <v>228</v>
      </c>
      <c r="BG88" s="4" t="s">
        <v>228</v>
      </c>
      <c r="BH88" s="4" t="s">
        <v>228</v>
      </c>
      <c r="BI88" s="4" t="s">
        <v>228</v>
      </c>
      <c r="BJ88" s="4" t="s">
        <v>228</v>
      </c>
      <c r="BK88" s="4" t="s">
        <v>228</v>
      </c>
      <c r="BL88" s="4" t="s">
        <v>228</v>
      </c>
      <c r="BM88" s="4" t="s">
        <v>228</v>
      </c>
      <c r="BN88" s="4" t="s">
        <v>228</v>
      </c>
      <c r="BO88" s="4" t="s">
        <v>228</v>
      </c>
      <c r="BP88" s="4" t="s">
        <v>228</v>
      </c>
      <c r="BQ88" s="4" t="s">
        <v>228</v>
      </c>
      <c r="BR88" s="4"/>
      <c r="BS88" s="4"/>
      <c r="BT88" s="4"/>
      <c r="BU88" s="4"/>
      <c r="BV88" s="4"/>
      <c r="BW88" s="4"/>
      <c r="BX88" s="4"/>
      <c r="BY88" s="4"/>
      <c r="BZ88" s="4"/>
      <c r="CA88" s="4"/>
      <c r="CB88" s="4"/>
      <c r="CC88" s="4"/>
      <c r="CD88" s="4"/>
      <c r="CE88" s="4"/>
      <c r="CF88" s="4"/>
      <c r="CG88" s="4"/>
      <c r="CH88" s="4"/>
      <c r="CI88" s="4"/>
      <c r="CJ88" s="4"/>
      <c r="CK88" s="4"/>
      <c r="CL88" s="4"/>
      <c r="CM88" s="4"/>
      <c r="CN88" s="4"/>
      <c r="CO88" s="4"/>
      <c r="CP88" s="4"/>
      <c r="CQ88" s="4"/>
      <c r="CR88" s="4"/>
      <c r="CS88" s="4"/>
      <c r="CT88" s="4"/>
      <c r="CU88" s="4"/>
      <c r="CV88" s="4"/>
      <c r="CW88" s="4"/>
      <c r="CX88" s="4"/>
      <c r="CY88" s="4"/>
      <c r="CZ88" s="4"/>
      <c r="DA88" s="4"/>
      <c r="DB88" s="4"/>
      <c r="DC88" s="4"/>
      <c r="DD88" s="4"/>
      <c r="DE88" s="4"/>
      <c r="DF88" s="4"/>
      <c r="DG88" s="78"/>
    </row>
    <row r="89" spans="1:111" x14ac:dyDescent="0.5">
      <c r="A89" s="82" t="str">
        <f>'5k Women'!B90</f>
        <v>Tina</v>
      </c>
      <c r="B89" s="17" t="str">
        <f>'5k Women'!C90</f>
        <v>Newton</v>
      </c>
      <c r="C89" s="6">
        <f>MIN(E89:DG89)</f>
        <v>1.7280092592592593E-2</v>
      </c>
      <c r="D89" s="4" t="s">
        <v>228</v>
      </c>
      <c r="E89" s="4" t="s">
        <v>228</v>
      </c>
      <c r="F89" s="4" t="s">
        <v>228</v>
      </c>
      <c r="G89" s="4" t="s">
        <v>228</v>
      </c>
      <c r="H89" s="4" t="s">
        <v>228</v>
      </c>
      <c r="I89" s="4" t="s">
        <v>228</v>
      </c>
      <c r="J89" s="4" t="s">
        <v>228</v>
      </c>
      <c r="K89" s="4" t="s">
        <v>228</v>
      </c>
      <c r="L89" s="4" t="s">
        <v>228</v>
      </c>
      <c r="M89" s="4" t="s">
        <v>228</v>
      </c>
      <c r="N89" s="4" t="s">
        <v>228</v>
      </c>
      <c r="O89" s="4" t="s">
        <v>228</v>
      </c>
      <c r="P89" s="4" t="s">
        <v>228</v>
      </c>
      <c r="Q89" s="4" t="s">
        <v>228</v>
      </c>
      <c r="R89" s="4" t="s">
        <v>228</v>
      </c>
      <c r="S89" s="4" t="s">
        <v>228</v>
      </c>
      <c r="T89" s="4" t="s">
        <v>228</v>
      </c>
      <c r="U89" s="4" t="s">
        <v>228</v>
      </c>
      <c r="V89" s="4" t="s">
        <v>228</v>
      </c>
      <c r="W89" s="4" t="s">
        <v>228</v>
      </c>
      <c r="X89" s="4" t="s">
        <v>228</v>
      </c>
      <c r="Y89" s="4" t="s">
        <v>228</v>
      </c>
      <c r="Z89" s="4" t="s">
        <v>228</v>
      </c>
      <c r="AA89" s="4" t="s">
        <v>228</v>
      </c>
      <c r="AB89" s="4" t="s">
        <v>228</v>
      </c>
      <c r="AC89" s="4" t="s">
        <v>228</v>
      </c>
      <c r="AD89" s="4" t="s">
        <v>228</v>
      </c>
      <c r="AE89" s="4" t="s">
        <v>228</v>
      </c>
      <c r="AF89" s="4" t="s">
        <v>228</v>
      </c>
      <c r="AG89" s="4" t="s">
        <v>228</v>
      </c>
      <c r="AH89" s="4" t="s">
        <v>228</v>
      </c>
      <c r="AI89" s="4" t="s">
        <v>228</v>
      </c>
      <c r="AJ89" s="4" t="s">
        <v>228</v>
      </c>
      <c r="AK89" s="4" t="s">
        <v>228</v>
      </c>
      <c r="AL89" s="4" t="s">
        <v>228</v>
      </c>
      <c r="AM89" s="4" t="s">
        <v>228</v>
      </c>
      <c r="AN89" s="4" t="s">
        <v>228</v>
      </c>
      <c r="AO89" s="4" t="s">
        <v>228</v>
      </c>
      <c r="AP89" s="4" t="s">
        <v>228</v>
      </c>
      <c r="AQ89" s="4" t="s">
        <v>228</v>
      </c>
      <c r="AR89" s="4" t="s">
        <v>228</v>
      </c>
      <c r="AS89" s="4" t="s">
        <v>228</v>
      </c>
      <c r="AT89" s="4" t="s">
        <v>355</v>
      </c>
      <c r="AU89" s="4">
        <v>1.7858796296296296E-2</v>
      </c>
      <c r="AV89" s="4" t="s">
        <v>228</v>
      </c>
      <c r="AW89" s="4" t="s">
        <v>228</v>
      </c>
      <c r="AX89" s="4" t="s">
        <v>228</v>
      </c>
      <c r="AY89" s="4" t="s">
        <v>228</v>
      </c>
      <c r="AZ89" s="4" t="s">
        <v>228</v>
      </c>
      <c r="BA89" s="4" t="s">
        <v>228</v>
      </c>
      <c r="BB89" s="4" t="s">
        <v>619</v>
      </c>
      <c r="BC89" s="4">
        <v>1.7280092592592593E-2</v>
      </c>
      <c r="BD89" s="4" t="s">
        <v>228</v>
      </c>
      <c r="BE89" s="4" t="s">
        <v>228</v>
      </c>
      <c r="BF89" s="4" t="s">
        <v>228</v>
      </c>
      <c r="BG89" s="4" t="s">
        <v>228</v>
      </c>
      <c r="BH89" s="4" t="s">
        <v>228</v>
      </c>
      <c r="BI89" s="4" t="s">
        <v>228</v>
      </c>
      <c r="BJ89" s="4" t="s">
        <v>228</v>
      </c>
      <c r="BK89" s="4" t="s">
        <v>228</v>
      </c>
      <c r="BL89" s="4" t="s">
        <v>228</v>
      </c>
      <c r="BM89" s="4" t="s">
        <v>228</v>
      </c>
      <c r="BN89" s="4" t="s">
        <v>228</v>
      </c>
      <c r="BO89" s="4" t="s">
        <v>228</v>
      </c>
      <c r="BP89" s="4" t="s">
        <v>228</v>
      </c>
      <c r="BQ89" s="4" t="s">
        <v>228</v>
      </c>
      <c r="BR89" s="4"/>
      <c r="BS89" s="4"/>
      <c r="BT89" s="4"/>
      <c r="BU89" s="4"/>
      <c r="BV89" s="4"/>
      <c r="BW89" s="4"/>
      <c r="BX89" s="4"/>
      <c r="BY89" s="4"/>
      <c r="BZ89" s="4"/>
      <c r="CA89" s="4"/>
      <c r="CB89" s="4"/>
      <c r="CC89" s="4"/>
      <c r="CD89" s="4"/>
      <c r="CE89" s="4"/>
      <c r="CF89" s="4"/>
      <c r="CG89" s="4"/>
      <c r="CH89" s="4"/>
      <c r="CI89" s="4"/>
      <c r="CJ89" s="4"/>
      <c r="CK89" s="4"/>
      <c r="CL89" s="4"/>
      <c r="CM89" s="4"/>
      <c r="CN89" s="4"/>
      <c r="CO89" s="4"/>
      <c r="CP89" s="4"/>
      <c r="CQ89" s="4"/>
      <c r="CR89" s="4"/>
      <c r="CS89" s="4"/>
      <c r="CT89" s="4"/>
      <c r="CU89" s="4"/>
      <c r="CV89" s="4"/>
      <c r="CW89" s="4"/>
      <c r="CX89" s="4"/>
      <c r="CY89" s="4"/>
      <c r="CZ89" s="4"/>
      <c r="DA89" s="4"/>
      <c r="DB89" s="4"/>
      <c r="DC89" s="4"/>
      <c r="DD89" s="4"/>
      <c r="DE89" s="4"/>
      <c r="DF89" s="4"/>
      <c r="DG89" s="78"/>
    </row>
    <row r="90" spans="1:111" x14ac:dyDescent="0.5">
      <c r="A90" s="82" t="str">
        <f>'5k Women'!B91</f>
        <v>Fiona</v>
      </c>
      <c r="B90" s="17" t="str">
        <f>'5k Women'!C91</f>
        <v>Oakes</v>
      </c>
      <c r="C90" s="6">
        <f t="shared" si="7"/>
        <v>2.1597222222222223E-2</v>
      </c>
      <c r="D90" s="4" t="s">
        <v>228</v>
      </c>
      <c r="E90" s="4" t="s">
        <v>228</v>
      </c>
      <c r="F90" s="4" t="s">
        <v>228</v>
      </c>
      <c r="G90" s="4" t="s">
        <v>228</v>
      </c>
      <c r="H90" s="4" t="s">
        <v>228</v>
      </c>
      <c r="I90" s="4" t="s">
        <v>228</v>
      </c>
      <c r="J90" s="4" t="s">
        <v>228</v>
      </c>
      <c r="K90" s="4" t="s">
        <v>228</v>
      </c>
      <c r="L90" s="4" t="s">
        <v>228</v>
      </c>
      <c r="M90" s="4" t="s">
        <v>228</v>
      </c>
      <c r="N90" s="4" t="s">
        <v>228</v>
      </c>
      <c r="O90" s="4" t="s">
        <v>228</v>
      </c>
      <c r="P90" s="4" t="s">
        <v>228</v>
      </c>
      <c r="Q90" s="4" t="s">
        <v>228</v>
      </c>
      <c r="R90" s="4" t="s">
        <v>228</v>
      </c>
      <c r="S90" s="4" t="s">
        <v>228</v>
      </c>
      <c r="T90" s="4" t="s">
        <v>228</v>
      </c>
      <c r="U90" s="4" t="s">
        <v>228</v>
      </c>
      <c r="V90" s="4" t="s">
        <v>228</v>
      </c>
      <c r="W90" s="4" t="s">
        <v>228</v>
      </c>
      <c r="X90" s="4" t="s">
        <v>228</v>
      </c>
      <c r="Y90" s="4" t="s">
        <v>228</v>
      </c>
      <c r="Z90" s="4" t="s">
        <v>228</v>
      </c>
      <c r="AA90" s="4" t="s">
        <v>228</v>
      </c>
      <c r="AB90" s="4" t="s">
        <v>228</v>
      </c>
      <c r="AC90" s="4" t="s">
        <v>228</v>
      </c>
      <c r="AD90" s="4" t="s">
        <v>355</v>
      </c>
      <c r="AE90" s="4">
        <v>2.4236111111111111E-2</v>
      </c>
      <c r="AF90" s="4" t="s">
        <v>228</v>
      </c>
      <c r="AG90" s="4" t="s">
        <v>228</v>
      </c>
      <c r="AH90" s="4" t="s">
        <v>228</v>
      </c>
      <c r="AI90" s="4" t="s">
        <v>228</v>
      </c>
      <c r="AJ90" s="4" t="s">
        <v>347</v>
      </c>
      <c r="AK90" s="4">
        <v>2.162037037037037E-2</v>
      </c>
      <c r="AL90" s="4" t="s">
        <v>228</v>
      </c>
      <c r="AM90" s="4" t="s">
        <v>228</v>
      </c>
      <c r="AN90" s="4" t="s">
        <v>228</v>
      </c>
      <c r="AO90" s="4" t="s">
        <v>228</v>
      </c>
      <c r="AP90" s="4" t="s">
        <v>228</v>
      </c>
      <c r="AQ90" s="4" t="s">
        <v>228</v>
      </c>
      <c r="AR90" s="4" t="s">
        <v>228</v>
      </c>
      <c r="AS90" s="4" t="s">
        <v>228</v>
      </c>
      <c r="AT90" s="4" t="s">
        <v>228</v>
      </c>
      <c r="AU90" s="4" t="s">
        <v>228</v>
      </c>
      <c r="AV90" s="4" t="s">
        <v>228</v>
      </c>
      <c r="AW90" s="4" t="s">
        <v>228</v>
      </c>
      <c r="AX90" s="4" t="s">
        <v>228</v>
      </c>
      <c r="AY90" s="4" t="s">
        <v>228</v>
      </c>
      <c r="AZ90" s="4" t="s">
        <v>228</v>
      </c>
      <c r="BA90" s="4" t="s">
        <v>228</v>
      </c>
      <c r="BB90" s="4" t="s">
        <v>228</v>
      </c>
      <c r="BC90" s="4" t="s">
        <v>228</v>
      </c>
      <c r="BD90" s="4" t="s">
        <v>355</v>
      </c>
      <c r="BE90" s="4">
        <v>2.1597222222222223E-2</v>
      </c>
      <c r="BF90" s="4" t="s">
        <v>228</v>
      </c>
      <c r="BG90" s="4" t="s">
        <v>228</v>
      </c>
      <c r="BH90" s="4" t="s">
        <v>228</v>
      </c>
      <c r="BI90" s="4" t="s">
        <v>228</v>
      </c>
      <c r="BJ90" s="4" t="s">
        <v>228</v>
      </c>
      <c r="BK90" s="4" t="s">
        <v>228</v>
      </c>
      <c r="BL90" s="4" t="s">
        <v>228</v>
      </c>
      <c r="BM90" s="4" t="s">
        <v>228</v>
      </c>
      <c r="BN90" s="4" t="s">
        <v>228</v>
      </c>
      <c r="BO90" s="4" t="s">
        <v>228</v>
      </c>
      <c r="BP90" s="4" t="s">
        <v>228</v>
      </c>
      <c r="BQ90" s="4" t="s">
        <v>228</v>
      </c>
      <c r="BR90" s="4"/>
      <c r="BS90" s="4"/>
      <c r="BT90" s="4"/>
      <c r="BU90" s="4"/>
      <c r="BV90" s="4"/>
      <c r="BW90" s="4"/>
      <c r="BX90" s="4"/>
      <c r="BY90" s="4"/>
      <c r="BZ90" s="4"/>
      <c r="CA90" s="4"/>
      <c r="CB90" s="4"/>
      <c r="CC90" s="4"/>
      <c r="CD90" s="4"/>
      <c r="CE90" s="4"/>
      <c r="CF90" s="4"/>
      <c r="CG90" s="4"/>
      <c r="CH90" s="4"/>
      <c r="CI90" s="4"/>
      <c r="CJ90" s="4"/>
      <c r="CK90" s="4"/>
      <c r="CL90" s="4"/>
      <c r="CM90" s="4"/>
      <c r="CN90" s="4"/>
      <c r="CO90" s="4"/>
      <c r="CP90" s="4"/>
      <c r="CQ90" s="4"/>
      <c r="CR90" s="4"/>
      <c r="CS90" s="4"/>
      <c r="CT90" s="4"/>
      <c r="CU90" s="4"/>
      <c r="CV90" s="4"/>
      <c r="CW90" s="4"/>
      <c r="CX90" s="4"/>
      <c r="CY90" s="4"/>
      <c r="CZ90" s="4"/>
      <c r="DA90" s="4"/>
      <c r="DB90" s="4"/>
      <c r="DC90" s="4"/>
      <c r="DD90" s="4"/>
      <c r="DE90" s="4"/>
      <c r="DF90" s="4"/>
      <c r="DG90" s="78"/>
    </row>
    <row r="91" spans="1:111" x14ac:dyDescent="0.5">
      <c r="A91" s="82" t="str">
        <f>'5k Women'!B92</f>
        <v>Sara Elizabeth</v>
      </c>
      <c r="B91" s="17" t="str">
        <f>'5k Women'!C92</f>
        <v>Owen</v>
      </c>
      <c r="C91" s="6">
        <f t="shared" si="7"/>
        <v>1.6875000000000001E-2</v>
      </c>
      <c r="D91" s="4" t="s">
        <v>395</v>
      </c>
      <c r="E91" s="4">
        <v>1.8587962962962962E-2</v>
      </c>
      <c r="F91" s="4" t="s">
        <v>347</v>
      </c>
      <c r="G91" s="4">
        <v>1.9467592592592592E-2</v>
      </c>
      <c r="H91" s="4" t="s">
        <v>347</v>
      </c>
      <c r="I91" s="4">
        <v>2.0162037037037037E-2</v>
      </c>
      <c r="J91" s="4" t="s">
        <v>366</v>
      </c>
      <c r="K91" s="4">
        <v>2.1701388888888888E-2</v>
      </c>
      <c r="L91" s="4" t="s">
        <v>348</v>
      </c>
      <c r="M91" s="4">
        <v>1.8229166666666668E-2</v>
      </c>
      <c r="N91" s="4" t="s">
        <v>348</v>
      </c>
      <c r="O91" s="4">
        <v>1.7881944444444443E-2</v>
      </c>
      <c r="P91" s="4" t="s">
        <v>348</v>
      </c>
      <c r="Q91" s="4">
        <v>1.7523148148148149E-2</v>
      </c>
      <c r="R91" s="4" t="s">
        <v>385</v>
      </c>
      <c r="S91" s="4">
        <v>1.982638888888889E-2</v>
      </c>
      <c r="T91" s="4" t="s">
        <v>348</v>
      </c>
      <c r="U91" s="4">
        <v>1.9525462962962963E-2</v>
      </c>
      <c r="V91" s="4" t="s">
        <v>348</v>
      </c>
      <c r="W91" s="4">
        <v>1.7256944444444443E-2</v>
      </c>
      <c r="X91" s="4" t="s">
        <v>348</v>
      </c>
      <c r="Y91" s="4">
        <v>1.6875000000000001E-2</v>
      </c>
      <c r="Z91" s="4" t="s">
        <v>359</v>
      </c>
      <c r="AA91" s="4">
        <v>2.0312500000000001E-2</v>
      </c>
      <c r="AB91" s="4" t="s">
        <v>355</v>
      </c>
      <c r="AC91" s="4">
        <v>1.9884259259259258E-2</v>
      </c>
      <c r="AD91" s="4" t="s">
        <v>585</v>
      </c>
      <c r="AE91" s="4">
        <v>1.7708333333333333E-2</v>
      </c>
      <c r="AF91" s="4" t="s">
        <v>609</v>
      </c>
      <c r="AG91" s="4">
        <v>1.8483796296296297E-2</v>
      </c>
      <c r="AH91" s="4" t="s">
        <v>618</v>
      </c>
      <c r="AI91" s="4">
        <v>1.8101851851851852E-2</v>
      </c>
      <c r="AJ91" s="4" t="s">
        <v>609</v>
      </c>
      <c r="AK91" s="4">
        <v>1.8842592592592591E-2</v>
      </c>
      <c r="AL91" s="4" t="s">
        <v>355</v>
      </c>
      <c r="AM91" s="4">
        <v>1.9872685185185184E-2</v>
      </c>
      <c r="AN91" s="4" t="s">
        <v>430</v>
      </c>
      <c r="AO91" s="4">
        <v>1.9861111111111111E-2</v>
      </c>
      <c r="AP91" s="4" t="s">
        <v>355</v>
      </c>
      <c r="AQ91" s="4">
        <v>1.8877314814814816E-2</v>
      </c>
      <c r="AR91" s="4" t="s">
        <v>348</v>
      </c>
      <c r="AS91" s="4">
        <v>1.8935185185185187E-2</v>
      </c>
      <c r="AT91" s="4" t="s">
        <v>774</v>
      </c>
      <c r="AU91" s="4">
        <v>1.9652777777777779E-2</v>
      </c>
      <c r="AV91" s="4" t="s">
        <v>578</v>
      </c>
      <c r="AW91" s="4">
        <v>1.9143518518518518E-2</v>
      </c>
      <c r="AX91" s="4" t="s">
        <v>586</v>
      </c>
      <c r="AY91" s="4">
        <v>2.1446759259259259E-2</v>
      </c>
      <c r="AZ91" s="4" t="s">
        <v>609</v>
      </c>
      <c r="BA91" s="4">
        <v>1.8703703703703705E-2</v>
      </c>
      <c r="BB91" s="4" t="s">
        <v>404</v>
      </c>
      <c r="BC91" s="4">
        <v>2.0266203703703703E-2</v>
      </c>
      <c r="BD91" s="4" t="s">
        <v>355</v>
      </c>
      <c r="BE91" s="4">
        <v>2.1412037037037038E-2</v>
      </c>
      <c r="BF91" s="4" t="s">
        <v>355</v>
      </c>
      <c r="BG91" s="4">
        <v>1.9085648148148147E-2</v>
      </c>
      <c r="BH91" s="4" t="s">
        <v>355</v>
      </c>
      <c r="BI91" s="4">
        <v>2.8020833333333332E-2</v>
      </c>
      <c r="BJ91" s="4" t="s">
        <v>882</v>
      </c>
      <c r="BK91" s="4">
        <v>2.0497685185185185E-2</v>
      </c>
      <c r="BL91" s="4" t="s">
        <v>348</v>
      </c>
      <c r="BM91" s="4">
        <v>1.7592592592592594E-2</v>
      </c>
      <c r="BN91" s="4" t="s">
        <v>609</v>
      </c>
      <c r="BO91" s="4">
        <v>1.7916666666666668E-2</v>
      </c>
      <c r="BP91" s="4" t="s">
        <v>928</v>
      </c>
      <c r="BQ91" s="4">
        <v>2.1400462962962961E-2</v>
      </c>
      <c r="BR91" s="4"/>
      <c r="BS91" s="4"/>
      <c r="BT91" s="4"/>
      <c r="BU91" s="4"/>
      <c r="BV91" s="4"/>
      <c r="BW91" s="4"/>
      <c r="BX91" s="4"/>
      <c r="BY91" s="4"/>
      <c r="BZ91" s="4"/>
      <c r="CA91" s="4"/>
      <c r="CB91" s="4"/>
      <c r="CC91" s="4"/>
      <c r="CD91" s="4"/>
      <c r="CE91" s="4"/>
      <c r="CF91" s="4"/>
      <c r="CG91" s="4"/>
      <c r="CH91" s="4"/>
      <c r="CI91" s="4"/>
      <c r="CJ91" s="4"/>
      <c r="CK91" s="4"/>
      <c r="CL91" s="4"/>
      <c r="CM91" s="4"/>
      <c r="CN91" s="4"/>
      <c r="CO91" s="4"/>
      <c r="CP91" s="4"/>
      <c r="CQ91" s="4"/>
      <c r="CR91" s="4"/>
      <c r="CS91" s="4"/>
      <c r="CT91" s="4"/>
      <c r="CU91" s="4"/>
      <c r="CV91" s="4"/>
      <c r="CW91" s="4"/>
      <c r="CX91" s="4"/>
      <c r="CY91" s="4"/>
      <c r="CZ91" s="4"/>
      <c r="DA91" s="4"/>
      <c r="DB91" s="4"/>
      <c r="DC91" s="4"/>
      <c r="DD91" s="4"/>
      <c r="DE91" s="4"/>
      <c r="DF91" s="4"/>
      <c r="DG91" s="78"/>
    </row>
    <row r="92" spans="1:111" x14ac:dyDescent="0.5">
      <c r="A92" s="82" t="str">
        <f>'5k Women'!B93</f>
        <v>Hollie</v>
      </c>
      <c r="B92" s="17" t="str">
        <f>'5k Women'!C93</f>
        <v>Oxtoby</v>
      </c>
      <c r="C92" s="6">
        <f>MIN(E92:DG92)</f>
        <v>2.3807870370370372E-2</v>
      </c>
      <c r="D92" s="4" t="s">
        <v>349</v>
      </c>
      <c r="E92" s="4">
        <v>7.7083333333333337E-2</v>
      </c>
      <c r="F92" s="4" t="s">
        <v>349</v>
      </c>
      <c r="G92" s="4">
        <v>3.0474537037037036E-2</v>
      </c>
      <c r="H92" s="4" t="s">
        <v>349</v>
      </c>
      <c r="I92" s="4">
        <v>2.7743055555555556E-2</v>
      </c>
      <c r="J92" s="4" t="s">
        <v>355</v>
      </c>
      <c r="K92" s="4">
        <v>3.4490740740740738E-2</v>
      </c>
      <c r="L92" s="4" t="s">
        <v>349</v>
      </c>
      <c r="M92" s="4">
        <v>2.9594907407407407E-2</v>
      </c>
      <c r="N92" s="4" t="s">
        <v>349</v>
      </c>
      <c r="O92" s="4">
        <v>2.4120370370370372E-2</v>
      </c>
      <c r="P92" s="4" t="s">
        <v>349</v>
      </c>
      <c r="Q92" s="4">
        <v>3.2916666666666664E-2</v>
      </c>
      <c r="R92" s="4" t="s">
        <v>384</v>
      </c>
      <c r="S92" s="4">
        <v>3.0138888888888889E-2</v>
      </c>
      <c r="T92" s="4" t="s">
        <v>349</v>
      </c>
      <c r="U92" s="4">
        <v>3.0844907407407408E-2</v>
      </c>
      <c r="V92" s="4" t="s">
        <v>355</v>
      </c>
      <c r="W92" s="4">
        <v>3.4918981481481481E-2</v>
      </c>
      <c r="X92" s="4" t="s">
        <v>228</v>
      </c>
      <c r="Y92" s="4" t="s">
        <v>228</v>
      </c>
      <c r="Z92" s="4" t="s">
        <v>349</v>
      </c>
      <c r="AA92" s="4">
        <v>5.4212962962962963E-2</v>
      </c>
      <c r="AB92" s="4" t="s">
        <v>349</v>
      </c>
      <c r="AC92" s="4">
        <v>3.0277777777777778E-2</v>
      </c>
      <c r="AD92" s="4" t="s">
        <v>510</v>
      </c>
      <c r="AE92" s="4">
        <v>2.9849537037037036E-2</v>
      </c>
      <c r="AF92" s="4" t="s">
        <v>357</v>
      </c>
      <c r="AG92" s="4">
        <v>2.9872685185185186E-2</v>
      </c>
      <c r="AH92" s="4" t="s">
        <v>620</v>
      </c>
      <c r="AI92" s="4">
        <v>3.0046296296296297E-2</v>
      </c>
      <c r="AJ92" s="4" t="s">
        <v>609</v>
      </c>
      <c r="AK92" s="4">
        <v>2.9548611111111112E-2</v>
      </c>
      <c r="AL92" s="4" t="s">
        <v>352</v>
      </c>
      <c r="AM92" s="4">
        <v>2.9120370370370369E-2</v>
      </c>
      <c r="AN92" s="4" t="s">
        <v>355</v>
      </c>
      <c r="AO92" s="4">
        <v>2.9583333333333333E-2</v>
      </c>
      <c r="AP92" s="4" t="s">
        <v>355</v>
      </c>
      <c r="AQ92" s="4">
        <v>2.4571759259259258E-2</v>
      </c>
      <c r="AR92" s="4" t="s">
        <v>349</v>
      </c>
      <c r="AS92" s="4">
        <v>2.3807870370370372E-2</v>
      </c>
      <c r="AT92" s="4" t="s">
        <v>349</v>
      </c>
      <c r="AU92" s="4">
        <v>2.4085648148148148E-2</v>
      </c>
      <c r="AV92" s="4" t="s">
        <v>349</v>
      </c>
      <c r="AW92" s="4">
        <v>2.4155092592592593E-2</v>
      </c>
      <c r="AX92" s="4" t="s">
        <v>349</v>
      </c>
      <c r="AY92" s="4">
        <v>5.2083333333333336E-2</v>
      </c>
      <c r="AZ92" s="4" t="s">
        <v>355</v>
      </c>
      <c r="BA92" s="4">
        <v>2.8668981481481483E-2</v>
      </c>
      <c r="BB92" s="4" t="s">
        <v>587</v>
      </c>
      <c r="BC92" s="4">
        <v>2.5000000000000001E-2</v>
      </c>
      <c r="BD92" s="4" t="s">
        <v>228</v>
      </c>
      <c r="BE92" s="4" t="s">
        <v>228</v>
      </c>
      <c r="BF92" s="4" t="s">
        <v>228</v>
      </c>
      <c r="BG92" s="4" t="s">
        <v>228</v>
      </c>
      <c r="BH92" s="4" t="s">
        <v>355</v>
      </c>
      <c r="BI92" s="4">
        <v>3.1747685185185184E-2</v>
      </c>
      <c r="BJ92" s="4" t="s">
        <v>355</v>
      </c>
      <c r="BK92" s="4">
        <v>3.1481481481481478E-2</v>
      </c>
      <c r="BL92" s="4" t="s">
        <v>355</v>
      </c>
      <c r="BM92" s="4">
        <v>3.1053240740740742E-2</v>
      </c>
      <c r="BN92" s="4" t="s">
        <v>355</v>
      </c>
      <c r="BO92" s="4">
        <v>3.0659722222222224E-2</v>
      </c>
      <c r="BP92" s="4" t="s">
        <v>352</v>
      </c>
      <c r="BQ92" s="4">
        <v>2.6180555555555554E-2</v>
      </c>
      <c r="BR92" s="4"/>
      <c r="BS92" s="4"/>
      <c r="BT92" s="4"/>
      <c r="BU92" s="4"/>
      <c r="BV92" s="4"/>
      <c r="BW92" s="4"/>
      <c r="BX92" s="4"/>
      <c r="BY92" s="4"/>
      <c r="BZ92" s="4"/>
      <c r="CA92" s="4"/>
      <c r="CB92" s="4"/>
      <c r="CC92" s="4"/>
      <c r="CD92" s="4"/>
      <c r="CE92" s="4"/>
      <c r="CF92" s="4"/>
      <c r="CG92" s="4"/>
      <c r="CH92" s="4"/>
      <c r="CI92" s="4"/>
      <c r="CJ92" s="4"/>
      <c r="CK92" s="4"/>
      <c r="CL92" s="4"/>
      <c r="CM92" s="4"/>
      <c r="CN92" s="4"/>
      <c r="CO92" s="4"/>
      <c r="CP92" s="4"/>
      <c r="CQ92" s="4"/>
      <c r="CR92" s="4"/>
      <c r="CS92" s="4"/>
      <c r="CT92" s="4"/>
      <c r="CU92" s="4"/>
      <c r="CV92" s="4"/>
      <c r="CW92" s="4"/>
      <c r="CX92" s="4"/>
      <c r="CY92" s="4"/>
      <c r="CZ92" s="4"/>
      <c r="DA92" s="4"/>
      <c r="DB92" s="4"/>
      <c r="DC92" s="4"/>
      <c r="DD92" s="4"/>
      <c r="DE92" s="4"/>
      <c r="DF92" s="4"/>
      <c r="DG92" s="78"/>
    </row>
    <row r="93" spans="1:111" x14ac:dyDescent="0.5">
      <c r="A93" s="82" t="str">
        <f>'5k Women'!B94</f>
        <v>Joanne</v>
      </c>
      <c r="B93" s="17" t="str">
        <f>'5k Women'!C94</f>
        <v>Parnell</v>
      </c>
      <c r="C93" s="6">
        <f>MIN(E93:DG93)</f>
        <v>2.4930555555555556E-2</v>
      </c>
      <c r="D93" s="4" t="s">
        <v>228</v>
      </c>
      <c r="E93" s="4" t="s">
        <v>228</v>
      </c>
      <c r="F93" s="4" t="s">
        <v>228</v>
      </c>
      <c r="G93" s="4" t="s">
        <v>228</v>
      </c>
      <c r="H93" s="4" t="s">
        <v>228</v>
      </c>
      <c r="I93" s="4" t="s">
        <v>228</v>
      </c>
      <c r="J93" s="4" t="s">
        <v>228</v>
      </c>
      <c r="K93" s="4" t="s">
        <v>228</v>
      </c>
      <c r="L93" s="4" t="s">
        <v>228</v>
      </c>
      <c r="M93" s="4" t="s">
        <v>228</v>
      </c>
      <c r="N93" s="4" t="s">
        <v>228</v>
      </c>
      <c r="O93" s="4" t="s">
        <v>228</v>
      </c>
      <c r="P93" s="4" t="s">
        <v>228</v>
      </c>
      <c r="Q93" s="4" t="s">
        <v>228</v>
      </c>
      <c r="R93" s="4" t="s">
        <v>228</v>
      </c>
      <c r="S93" s="4" t="s">
        <v>228</v>
      </c>
      <c r="T93" s="4" t="s">
        <v>228</v>
      </c>
      <c r="U93" s="4" t="s">
        <v>228</v>
      </c>
      <c r="V93" s="4" t="s">
        <v>228</v>
      </c>
      <c r="W93" s="4" t="s">
        <v>228</v>
      </c>
      <c r="X93" s="4" t="s">
        <v>228</v>
      </c>
      <c r="Y93" s="4" t="s">
        <v>228</v>
      </c>
      <c r="Z93" s="4" t="s">
        <v>228</v>
      </c>
      <c r="AA93" s="4" t="s">
        <v>228</v>
      </c>
      <c r="AB93" s="4" t="s">
        <v>228</v>
      </c>
      <c r="AC93" s="4" t="s">
        <v>228</v>
      </c>
      <c r="AD93" s="4" t="s">
        <v>228</v>
      </c>
      <c r="AE93" s="4" t="s">
        <v>228</v>
      </c>
      <c r="AF93" s="4" t="s">
        <v>228</v>
      </c>
      <c r="AG93" s="4" t="s">
        <v>228</v>
      </c>
      <c r="AH93" s="4" t="s">
        <v>228</v>
      </c>
      <c r="AI93" s="4" t="s">
        <v>228</v>
      </c>
      <c r="AJ93" s="4" t="s">
        <v>228</v>
      </c>
      <c r="AK93" s="4" t="s">
        <v>228</v>
      </c>
      <c r="AL93" s="4" t="s">
        <v>228</v>
      </c>
      <c r="AM93" s="4" t="s">
        <v>228</v>
      </c>
      <c r="AN93" s="4" t="s">
        <v>355</v>
      </c>
      <c r="AO93" s="4">
        <v>2.4930555555555556E-2</v>
      </c>
      <c r="AP93" s="4" t="s">
        <v>228</v>
      </c>
      <c r="AQ93" s="4" t="s">
        <v>228</v>
      </c>
      <c r="AR93" s="4" t="s">
        <v>228</v>
      </c>
      <c r="AS93" s="4" t="s">
        <v>228</v>
      </c>
      <c r="AT93" s="4" t="s">
        <v>228</v>
      </c>
      <c r="AU93" s="4" t="s">
        <v>228</v>
      </c>
      <c r="AV93" s="4" t="s">
        <v>228</v>
      </c>
      <c r="AW93" s="4" t="s">
        <v>228</v>
      </c>
      <c r="AX93" s="4" t="s">
        <v>228</v>
      </c>
      <c r="AY93" s="4" t="s">
        <v>228</v>
      </c>
      <c r="AZ93" s="4" t="s">
        <v>228</v>
      </c>
      <c r="BA93" s="4" t="s">
        <v>228</v>
      </c>
      <c r="BB93" s="4" t="s">
        <v>355</v>
      </c>
      <c r="BC93" s="4">
        <v>2.568287037037037E-2</v>
      </c>
      <c r="BD93" s="4" t="s">
        <v>355</v>
      </c>
      <c r="BE93" s="4">
        <v>2.5914351851851852E-2</v>
      </c>
      <c r="BF93" s="4" t="s">
        <v>228</v>
      </c>
      <c r="BG93" s="4" t="s">
        <v>228</v>
      </c>
      <c r="BH93" s="4" t="s">
        <v>228</v>
      </c>
      <c r="BI93" s="4" t="s">
        <v>228</v>
      </c>
      <c r="BJ93" s="4" t="s">
        <v>228</v>
      </c>
      <c r="BK93" s="4" t="s">
        <v>228</v>
      </c>
      <c r="BL93" s="4" t="s">
        <v>228</v>
      </c>
      <c r="BM93" s="4" t="s">
        <v>228</v>
      </c>
      <c r="BN93" s="4" t="s">
        <v>228</v>
      </c>
      <c r="BO93" s="4" t="s">
        <v>228</v>
      </c>
      <c r="BP93" s="4" t="s">
        <v>228</v>
      </c>
      <c r="BQ93" s="4" t="s">
        <v>228</v>
      </c>
      <c r="BR93" s="4"/>
      <c r="BS93" s="4"/>
      <c r="BT93" s="4"/>
      <c r="BU93" s="4"/>
      <c r="BV93" s="4"/>
      <c r="BW93" s="4"/>
      <c r="BX93" s="4"/>
      <c r="BY93" s="4"/>
      <c r="BZ93" s="4"/>
      <c r="CA93" s="4"/>
      <c r="CB93" s="4"/>
      <c r="CC93" s="4"/>
      <c r="CD93" s="4"/>
      <c r="CE93" s="4"/>
      <c r="CF93" s="4"/>
      <c r="CG93" s="4"/>
      <c r="CH93" s="4"/>
      <c r="CI93" s="4"/>
      <c r="CJ93" s="4"/>
      <c r="CK93" s="4"/>
      <c r="CL93" s="4"/>
      <c r="CM93" s="4"/>
      <c r="CN93" s="4"/>
      <c r="CO93" s="4"/>
      <c r="CP93" s="4"/>
      <c r="CQ93" s="4"/>
      <c r="CR93" s="4"/>
      <c r="CS93" s="4"/>
      <c r="CT93" s="4"/>
      <c r="CU93" s="4"/>
      <c r="CV93" s="4"/>
      <c r="CW93" s="4"/>
      <c r="CX93" s="4"/>
      <c r="CY93" s="4"/>
      <c r="CZ93" s="4"/>
      <c r="DA93" s="4"/>
      <c r="DB93" s="4"/>
      <c r="DC93" s="4"/>
      <c r="DD93" s="4"/>
      <c r="DE93" s="4"/>
      <c r="DF93" s="4"/>
      <c r="DG93" s="78"/>
    </row>
    <row r="94" spans="1:111" x14ac:dyDescent="0.5">
      <c r="A94" s="82" t="str">
        <f>'5k Women'!B95</f>
        <v>Sarah</v>
      </c>
      <c r="B94" s="17" t="str">
        <f>'5k Women'!C95</f>
        <v>Pearson</v>
      </c>
      <c r="C94" s="6">
        <f t="shared" si="7"/>
        <v>2.2152777777777778E-2</v>
      </c>
      <c r="D94" s="4" t="s">
        <v>228</v>
      </c>
      <c r="E94" s="4" t="s">
        <v>228</v>
      </c>
      <c r="F94" s="4" t="s">
        <v>228</v>
      </c>
      <c r="G94" s="4" t="s">
        <v>228</v>
      </c>
      <c r="H94" s="4" t="s">
        <v>228</v>
      </c>
      <c r="I94" s="4" t="s">
        <v>228</v>
      </c>
      <c r="J94" s="4" t="s">
        <v>354</v>
      </c>
      <c r="K94" s="4">
        <v>2.2152777777777778E-2</v>
      </c>
      <c r="L94" s="4" t="s">
        <v>228</v>
      </c>
      <c r="M94" s="4" t="s">
        <v>228</v>
      </c>
      <c r="N94" s="4" t="s">
        <v>354</v>
      </c>
      <c r="O94" s="4">
        <v>2.2210648148148149E-2</v>
      </c>
      <c r="P94" s="4" t="s">
        <v>443</v>
      </c>
      <c r="Q94" s="4">
        <v>2.3541666666666666E-2</v>
      </c>
      <c r="R94" s="4" t="s">
        <v>228</v>
      </c>
      <c r="S94" s="4" t="s">
        <v>228</v>
      </c>
      <c r="T94" s="4" t="s">
        <v>228</v>
      </c>
      <c r="U94" s="4" t="s">
        <v>228</v>
      </c>
      <c r="V94" s="4" t="s">
        <v>228</v>
      </c>
      <c r="W94" s="4" t="s">
        <v>228</v>
      </c>
      <c r="X94" s="4" t="s">
        <v>228</v>
      </c>
      <c r="Y94" s="4" t="s">
        <v>228</v>
      </c>
      <c r="Z94" s="4" t="s">
        <v>228</v>
      </c>
      <c r="AA94" s="4" t="s">
        <v>228</v>
      </c>
      <c r="AB94" s="4" t="s">
        <v>228</v>
      </c>
      <c r="AC94" s="4" t="s">
        <v>228</v>
      </c>
      <c r="AD94" s="4" t="s">
        <v>228</v>
      </c>
      <c r="AE94" s="4" t="s">
        <v>228</v>
      </c>
      <c r="AF94" s="4" t="s">
        <v>610</v>
      </c>
      <c r="AG94" s="4">
        <v>2.2974537037037036E-2</v>
      </c>
      <c r="AH94" s="4" t="s">
        <v>228</v>
      </c>
      <c r="AI94" s="4" t="s">
        <v>228</v>
      </c>
      <c r="AJ94" s="4" t="s">
        <v>443</v>
      </c>
      <c r="AK94" s="4">
        <v>2.3564814814814816E-2</v>
      </c>
      <c r="AL94" s="4" t="s">
        <v>610</v>
      </c>
      <c r="AM94" s="4">
        <v>2.2592592592592591E-2</v>
      </c>
      <c r="AN94" s="4" t="s">
        <v>228</v>
      </c>
      <c r="AO94" s="4" t="s">
        <v>228</v>
      </c>
      <c r="AP94" s="4" t="s">
        <v>228</v>
      </c>
      <c r="AQ94" s="4" t="s">
        <v>228</v>
      </c>
      <c r="AR94" s="4" t="s">
        <v>228</v>
      </c>
      <c r="AS94" s="4" t="s">
        <v>228</v>
      </c>
      <c r="AT94" s="4" t="s">
        <v>228</v>
      </c>
      <c r="AU94" s="4" t="s">
        <v>228</v>
      </c>
      <c r="AV94" s="4" t="s">
        <v>228</v>
      </c>
      <c r="AW94" s="4" t="s">
        <v>228</v>
      </c>
      <c r="AX94" s="4" t="s">
        <v>228</v>
      </c>
      <c r="AY94" s="4" t="s">
        <v>228</v>
      </c>
      <c r="AZ94" s="4" t="s">
        <v>354</v>
      </c>
      <c r="BA94" s="4">
        <v>2.2280092592592591E-2</v>
      </c>
      <c r="BB94" s="4" t="s">
        <v>228</v>
      </c>
      <c r="BC94" s="4" t="s">
        <v>228</v>
      </c>
      <c r="BD94" s="4" t="s">
        <v>834</v>
      </c>
      <c r="BE94" s="4">
        <v>2.3206018518518518E-2</v>
      </c>
      <c r="BF94" s="4" t="s">
        <v>355</v>
      </c>
      <c r="BG94" s="4">
        <v>2.2928240740740742E-2</v>
      </c>
      <c r="BH94" s="4" t="s">
        <v>352</v>
      </c>
      <c r="BI94" s="4">
        <v>2.2488425925925926E-2</v>
      </c>
      <c r="BJ94" s="4" t="s">
        <v>610</v>
      </c>
      <c r="BK94" s="4">
        <v>2.3379629629629629E-2</v>
      </c>
      <c r="BL94" s="4" t="s">
        <v>355</v>
      </c>
      <c r="BM94" s="4">
        <v>2.3495370370370371E-2</v>
      </c>
      <c r="BN94" s="4" t="s">
        <v>610</v>
      </c>
      <c r="BO94" s="4">
        <v>2.5057870370370369E-2</v>
      </c>
      <c r="BP94" s="4" t="s">
        <v>355</v>
      </c>
      <c r="BQ94" s="4">
        <v>2.2847222222222224E-2</v>
      </c>
      <c r="BR94" s="4"/>
      <c r="BS94" s="4"/>
      <c r="BT94" s="4"/>
      <c r="BU94" s="4"/>
      <c r="BV94" s="4"/>
      <c r="BW94" s="4"/>
      <c r="BX94" s="4"/>
      <c r="BY94" s="4"/>
      <c r="BZ94" s="4"/>
      <c r="CA94" s="4"/>
      <c r="CB94" s="4"/>
      <c r="CC94" s="4"/>
      <c r="CD94" s="4"/>
      <c r="CE94" s="4"/>
      <c r="CF94" s="4"/>
      <c r="CG94" s="4"/>
      <c r="CH94" s="4"/>
      <c r="CI94" s="4"/>
      <c r="CJ94" s="4"/>
      <c r="CK94" s="4"/>
      <c r="CL94" s="4"/>
      <c r="CM94" s="4"/>
      <c r="CN94" s="4"/>
      <c r="CO94" s="4"/>
      <c r="CP94" s="4"/>
      <c r="CQ94" s="4"/>
      <c r="CR94" s="4"/>
      <c r="CS94" s="4"/>
      <c r="CT94" s="4"/>
      <c r="CU94" s="4"/>
      <c r="CV94" s="4"/>
      <c r="CW94" s="4"/>
      <c r="CX94" s="4"/>
      <c r="CY94" s="4"/>
      <c r="CZ94" s="4"/>
      <c r="DA94" s="4"/>
      <c r="DB94" s="4"/>
      <c r="DC94" s="4"/>
      <c r="DD94" s="4"/>
      <c r="DE94" s="4"/>
      <c r="DF94" s="4"/>
      <c r="DG94" s="78"/>
    </row>
    <row r="95" spans="1:111" x14ac:dyDescent="0.5">
      <c r="A95" s="82" t="str">
        <f>'5k Women'!B96</f>
        <v>Fee</v>
      </c>
      <c r="B95" s="17" t="str">
        <f>'5k Women'!C96</f>
        <v>Pearsons</v>
      </c>
      <c r="C95" s="6">
        <f>MIN(E95:DG95)</f>
        <v>0</v>
      </c>
      <c r="D95" s="4" t="s">
        <v>228</v>
      </c>
      <c r="E95" s="4" t="s">
        <v>228</v>
      </c>
      <c r="F95" s="4" t="s">
        <v>228</v>
      </c>
      <c r="G95" s="4" t="s">
        <v>228</v>
      </c>
      <c r="H95" s="4" t="s">
        <v>228</v>
      </c>
      <c r="I95" s="4" t="s">
        <v>228</v>
      </c>
      <c r="J95" s="4" t="s">
        <v>228</v>
      </c>
      <c r="K95" s="4" t="s">
        <v>228</v>
      </c>
      <c r="L95" s="4" t="s">
        <v>228</v>
      </c>
      <c r="M95" s="4" t="s">
        <v>228</v>
      </c>
      <c r="N95" s="4" t="s">
        <v>228</v>
      </c>
      <c r="O95" s="4" t="s">
        <v>228</v>
      </c>
      <c r="P95" s="4" t="s">
        <v>228</v>
      </c>
      <c r="Q95" s="4" t="s">
        <v>228</v>
      </c>
      <c r="R95" s="4" t="s">
        <v>228</v>
      </c>
      <c r="S95" s="4" t="s">
        <v>228</v>
      </c>
      <c r="T95" s="4" t="s">
        <v>228</v>
      </c>
      <c r="U95" s="4" t="s">
        <v>228</v>
      </c>
      <c r="V95" s="4" t="s">
        <v>228</v>
      </c>
      <c r="W95" s="4" t="s">
        <v>228</v>
      </c>
      <c r="X95" s="4" t="s">
        <v>228</v>
      </c>
      <c r="Y95" s="4" t="s">
        <v>228</v>
      </c>
      <c r="Z95" s="4" t="s">
        <v>228</v>
      </c>
      <c r="AA95" s="4" t="s">
        <v>228</v>
      </c>
      <c r="AB95" s="4" t="s">
        <v>228</v>
      </c>
      <c r="AC95" s="4" t="s">
        <v>228</v>
      </c>
      <c r="AD95" s="4" t="s">
        <v>228</v>
      </c>
      <c r="AE95" s="4" t="s">
        <v>228</v>
      </c>
      <c r="AF95" s="4" t="s">
        <v>228</v>
      </c>
      <c r="AG95" s="4" t="s">
        <v>228</v>
      </c>
      <c r="AH95" s="4" t="s">
        <v>228</v>
      </c>
      <c r="AI95" s="4" t="s">
        <v>228</v>
      </c>
      <c r="AJ95" s="4" t="s">
        <v>228</v>
      </c>
      <c r="AK95" s="4" t="s">
        <v>228</v>
      </c>
      <c r="AL95" s="4" t="s">
        <v>228</v>
      </c>
      <c r="AM95" s="4" t="s">
        <v>228</v>
      </c>
      <c r="AN95" s="4" t="s">
        <v>228</v>
      </c>
      <c r="AO95" s="4" t="s">
        <v>228</v>
      </c>
      <c r="AP95" s="4" t="s">
        <v>228</v>
      </c>
      <c r="AQ95" s="4" t="s">
        <v>228</v>
      </c>
      <c r="AR95" s="4" t="s">
        <v>228</v>
      </c>
      <c r="AS95" s="4" t="s">
        <v>228</v>
      </c>
      <c r="AT95" s="4" t="s">
        <v>228</v>
      </c>
      <c r="AU95" s="4" t="s">
        <v>228</v>
      </c>
      <c r="AV95" s="4" t="s">
        <v>228</v>
      </c>
      <c r="AW95" s="4" t="s">
        <v>228</v>
      </c>
      <c r="AX95" s="4" t="s">
        <v>228</v>
      </c>
      <c r="AY95" s="4" t="s">
        <v>228</v>
      </c>
      <c r="AZ95" s="4" t="s">
        <v>228</v>
      </c>
      <c r="BA95" s="4" t="s">
        <v>228</v>
      </c>
      <c r="BB95" s="4" t="s">
        <v>228</v>
      </c>
      <c r="BC95" s="4" t="s">
        <v>228</v>
      </c>
      <c r="BD95" s="4" t="s">
        <v>228</v>
      </c>
      <c r="BE95" s="4" t="s">
        <v>228</v>
      </c>
      <c r="BF95" s="4" t="s">
        <v>228</v>
      </c>
      <c r="BG95" s="4" t="s">
        <v>228</v>
      </c>
      <c r="BH95" s="4" t="s">
        <v>228</v>
      </c>
      <c r="BI95" s="4" t="s">
        <v>228</v>
      </c>
      <c r="BJ95" s="4" t="s">
        <v>228</v>
      </c>
      <c r="BK95" s="4" t="s">
        <v>228</v>
      </c>
      <c r="BL95" s="4" t="s">
        <v>228</v>
      </c>
      <c r="BM95" s="4" t="s">
        <v>228</v>
      </c>
      <c r="BN95" s="4" t="s">
        <v>228</v>
      </c>
      <c r="BO95" s="4" t="s">
        <v>228</v>
      </c>
      <c r="BP95" s="4" t="s">
        <v>228</v>
      </c>
      <c r="BQ95" s="4" t="s">
        <v>228</v>
      </c>
      <c r="BR95" s="4"/>
      <c r="BS95" s="4"/>
      <c r="BT95" s="4"/>
      <c r="BU95" s="4"/>
      <c r="BV95" s="4"/>
      <c r="BW95" s="4"/>
      <c r="BX95" s="4"/>
      <c r="BY95" s="4"/>
      <c r="BZ95" s="4"/>
      <c r="CA95" s="4"/>
      <c r="CB95" s="4"/>
      <c r="CC95" s="4"/>
      <c r="CD95" s="4"/>
      <c r="CE95" s="4"/>
      <c r="CF95" s="4"/>
      <c r="CG95" s="4"/>
      <c r="CH95" s="4"/>
      <c r="CI95" s="4"/>
      <c r="CJ95" s="4"/>
      <c r="CK95" s="4"/>
      <c r="CL95" s="4"/>
      <c r="CM95" s="4"/>
      <c r="CN95" s="4"/>
      <c r="CO95" s="4"/>
      <c r="CP95" s="4"/>
      <c r="CQ95" s="4"/>
      <c r="CR95" s="4"/>
      <c r="CS95" s="4"/>
      <c r="CT95" s="4"/>
      <c r="CU95" s="4"/>
      <c r="CV95" s="4"/>
      <c r="CW95" s="4"/>
      <c r="CX95" s="4"/>
      <c r="CY95" s="4"/>
      <c r="CZ95" s="4"/>
      <c r="DA95" s="4"/>
      <c r="DB95" s="4"/>
      <c r="DC95" s="4"/>
      <c r="DD95" s="4"/>
      <c r="DE95" s="4"/>
      <c r="DF95" s="4"/>
      <c r="DG95" s="78"/>
    </row>
    <row r="96" spans="1:111" x14ac:dyDescent="0.5">
      <c r="A96" s="82" t="str">
        <f>'5k Women'!B97</f>
        <v>Helen</v>
      </c>
      <c r="B96" s="17" t="str">
        <f>'5k Women'!C97</f>
        <v>Pillow</v>
      </c>
      <c r="C96" s="6">
        <f>MIN(E96:DG96)</f>
        <v>0</v>
      </c>
      <c r="D96" s="4" t="s">
        <v>228</v>
      </c>
      <c r="E96" s="4" t="s">
        <v>228</v>
      </c>
      <c r="F96" s="4" t="s">
        <v>228</v>
      </c>
      <c r="G96" s="4" t="s">
        <v>228</v>
      </c>
      <c r="H96" s="4" t="s">
        <v>228</v>
      </c>
      <c r="I96" s="4" t="s">
        <v>228</v>
      </c>
      <c r="J96" s="4" t="s">
        <v>228</v>
      </c>
      <c r="K96" s="4" t="s">
        <v>228</v>
      </c>
      <c r="L96" s="4" t="s">
        <v>228</v>
      </c>
      <c r="M96" s="4" t="s">
        <v>228</v>
      </c>
      <c r="N96" s="4" t="s">
        <v>228</v>
      </c>
      <c r="O96" s="4" t="s">
        <v>228</v>
      </c>
      <c r="P96" s="4" t="s">
        <v>228</v>
      </c>
      <c r="Q96" s="4" t="s">
        <v>228</v>
      </c>
      <c r="R96" s="4" t="s">
        <v>228</v>
      </c>
      <c r="S96" s="4" t="s">
        <v>228</v>
      </c>
      <c r="T96" s="4" t="s">
        <v>228</v>
      </c>
      <c r="U96" s="4" t="s">
        <v>228</v>
      </c>
      <c r="V96" s="4" t="s">
        <v>228</v>
      </c>
      <c r="W96" s="4" t="s">
        <v>228</v>
      </c>
      <c r="X96" s="4" t="s">
        <v>228</v>
      </c>
      <c r="Y96" s="4" t="s">
        <v>228</v>
      </c>
      <c r="Z96" s="4" t="s">
        <v>228</v>
      </c>
      <c r="AA96" s="4" t="s">
        <v>228</v>
      </c>
      <c r="AB96" s="4" t="s">
        <v>228</v>
      </c>
      <c r="AC96" s="4" t="s">
        <v>228</v>
      </c>
      <c r="AD96" s="4" t="s">
        <v>228</v>
      </c>
      <c r="AE96" s="4" t="s">
        <v>228</v>
      </c>
      <c r="AF96" s="4" t="s">
        <v>228</v>
      </c>
      <c r="AG96" s="4" t="s">
        <v>228</v>
      </c>
      <c r="AH96" s="4" t="s">
        <v>228</v>
      </c>
      <c r="AI96" s="4" t="s">
        <v>228</v>
      </c>
      <c r="AJ96" s="4" t="s">
        <v>228</v>
      </c>
      <c r="AK96" s="4" t="s">
        <v>228</v>
      </c>
      <c r="AL96" s="4" t="s">
        <v>228</v>
      </c>
      <c r="AM96" s="4" t="s">
        <v>228</v>
      </c>
      <c r="AN96" s="4" t="s">
        <v>228</v>
      </c>
      <c r="AO96" s="4" t="s">
        <v>228</v>
      </c>
      <c r="AP96" s="4" t="s">
        <v>228</v>
      </c>
      <c r="AQ96" s="4" t="s">
        <v>228</v>
      </c>
      <c r="AR96" s="4" t="s">
        <v>228</v>
      </c>
      <c r="AS96" s="4" t="s">
        <v>228</v>
      </c>
      <c r="AT96" s="4" t="s">
        <v>228</v>
      </c>
      <c r="AU96" s="4" t="s">
        <v>228</v>
      </c>
      <c r="AV96" s="4" t="s">
        <v>228</v>
      </c>
      <c r="AW96" s="4" t="s">
        <v>228</v>
      </c>
      <c r="AX96" s="4" t="s">
        <v>228</v>
      </c>
      <c r="AY96" s="4" t="s">
        <v>228</v>
      </c>
      <c r="AZ96" s="4" t="s">
        <v>228</v>
      </c>
      <c r="BA96" s="4" t="s">
        <v>228</v>
      </c>
      <c r="BB96" s="4" t="s">
        <v>228</v>
      </c>
      <c r="BC96" s="4" t="s">
        <v>228</v>
      </c>
      <c r="BD96" s="4" t="s">
        <v>228</v>
      </c>
      <c r="BE96" s="4" t="s">
        <v>228</v>
      </c>
      <c r="BF96" s="4" t="s">
        <v>228</v>
      </c>
      <c r="BG96" s="4" t="s">
        <v>228</v>
      </c>
      <c r="BH96" s="4" t="s">
        <v>228</v>
      </c>
      <c r="BI96" s="4" t="s">
        <v>228</v>
      </c>
      <c r="BJ96" s="4" t="s">
        <v>228</v>
      </c>
      <c r="BK96" s="4" t="s">
        <v>228</v>
      </c>
      <c r="BL96" s="4" t="s">
        <v>228</v>
      </c>
      <c r="BM96" s="4" t="s">
        <v>228</v>
      </c>
      <c r="BN96" s="4" t="s">
        <v>228</v>
      </c>
      <c r="BO96" s="4" t="s">
        <v>228</v>
      </c>
      <c r="BP96" s="4" t="s">
        <v>228</v>
      </c>
      <c r="BQ96" s="4" t="s">
        <v>228</v>
      </c>
      <c r="BR96" s="4"/>
      <c r="BS96" s="4"/>
      <c r="BT96" s="4"/>
      <c r="BU96" s="4"/>
      <c r="BV96" s="4"/>
      <c r="BW96" s="4"/>
      <c r="BX96" s="4"/>
      <c r="BY96" s="4"/>
      <c r="BZ96" s="4"/>
      <c r="CA96" s="4"/>
      <c r="CB96" s="4"/>
      <c r="CC96" s="4"/>
      <c r="CD96" s="4"/>
      <c r="CE96" s="4"/>
      <c r="CF96" s="4"/>
      <c r="CG96" s="4"/>
      <c r="CH96" s="4"/>
      <c r="CI96" s="4"/>
      <c r="CJ96" s="4"/>
      <c r="CK96" s="4"/>
      <c r="CL96" s="4"/>
      <c r="CM96" s="4"/>
      <c r="CN96" s="4"/>
      <c r="CO96" s="4"/>
      <c r="CP96" s="4"/>
      <c r="CQ96" s="4"/>
      <c r="CR96" s="4"/>
      <c r="CS96" s="4"/>
      <c r="CT96" s="4"/>
      <c r="CU96" s="4"/>
      <c r="CV96" s="4"/>
      <c r="CW96" s="4"/>
      <c r="CX96" s="4"/>
      <c r="CY96" s="4"/>
      <c r="CZ96" s="4"/>
      <c r="DA96" s="4"/>
      <c r="DB96" s="4"/>
      <c r="DC96" s="4"/>
      <c r="DD96" s="4"/>
      <c r="DE96" s="4"/>
      <c r="DF96" s="4"/>
      <c r="DG96" s="78"/>
    </row>
    <row r="97" spans="1:111" x14ac:dyDescent="0.5">
      <c r="A97" s="82" t="str">
        <f>'5k Women'!B98</f>
        <v>Liz</v>
      </c>
      <c r="B97" s="17" t="str">
        <f>'5k Women'!C98</f>
        <v>Pillow</v>
      </c>
      <c r="C97" s="6">
        <f>MIN(E97:DG97)</f>
        <v>0</v>
      </c>
      <c r="D97" s="4" t="s">
        <v>228</v>
      </c>
      <c r="E97" s="4" t="s">
        <v>228</v>
      </c>
      <c r="F97" s="4" t="s">
        <v>228</v>
      </c>
      <c r="G97" s="4" t="s">
        <v>228</v>
      </c>
      <c r="H97" s="4" t="s">
        <v>228</v>
      </c>
      <c r="I97" s="4" t="s">
        <v>228</v>
      </c>
      <c r="J97" s="4" t="s">
        <v>228</v>
      </c>
      <c r="K97" s="4" t="s">
        <v>228</v>
      </c>
      <c r="L97" s="4" t="s">
        <v>228</v>
      </c>
      <c r="M97" s="4" t="s">
        <v>228</v>
      </c>
      <c r="N97" s="4" t="s">
        <v>228</v>
      </c>
      <c r="O97" s="4" t="s">
        <v>228</v>
      </c>
      <c r="P97" s="4" t="s">
        <v>228</v>
      </c>
      <c r="Q97" s="4" t="s">
        <v>228</v>
      </c>
      <c r="R97" s="4" t="s">
        <v>228</v>
      </c>
      <c r="S97" s="4" t="s">
        <v>228</v>
      </c>
      <c r="T97" s="4" t="s">
        <v>228</v>
      </c>
      <c r="U97" s="4" t="s">
        <v>228</v>
      </c>
      <c r="V97" s="4" t="s">
        <v>228</v>
      </c>
      <c r="W97" s="4" t="s">
        <v>228</v>
      </c>
      <c r="X97" s="4" t="s">
        <v>228</v>
      </c>
      <c r="Y97" s="4" t="s">
        <v>228</v>
      </c>
      <c r="Z97" s="4" t="s">
        <v>228</v>
      </c>
      <c r="AA97" s="4" t="s">
        <v>228</v>
      </c>
      <c r="AB97" s="4" t="s">
        <v>228</v>
      </c>
      <c r="AC97" s="4" t="s">
        <v>228</v>
      </c>
      <c r="AD97" s="4" t="s">
        <v>228</v>
      </c>
      <c r="AE97" s="4" t="s">
        <v>228</v>
      </c>
      <c r="AF97" s="4" t="s">
        <v>228</v>
      </c>
      <c r="AG97" s="4" t="s">
        <v>228</v>
      </c>
      <c r="AH97" s="4" t="s">
        <v>228</v>
      </c>
      <c r="AI97" s="4" t="s">
        <v>228</v>
      </c>
      <c r="AJ97" s="4" t="s">
        <v>228</v>
      </c>
      <c r="AK97" s="4" t="s">
        <v>228</v>
      </c>
      <c r="AL97" s="4" t="s">
        <v>228</v>
      </c>
      <c r="AM97" s="4" t="s">
        <v>228</v>
      </c>
      <c r="AN97" s="4" t="s">
        <v>228</v>
      </c>
      <c r="AO97" s="4" t="s">
        <v>228</v>
      </c>
      <c r="AP97" s="4" t="s">
        <v>228</v>
      </c>
      <c r="AQ97" s="4" t="s">
        <v>228</v>
      </c>
      <c r="AR97" s="4" t="s">
        <v>228</v>
      </c>
      <c r="AS97" s="4" t="s">
        <v>228</v>
      </c>
      <c r="AT97" s="4" t="s">
        <v>228</v>
      </c>
      <c r="AU97" s="4" t="s">
        <v>228</v>
      </c>
      <c r="AV97" s="4" t="s">
        <v>228</v>
      </c>
      <c r="AW97" s="4" t="s">
        <v>228</v>
      </c>
      <c r="AX97" s="4" t="s">
        <v>228</v>
      </c>
      <c r="AY97" s="4" t="s">
        <v>228</v>
      </c>
      <c r="AZ97" s="4" t="s">
        <v>228</v>
      </c>
      <c r="BA97" s="4" t="s">
        <v>228</v>
      </c>
      <c r="BB97" s="4" t="s">
        <v>228</v>
      </c>
      <c r="BC97" s="4" t="s">
        <v>228</v>
      </c>
      <c r="BD97" s="4" t="s">
        <v>228</v>
      </c>
      <c r="BE97" s="4" t="s">
        <v>228</v>
      </c>
      <c r="BF97" s="4" t="s">
        <v>228</v>
      </c>
      <c r="BG97" s="4" t="s">
        <v>228</v>
      </c>
      <c r="BH97" s="4" t="s">
        <v>228</v>
      </c>
      <c r="BI97" s="4" t="s">
        <v>228</v>
      </c>
      <c r="BJ97" s="4" t="s">
        <v>228</v>
      </c>
      <c r="BK97" s="4" t="s">
        <v>228</v>
      </c>
      <c r="BL97" s="4" t="s">
        <v>228</v>
      </c>
      <c r="BM97" s="4" t="s">
        <v>228</v>
      </c>
      <c r="BN97" s="4" t="s">
        <v>228</v>
      </c>
      <c r="BO97" s="4" t="s">
        <v>228</v>
      </c>
      <c r="BP97" s="4" t="s">
        <v>228</v>
      </c>
      <c r="BQ97" s="4" t="s">
        <v>228</v>
      </c>
      <c r="BR97" s="4"/>
      <c r="BS97" s="4"/>
      <c r="BT97" s="4"/>
      <c r="BU97" s="4"/>
      <c r="BV97" s="4"/>
      <c r="BW97" s="4"/>
      <c r="BX97" s="4"/>
      <c r="BY97" s="4"/>
      <c r="BZ97" s="4"/>
      <c r="CA97" s="4"/>
      <c r="CB97" s="4"/>
      <c r="CC97" s="4"/>
      <c r="CD97" s="4"/>
      <c r="CE97" s="4"/>
      <c r="CF97" s="4"/>
      <c r="CG97" s="4"/>
      <c r="CH97" s="4"/>
      <c r="CI97" s="4"/>
      <c r="CJ97" s="4"/>
      <c r="CK97" s="4"/>
      <c r="CL97" s="4"/>
      <c r="CM97" s="4"/>
      <c r="CN97" s="4"/>
      <c r="CO97" s="4"/>
      <c r="CP97" s="4"/>
      <c r="CQ97" s="4"/>
      <c r="CR97" s="4"/>
      <c r="CS97" s="4"/>
      <c r="CT97" s="4"/>
      <c r="CU97" s="4"/>
      <c r="CV97" s="4"/>
      <c r="CW97" s="4"/>
      <c r="CX97" s="4"/>
      <c r="CY97" s="4"/>
      <c r="CZ97" s="4"/>
      <c r="DA97" s="4"/>
      <c r="DB97" s="4"/>
      <c r="DC97" s="4"/>
      <c r="DD97" s="4"/>
      <c r="DE97" s="4"/>
      <c r="DF97" s="4"/>
      <c r="DG97" s="78"/>
    </row>
    <row r="98" spans="1:111" x14ac:dyDescent="0.5">
      <c r="A98" s="82" t="str">
        <f>'5k Women'!B99</f>
        <v>Sophie</v>
      </c>
      <c r="B98" s="17" t="str">
        <f>'5k Women'!C99</f>
        <v>Reid</v>
      </c>
      <c r="C98" s="6">
        <f>MIN(E98:DG98)</f>
        <v>0</v>
      </c>
      <c r="D98" s="4" t="s">
        <v>228</v>
      </c>
      <c r="E98" s="4" t="s">
        <v>228</v>
      </c>
      <c r="F98" s="4" t="s">
        <v>228</v>
      </c>
      <c r="G98" s="4" t="s">
        <v>228</v>
      </c>
      <c r="H98" s="4" t="s">
        <v>228</v>
      </c>
      <c r="I98" s="4" t="s">
        <v>228</v>
      </c>
      <c r="J98" s="4" t="s">
        <v>228</v>
      </c>
      <c r="K98" s="4" t="s">
        <v>228</v>
      </c>
      <c r="L98" s="4" t="s">
        <v>228</v>
      </c>
      <c r="M98" s="4" t="s">
        <v>228</v>
      </c>
      <c r="N98" s="4" t="s">
        <v>228</v>
      </c>
      <c r="O98" s="4" t="s">
        <v>228</v>
      </c>
      <c r="P98" s="4" t="s">
        <v>228</v>
      </c>
      <c r="Q98" s="4" t="s">
        <v>228</v>
      </c>
      <c r="R98" s="4" t="s">
        <v>228</v>
      </c>
      <c r="S98" s="4" t="s">
        <v>228</v>
      </c>
      <c r="T98" s="4" t="s">
        <v>228</v>
      </c>
      <c r="U98" s="4" t="s">
        <v>228</v>
      </c>
      <c r="V98" s="4" t="s">
        <v>228</v>
      </c>
      <c r="W98" s="4" t="s">
        <v>228</v>
      </c>
      <c r="X98" s="4" t="s">
        <v>228</v>
      </c>
      <c r="Y98" s="4" t="s">
        <v>228</v>
      </c>
      <c r="Z98" s="4" t="s">
        <v>228</v>
      </c>
      <c r="AA98" s="4" t="s">
        <v>228</v>
      </c>
      <c r="AB98" s="4" t="s">
        <v>228</v>
      </c>
      <c r="AC98" s="4" t="s">
        <v>228</v>
      </c>
      <c r="AD98" s="4" t="s">
        <v>228</v>
      </c>
      <c r="AE98" s="4" t="s">
        <v>228</v>
      </c>
      <c r="AF98" s="4" t="s">
        <v>228</v>
      </c>
      <c r="AG98" s="4" t="s">
        <v>228</v>
      </c>
      <c r="AH98" s="4" t="s">
        <v>228</v>
      </c>
      <c r="AI98" s="4" t="s">
        <v>228</v>
      </c>
      <c r="AJ98" s="4" t="s">
        <v>228</v>
      </c>
      <c r="AK98" s="4" t="s">
        <v>228</v>
      </c>
      <c r="AL98" s="4" t="s">
        <v>228</v>
      </c>
      <c r="AM98" s="4" t="s">
        <v>228</v>
      </c>
      <c r="AN98" s="4" t="s">
        <v>228</v>
      </c>
      <c r="AO98" s="4" t="s">
        <v>228</v>
      </c>
      <c r="AP98" s="4" t="s">
        <v>228</v>
      </c>
      <c r="AQ98" s="4" t="s">
        <v>228</v>
      </c>
      <c r="AR98" s="4" t="s">
        <v>228</v>
      </c>
      <c r="AS98" s="4" t="s">
        <v>228</v>
      </c>
      <c r="AT98" s="4" t="s">
        <v>228</v>
      </c>
      <c r="AU98" s="4" t="s">
        <v>228</v>
      </c>
      <c r="AV98" s="4" t="s">
        <v>228</v>
      </c>
      <c r="AW98" s="4" t="s">
        <v>228</v>
      </c>
      <c r="AX98" s="4" t="s">
        <v>228</v>
      </c>
      <c r="AY98" s="4" t="s">
        <v>228</v>
      </c>
      <c r="AZ98" s="4" t="s">
        <v>228</v>
      </c>
      <c r="BA98" s="4" t="s">
        <v>228</v>
      </c>
      <c r="BB98" s="4" t="s">
        <v>228</v>
      </c>
      <c r="BC98" s="4" t="s">
        <v>228</v>
      </c>
      <c r="BD98" s="4" t="s">
        <v>228</v>
      </c>
      <c r="BE98" s="4" t="s">
        <v>228</v>
      </c>
      <c r="BF98" s="4" t="s">
        <v>228</v>
      </c>
      <c r="BG98" s="4" t="s">
        <v>228</v>
      </c>
      <c r="BH98" s="4" t="s">
        <v>228</v>
      </c>
      <c r="BI98" s="4" t="s">
        <v>228</v>
      </c>
      <c r="BJ98" s="4" t="s">
        <v>228</v>
      </c>
      <c r="BK98" s="4" t="s">
        <v>228</v>
      </c>
      <c r="BL98" s="4" t="s">
        <v>228</v>
      </c>
      <c r="BM98" s="4" t="s">
        <v>228</v>
      </c>
      <c r="BN98" s="4" t="s">
        <v>228</v>
      </c>
      <c r="BO98" s="4" t="s">
        <v>228</v>
      </c>
      <c r="BP98" s="4" t="s">
        <v>228</v>
      </c>
      <c r="BQ98" s="4" t="s">
        <v>228</v>
      </c>
      <c r="BR98" s="4"/>
      <c r="BS98" s="4"/>
      <c r="BT98" s="4"/>
      <c r="BU98" s="4"/>
      <c r="BV98" s="4"/>
      <c r="BW98" s="4"/>
      <c r="BX98" s="4"/>
      <c r="BY98" s="4"/>
      <c r="BZ98" s="4"/>
      <c r="CA98" s="4"/>
      <c r="CB98" s="4"/>
      <c r="CC98" s="4"/>
      <c r="CD98" s="4"/>
      <c r="CE98" s="4"/>
      <c r="CF98" s="4"/>
      <c r="CG98" s="4"/>
      <c r="CH98" s="4"/>
      <c r="CI98" s="4"/>
      <c r="CJ98" s="4"/>
      <c r="CK98" s="4"/>
      <c r="CL98" s="4"/>
      <c r="CM98" s="4"/>
      <c r="CN98" s="4"/>
      <c r="CO98" s="4"/>
      <c r="CP98" s="4"/>
      <c r="CQ98" s="4"/>
      <c r="CR98" s="4"/>
      <c r="CS98" s="4"/>
      <c r="CT98" s="4"/>
      <c r="CU98" s="4"/>
      <c r="CV98" s="4"/>
      <c r="CW98" s="4"/>
      <c r="CX98" s="4"/>
      <c r="CY98" s="4"/>
      <c r="CZ98" s="4"/>
      <c r="DA98" s="4"/>
      <c r="DB98" s="4"/>
      <c r="DC98" s="4"/>
      <c r="DD98" s="4"/>
      <c r="DE98" s="4"/>
      <c r="DF98" s="4"/>
      <c r="DG98" s="78"/>
    </row>
    <row r="99" spans="1:111" x14ac:dyDescent="0.5">
      <c r="A99" s="82" t="str">
        <f>'5k Women'!B100</f>
        <v>Nicola</v>
      </c>
      <c r="B99" s="17" t="str">
        <f>'5k Women'!C100</f>
        <v>Riley</v>
      </c>
      <c r="C99" s="6">
        <f t="shared" si="7"/>
        <v>2.0231481481481482E-2</v>
      </c>
      <c r="D99" s="4" t="s">
        <v>347</v>
      </c>
      <c r="E99" s="4">
        <v>2.3796296296296298E-2</v>
      </c>
      <c r="F99" s="4" t="s">
        <v>228</v>
      </c>
      <c r="G99" s="4" t="s">
        <v>228</v>
      </c>
      <c r="H99" s="4" t="s">
        <v>228</v>
      </c>
      <c r="I99" s="4" t="s">
        <v>228</v>
      </c>
      <c r="J99" s="4" t="s">
        <v>439</v>
      </c>
      <c r="K99" s="4">
        <v>2.2199074074074072E-2</v>
      </c>
      <c r="L99" s="4" t="s">
        <v>349</v>
      </c>
      <c r="M99" s="4">
        <v>2.2685185185185187E-2</v>
      </c>
      <c r="N99" s="4" t="s">
        <v>349</v>
      </c>
      <c r="O99" s="4">
        <v>2.1041666666666667E-2</v>
      </c>
      <c r="P99" s="4" t="s">
        <v>228</v>
      </c>
      <c r="Q99" s="4" t="s">
        <v>228</v>
      </c>
      <c r="R99" s="4" t="s">
        <v>349</v>
      </c>
      <c r="S99" s="4">
        <v>2.3206018518518518E-2</v>
      </c>
      <c r="T99" s="4" t="s">
        <v>349</v>
      </c>
      <c r="U99" s="4">
        <v>2.1250000000000002E-2</v>
      </c>
      <c r="V99" s="4" t="s">
        <v>228</v>
      </c>
      <c r="W99" s="4" t="s">
        <v>228</v>
      </c>
      <c r="X99" s="4" t="s">
        <v>228</v>
      </c>
      <c r="Y99" s="4" t="s">
        <v>228</v>
      </c>
      <c r="Z99" s="4" t="s">
        <v>228</v>
      </c>
      <c r="AA99" s="4" t="s">
        <v>228</v>
      </c>
      <c r="AB99" s="4" t="s">
        <v>349</v>
      </c>
      <c r="AC99" s="4">
        <v>2.1701388888888888E-2</v>
      </c>
      <c r="AD99" s="4" t="s">
        <v>349</v>
      </c>
      <c r="AE99" s="4">
        <v>2.1909722222222223E-2</v>
      </c>
      <c r="AF99" s="4" t="s">
        <v>611</v>
      </c>
      <c r="AG99" s="4">
        <v>2.0231481481481482E-2</v>
      </c>
      <c r="AH99" s="4" t="s">
        <v>228</v>
      </c>
      <c r="AI99" s="4" t="s">
        <v>228</v>
      </c>
      <c r="AJ99" s="4" t="s">
        <v>228</v>
      </c>
      <c r="AK99" s="4" t="s">
        <v>228</v>
      </c>
      <c r="AL99" s="4" t="s">
        <v>228</v>
      </c>
      <c r="AM99" s="4" t="s">
        <v>228</v>
      </c>
      <c r="AN99" s="4" t="s">
        <v>702</v>
      </c>
      <c r="AO99" s="4">
        <v>2.0810185185185185E-2</v>
      </c>
      <c r="AP99" s="4" t="s">
        <v>228</v>
      </c>
      <c r="AQ99" s="4" t="s">
        <v>228</v>
      </c>
      <c r="AR99" s="4" t="s">
        <v>228</v>
      </c>
      <c r="AS99" s="4" t="s">
        <v>228</v>
      </c>
      <c r="AT99" s="4" t="s">
        <v>349</v>
      </c>
      <c r="AU99" s="4">
        <v>2.0555555555555556E-2</v>
      </c>
      <c r="AV99" s="4" t="s">
        <v>355</v>
      </c>
      <c r="AW99" s="4">
        <v>2.3715277777777776E-2</v>
      </c>
      <c r="AX99" s="4" t="s">
        <v>228</v>
      </c>
      <c r="AY99" s="4" t="s">
        <v>228</v>
      </c>
      <c r="AZ99" s="4" t="s">
        <v>228</v>
      </c>
      <c r="BA99" s="4" t="s">
        <v>228</v>
      </c>
      <c r="BB99" s="4" t="s">
        <v>228</v>
      </c>
      <c r="BC99" s="4" t="s">
        <v>228</v>
      </c>
      <c r="BD99" s="4" t="s">
        <v>228</v>
      </c>
      <c r="BE99" s="4" t="s">
        <v>228</v>
      </c>
      <c r="BF99" s="4" t="s">
        <v>228</v>
      </c>
      <c r="BG99" s="4" t="s">
        <v>228</v>
      </c>
      <c r="BH99" s="4" t="s">
        <v>228</v>
      </c>
      <c r="BI99" s="4" t="s">
        <v>228</v>
      </c>
      <c r="BJ99" s="4" t="s">
        <v>228</v>
      </c>
      <c r="BK99" s="4" t="s">
        <v>228</v>
      </c>
      <c r="BL99" s="4" t="s">
        <v>228</v>
      </c>
      <c r="BM99" s="4" t="s">
        <v>228</v>
      </c>
      <c r="BN99" s="4" t="s">
        <v>228</v>
      </c>
      <c r="BO99" s="4" t="s">
        <v>228</v>
      </c>
      <c r="BP99" s="4" t="s">
        <v>349</v>
      </c>
      <c r="BQ99" s="4">
        <v>2.0509259259259258E-2</v>
      </c>
      <c r="BR99" s="4"/>
      <c r="BS99" s="4"/>
      <c r="BT99" s="4"/>
      <c r="BU99" s="4"/>
      <c r="BV99" s="4"/>
      <c r="BW99" s="4"/>
      <c r="BX99" s="4"/>
      <c r="BY99" s="4"/>
      <c r="BZ99" s="4"/>
      <c r="CA99" s="4"/>
      <c r="CB99" s="4"/>
      <c r="CC99" s="4"/>
      <c r="CD99" s="4"/>
      <c r="CE99" s="4"/>
      <c r="CF99" s="4"/>
      <c r="CG99" s="4"/>
      <c r="CH99" s="4"/>
      <c r="CI99" s="4"/>
      <c r="CJ99" s="4"/>
      <c r="CK99" s="4"/>
      <c r="CL99" s="4"/>
      <c r="CM99" s="4"/>
      <c r="CN99" s="4"/>
      <c r="CO99" s="4"/>
      <c r="CP99" s="4"/>
      <c r="CQ99" s="4"/>
      <c r="CR99" s="4"/>
      <c r="CS99" s="4"/>
      <c r="CT99" s="4"/>
      <c r="CU99" s="4"/>
      <c r="CV99" s="4"/>
      <c r="CW99" s="4"/>
      <c r="CX99" s="4"/>
      <c r="CY99" s="4"/>
      <c r="CZ99" s="4"/>
      <c r="DA99" s="4"/>
      <c r="DB99" s="4"/>
      <c r="DC99" s="4"/>
      <c r="DD99" s="4"/>
      <c r="DE99" s="4"/>
      <c r="DF99" s="4"/>
      <c r="DG99" s="78"/>
    </row>
    <row r="100" spans="1:111" x14ac:dyDescent="0.5">
      <c r="A100" s="82" t="str">
        <f>'5k Women'!B101</f>
        <v>Joanna</v>
      </c>
      <c r="B100" s="17" t="str">
        <f>'5k Women'!C101</f>
        <v>Rowland</v>
      </c>
      <c r="C100" s="6">
        <f t="shared" si="7"/>
        <v>2.0150462962962964E-2</v>
      </c>
      <c r="D100" s="4" t="s">
        <v>228</v>
      </c>
      <c r="E100" s="4" t="s">
        <v>228</v>
      </c>
      <c r="F100" s="4" t="s">
        <v>228</v>
      </c>
      <c r="G100" s="4" t="s">
        <v>228</v>
      </c>
      <c r="H100" s="4" t="s">
        <v>228</v>
      </c>
      <c r="I100" s="4" t="s">
        <v>228</v>
      </c>
      <c r="J100" s="4" t="s">
        <v>228</v>
      </c>
      <c r="K100" s="4" t="s">
        <v>228</v>
      </c>
      <c r="L100" s="4" t="s">
        <v>228</v>
      </c>
      <c r="M100" s="4" t="s">
        <v>228</v>
      </c>
      <c r="N100" s="4" t="s">
        <v>228</v>
      </c>
      <c r="O100" s="4" t="s">
        <v>228</v>
      </c>
      <c r="P100" s="4" t="s">
        <v>228</v>
      </c>
      <c r="Q100" s="4" t="s">
        <v>228</v>
      </c>
      <c r="R100" s="4" t="s">
        <v>228</v>
      </c>
      <c r="S100" s="4" t="s">
        <v>228</v>
      </c>
      <c r="T100" s="4" t="s">
        <v>228</v>
      </c>
      <c r="U100" s="4" t="s">
        <v>228</v>
      </c>
      <c r="V100" s="4" t="s">
        <v>228</v>
      </c>
      <c r="W100" s="4" t="s">
        <v>228</v>
      </c>
      <c r="X100" s="4" t="s">
        <v>228</v>
      </c>
      <c r="Y100" s="4" t="s">
        <v>228</v>
      </c>
      <c r="Z100" s="4" t="s">
        <v>228</v>
      </c>
      <c r="AA100" s="4" t="s">
        <v>228</v>
      </c>
      <c r="AB100" s="4" t="s">
        <v>228</v>
      </c>
      <c r="AC100" s="4" t="s">
        <v>228</v>
      </c>
      <c r="AD100" s="4" t="s">
        <v>228</v>
      </c>
      <c r="AE100" s="4" t="s">
        <v>228</v>
      </c>
      <c r="AF100" s="4" t="s">
        <v>228</v>
      </c>
      <c r="AG100" s="4" t="s">
        <v>228</v>
      </c>
      <c r="AH100" s="4" t="s">
        <v>228</v>
      </c>
      <c r="AI100" s="4" t="s">
        <v>228</v>
      </c>
      <c r="AJ100" s="4" t="s">
        <v>228</v>
      </c>
      <c r="AK100" s="4" t="s">
        <v>228</v>
      </c>
      <c r="AL100" s="4" t="s">
        <v>228</v>
      </c>
      <c r="AM100" s="4" t="s">
        <v>228</v>
      </c>
      <c r="AN100" s="4" t="s">
        <v>702</v>
      </c>
      <c r="AO100" s="4">
        <v>2.0150462962962964E-2</v>
      </c>
      <c r="AP100" s="4" t="s">
        <v>228</v>
      </c>
      <c r="AQ100" s="4" t="s">
        <v>228</v>
      </c>
      <c r="AR100" s="4" t="s">
        <v>228</v>
      </c>
      <c r="AS100" s="4" t="s">
        <v>228</v>
      </c>
      <c r="AT100" s="4" t="s">
        <v>228</v>
      </c>
      <c r="AU100" s="4" t="s">
        <v>228</v>
      </c>
      <c r="AV100" s="4" t="s">
        <v>228</v>
      </c>
      <c r="AW100" s="4" t="s">
        <v>228</v>
      </c>
      <c r="AX100" s="4" t="s">
        <v>228</v>
      </c>
      <c r="AY100" s="4" t="s">
        <v>228</v>
      </c>
      <c r="AZ100" s="4" t="s">
        <v>228</v>
      </c>
      <c r="BA100" s="4" t="s">
        <v>228</v>
      </c>
      <c r="BB100" s="4" t="s">
        <v>228</v>
      </c>
      <c r="BC100" s="4" t="s">
        <v>228</v>
      </c>
      <c r="BD100" s="4" t="s">
        <v>228</v>
      </c>
      <c r="BE100" s="4" t="s">
        <v>228</v>
      </c>
      <c r="BF100" s="4" t="s">
        <v>228</v>
      </c>
      <c r="BG100" s="4" t="s">
        <v>228</v>
      </c>
      <c r="BH100" s="4" t="s">
        <v>228</v>
      </c>
      <c r="BI100" s="4" t="s">
        <v>228</v>
      </c>
      <c r="BJ100" s="4" t="s">
        <v>228</v>
      </c>
      <c r="BK100" s="4" t="s">
        <v>228</v>
      </c>
      <c r="BL100" s="4" t="s">
        <v>228</v>
      </c>
      <c r="BM100" s="4" t="s">
        <v>228</v>
      </c>
      <c r="BN100" s="4" t="s">
        <v>907</v>
      </c>
      <c r="BO100" s="4">
        <v>2.0370370370370372E-2</v>
      </c>
      <c r="BP100" s="4" t="s">
        <v>228</v>
      </c>
      <c r="BQ100" s="4" t="s">
        <v>228</v>
      </c>
      <c r="BR100" s="4"/>
      <c r="BS100" s="4"/>
      <c r="BT100" s="4"/>
      <c r="BU100" s="4"/>
      <c r="BV100" s="4"/>
      <c r="BW100" s="4"/>
      <c r="BX100" s="4"/>
      <c r="BY100" s="4"/>
      <c r="BZ100" s="4"/>
      <c r="CA100" s="4"/>
      <c r="CB100" s="4"/>
      <c r="CC100" s="4"/>
      <c r="CD100" s="4"/>
      <c r="CE100" s="4"/>
      <c r="CF100" s="4"/>
      <c r="CG100" s="4"/>
      <c r="CH100" s="4"/>
      <c r="CI100" s="4"/>
      <c r="CJ100" s="4"/>
      <c r="CK100" s="4"/>
      <c r="CL100" s="4"/>
      <c r="CM100" s="4"/>
      <c r="CN100" s="4"/>
      <c r="CO100" s="4"/>
      <c r="CP100" s="4"/>
      <c r="CQ100" s="4"/>
      <c r="CR100" s="4"/>
      <c r="CS100" s="4"/>
      <c r="CT100" s="4"/>
      <c r="CU100" s="4"/>
      <c r="CV100" s="4"/>
      <c r="CW100" s="4"/>
      <c r="CX100" s="4"/>
      <c r="CY100" s="4"/>
      <c r="CZ100" s="4"/>
      <c r="DA100" s="4"/>
      <c r="DB100" s="4"/>
      <c r="DC100" s="4"/>
      <c r="DD100" s="4"/>
      <c r="DE100" s="4"/>
      <c r="DF100" s="4"/>
      <c r="DG100" s="78"/>
    </row>
    <row r="101" spans="1:111" x14ac:dyDescent="0.5">
      <c r="A101" s="82" t="str">
        <f>'5k Women'!B102</f>
        <v>Helen</v>
      </c>
      <c r="B101" s="17" t="str">
        <f>'5k Women'!C102</f>
        <v>Ryan</v>
      </c>
      <c r="C101" s="6">
        <f t="shared" si="7"/>
        <v>0</v>
      </c>
      <c r="D101" s="4" t="s">
        <v>228</v>
      </c>
      <c r="E101" s="4" t="s">
        <v>228</v>
      </c>
      <c r="F101" s="4" t="s">
        <v>228</v>
      </c>
      <c r="G101" s="4" t="s">
        <v>228</v>
      </c>
      <c r="H101" s="4" t="s">
        <v>228</v>
      </c>
      <c r="I101" s="4" t="s">
        <v>228</v>
      </c>
      <c r="J101" s="4" t="s">
        <v>228</v>
      </c>
      <c r="K101" s="4" t="s">
        <v>228</v>
      </c>
      <c r="L101" s="4" t="s">
        <v>228</v>
      </c>
      <c r="M101" s="4" t="s">
        <v>228</v>
      </c>
      <c r="N101" s="4" t="s">
        <v>228</v>
      </c>
      <c r="O101" s="4" t="s">
        <v>228</v>
      </c>
      <c r="P101" s="4" t="s">
        <v>228</v>
      </c>
      <c r="Q101" s="4" t="s">
        <v>228</v>
      </c>
      <c r="R101" s="4" t="s">
        <v>228</v>
      </c>
      <c r="S101" s="4" t="s">
        <v>228</v>
      </c>
      <c r="T101" s="4" t="s">
        <v>228</v>
      </c>
      <c r="U101" s="4" t="s">
        <v>228</v>
      </c>
      <c r="V101" s="4" t="s">
        <v>228</v>
      </c>
      <c r="W101" s="4" t="s">
        <v>228</v>
      </c>
      <c r="X101" s="4" t="s">
        <v>228</v>
      </c>
      <c r="Y101" s="4" t="s">
        <v>228</v>
      </c>
      <c r="Z101" s="4" t="s">
        <v>228</v>
      </c>
      <c r="AA101" s="4" t="s">
        <v>228</v>
      </c>
      <c r="AB101" s="4" t="s">
        <v>228</v>
      </c>
      <c r="AC101" s="4" t="s">
        <v>228</v>
      </c>
      <c r="AD101" s="4" t="s">
        <v>228</v>
      </c>
      <c r="AE101" s="4" t="s">
        <v>228</v>
      </c>
      <c r="AF101" s="4" t="s">
        <v>228</v>
      </c>
      <c r="AG101" s="4" t="s">
        <v>228</v>
      </c>
      <c r="AH101" s="4" t="s">
        <v>228</v>
      </c>
      <c r="AI101" s="4" t="s">
        <v>228</v>
      </c>
      <c r="AJ101" s="4" t="s">
        <v>228</v>
      </c>
      <c r="AK101" s="4" t="s">
        <v>228</v>
      </c>
      <c r="AL101" s="4" t="s">
        <v>228</v>
      </c>
      <c r="AM101" s="4" t="s">
        <v>228</v>
      </c>
      <c r="AN101" s="4" t="s">
        <v>228</v>
      </c>
      <c r="AO101" s="4" t="s">
        <v>228</v>
      </c>
      <c r="AP101" s="4" t="s">
        <v>228</v>
      </c>
      <c r="AQ101" s="4" t="s">
        <v>228</v>
      </c>
      <c r="AR101" s="4" t="s">
        <v>228</v>
      </c>
      <c r="AS101" s="4" t="s">
        <v>228</v>
      </c>
      <c r="AT101" s="4" t="s">
        <v>228</v>
      </c>
      <c r="AU101" s="4" t="s">
        <v>228</v>
      </c>
      <c r="AV101" s="4" t="s">
        <v>228</v>
      </c>
      <c r="AW101" s="4" t="s">
        <v>228</v>
      </c>
      <c r="AX101" s="4" t="s">
        <v>228</v>
      </c>
      <c r="AY101" s="4" t="s">
        <v>228</v>
      </c>
      <c r="AZ101" s="4" t="s">
        <v>228</v>
      </c>
      <c r="BA101" s="4" t="s">
        <v>228</v>
      </c>
      <c r="BB101" s="4" t="s">
        <v>228</v>
      </c>
      <c r="BC101" s="4" t="s">
        <v>228</v>
      </c>
      <c r="BD101" s="4" t="s">
        <v>228</v>
      </c>
      <c r="BE101" s="4" t="s">
        <v>228</v>
      </c>
      <c r="BF101" s="4" t="s">
        <v>228</v>
      </c>
      <c r="BG101" s="4" t="s">
        <v>228</v>
      </c>
      <c r="BH101" s="4" t="s">
        <v>228</v>
      </c>
      <c r="BI101" s="4" t="s">
        <v>228</v>
      </c>
      <c r="BJ101" s="4" t="s">
        <v>228</v>
      </c>
      <c r="BK101" s="4" t="s">
        <v>228</v>
      </c>
      <c r="BL101" s="4" t="s">
        <v>228</v>
      </c>
      <c r="BM101" s="4" t="s">
        <v>228</v>
      </c>
      <c r="BN101" s="4" t="s">
        <v>228</v>
      </c>
      <c r="BO101" s="4" t="s">
        <v>228</v>
      </c>
      <c r="BP101" s="4" t="s">
        <v>228</v>
      </c>
      <c r="BQ101" s="4" t="s">
        <v>228</v>
      </c>
      <c r="BR101" s="4"/>
      <c r="BS101" s="4"/>
      <c r="BT101" s="4"/>
      <c r="BU101" s="4"/>
      <c r="BV101" s="4"/>
      <c r="BW101" s="4"/>
      <c r="BX101" s="4"/>
      <c r="BY101" s="4"/>
      <c r="BZ101" s="4"/>
      <c r="CA101" s="4"/>
      <c r="CB101" s="4"/>
      <c r="CC101" s="4"/>
      <c r="CD101" s="4"/>
      <c r="CE101" s="4"/>
      <c r="CF101" s="4"/>
      <c r="CG101" s="4"/>
      <c r="CH101" s="4"/>
      <c r="CI101" s="4"/>
      <c r="CJ101" s="4"/>
      <c r="CK101" s="4"/>
      <c r="CL101" s="4"/>
      <c r="CM101" s="4"/>
      <c r="CN101" s="4"/>
      <c r="CO101" s="4"/>
      <c r="CP101" s="4"/>
      <c r="CQ101" s="4"/>
      <c r="CR101" s="4"/>
      <c r="CS101" s="4"/>
      <c r="CT101" s="4"/>
      <c r="CU101" s="4"/>
      <c r="CV101" s="4"/>
      <c r="CW101" s="4"/>
      <c r="CX101" s="4"/>
      <c r="CY101" s="4"/>
      <c r="CZ101" s="4"/>
      <c r="DA101" s="4"/>
      <c r="DB101" s="4"/>
      <c r="DC101" s="4"/>
      <c r="DD101" s="4"/>
      <c r="DE101" s="4"/>
      <c r="DF101" s="4"/>
      <c r="DG101" s="78"/>
    </row>
    <row r="102" spans="1:111" x14ac:dyDescent="0.5">
      <c r="A102" s="82" t="str">
        <f>'5k Women'!B103</f>
        <v>Alice</v>
      </c>
      <c r="B102" s="17" t="str">
        <f>'5k Women'!C103</f>
        <v>Shepherd</v>
      </c>
      <c r="C102" s="6">
        <f t="shared" ref="C102:C108" si="8">MIN(E102:DG102)</f>
        <v>0</v>
      </c>
      <c r="D102" s="4"/>
      <c r="E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  <c r="AJ102" s="4"/>
      <c r="AK102" s="4"/>
      <c r="AL102" s="4"/>
      <c r="AM102" s="4"/>
      <c r="AN102" s="4"/>
      <c r="AO102" s="4"/>
      <c r="AP102" s="4" t="s">
        <v>228</v>
      </c>
      <c r="AQ102" s="4" t="s">
        <v>228</v>
      </c>
      <c r="AR102" s="4" t="s">
        <v>228</v>
      </c>
      <c r="AS102" s="4" t="s">
        <v>228</v>
      </c>
      <c r="AT102" s="4" t="s">
        <v>228</v>
      </c>
      <c r="AU102" s="4" t="s">
        <v>228</v>
      </c>
      <c r="AV102" s="4" t="s">
        <v>228</v>
      </c>
      <c r="AW102" s="4" t="s">
        <v>228</v>
      </c>
      <c r="AX102" s="4" t="s">
        <v>228</v>
      </c>
      <c r="AY102" s="4" t="s">
        <v>228</v>
      </c>
      <c r="AZ102" s="4" t="s">
        <v>228</v>
      </c>
      <c r="BA102" s="4" t="s">
        <v>228</v>
      </c>
      <c r="BB102" s="4" t="s">
        <v>228</v>
      </c>
      <c r="BC102" s="4" t="s">
        <v>228</v>
      </c>
      <c r="BD102" s="4" t="s">
        <v>228</v>
      </c>
      <c r="BE102" s="4" t="s">
        <v>228</v>
      </c>
      <c r="BF102" s="4" t="s">
        <v>228</v>
      </c>
      <c r="BG102" s="4" t="s">
        <v>228</v>
      </c>
      <c r="BH102" s="4" t="s">
        <v>228</v>
      </c>
      <c r="BI102" s="4" t="s">
        <v>228</v>
      </c>
      <c r="BJ102" s="4" t="s">
        <v>228</v>
      </c>
      <c r="BK102" s="4" t="s">
        <v>228</v>
      </c>
      <c r="BL102" s="4" t="s">
        <v>228</v>
      </c>
      <c r="BM102" s="4" t="s">
        <v>228</v>
      </c>
      <c r="BN102" s="4" t="s">
        <v>228</v>
      </c>
      <c r="BO102" s="4" t="s">
        <v>228</v>
      </c>
      <c r="BP102" s="4" t="s">
        <v>228</v>
      </c>
      <c r="BQ102" s="4" t="s">
        <v>228</v>
      </c>
      <c r="BR102" s="4"/>
      <c r="BS102" s="4"/>
      <c r="BT102" s="4"/>
      <c r="BU102" s="4"/>
      <c r="BV102" s="4"/>
      <c r="BW102" s="4"/>
      <c r="BX102" s="4"/>
      <c r="BY102" s="4"/>
      <c r="BZ102" s="4"/>
      <c r="CA102" s="4"/>
      <c r="CB102" s="4"/>
      <c r="CC102" s="4"/>
      <c r="CD102" s="4"/>
      <c r="CE102" s="4"/>
      <c r="CF102" s="4"/>
      <c r="CG102" s="4"/>
      <c r="CH102" s="4"/>
      <c r="CI102" s="4"/>
      <c r="CJ102" s="4"/>
      <c r="CK102" s="4"/>
      <c r="CL102" s="4"/>
      <c r="CM102" s="4"/>
      <c r="CN102" s="4"/>
      <c r="CO102" s="4"/>
      <c r="CP102" s="4"/>
      <c r="CQ102" s="4"/>
      <c r="CR102" s="4"/>
      <c r="CS102" s="4"/>
      <c r="CT102" s="4"/>
      <c r="CU102" s="4"/>
      <c r="CV102" s="4"/>
      <c r="CW102" s="4"/>
      <c r="CX102" s="4"/>
      <c r="CY102" s="4"/>
      <c r="CZ102" s="4"/>
      <c r="DA102" s="4"/>
      <c r="DB102" s="4"/>
      <c r="DC102" s="4"/>
      <c r="DD102" s="4"/>
      <c r="DE102" s="4"/>
      <c r="DF102" s="4"/>
      <c r="DG102" s="78"/>
    </row>
    <row r="103" spans="1:111" x14ac:dyDescent="0.5">
      <c r="A103" s="82" t="str">
        <f>'5k Women'!B104</f>
        <v>Hannah</v>
      </c>
      <c r="B103" s="17" t="str">
        <f>'5k Women'!C104</f>
        <v>Simons</v>
      </c>
      <c r="C103" s="6">
        <f t="shared" si="8"/>
        <v>0</v>
      </c>
      <c r="D103" s="4"/>
      <c r="E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  <c r="AJ103" s="4"/>
      <c r="AK103" s="4"/>
      <c r="AL103" s="4"/>
      <c r="AM103" s="4"/>
      <c r="AN103" s="4"/>
      <c r="AO103" s="4"/>
      <c r="AP103" s="4" t="s">
        <v>228</v>
      </c>
      <c r="AQ103" s="4" t="s">
        <v>228</v>
      </c>
      <c r="AR103" s="4" t="s">
        <v>228</v>
      </c>
      <c r="AS103" s="4" t="s">
        <v>228</v>
      </c>
      <c r="AT103" s="4" t="s">
        <v>228</v>
      </c>
      <c r="AU103" s="4" t="s">
        <v>228</v>
      </c>
      <c r="AV103" s="4" t="s">
        <v>228</v>
      </c>
      <c r="AW103" s="4" t="s">
        <v>228</v>
      </c>
      <c r="AX103" s="4" t="s">
        <v>228</v>
      </c>
      <c r="AY103" s="4" t="s">
        <v>228</v>
      </c>
      <c r="AZ103" s="4" t="s">
        <v>228</v>
      </c>
      <c r="BA103" s="4" t="s">
        <v>228</v>
      </c>
      <c r="BB103" s="4" t="s">
        <v>228</v>
      </c>
      <c r="BC103" s="4" t="s">
        <v>228</v>
      </c>
      <c r="BD103" s="4" t="s">
        <v>228</v>
      </c>
      <c r="BE103" s="4" t="s">
        <v>228</v>
      </c>
      <c r="BF103" s="4" t="s">
        <v>228</v>
      </c>
      <c r="BG103" s="4" t="s">
        <v>228</v>
      </c>
      <c r="BH103" s="4" t="s">
        <v>228</v>
      </c>
      <c r="BI103" s="4" t="s">
        <v>228</v>
      </c>
      <c r="BJ103" s="4" t="s">
        <v>228</v>
      </c>
      <c r="BK103" s="4" t="s">
        <v>228</v>
      </c>
      <c r="BL103" s="4" t="s">
        <v>228</v>
      </c>
      <c r="BM103" s="4" t="s">
        <v>228</v>
      </c>
      <c r="BN103" s="4" t="s">
        <v>228</v>
      </c>
      <c r="BO103" s="4" t="s">
        <v>228</v>
      </c>
      <c r="BP103" s="4" t="s">
        <v>228</v>
      </c>
      <c r="BQ103" s="4" t="s">
        <v>228</v>
      </c>
      <c r="BR103" s="4"/>
      <c r="BS103" s="4"/>
      <c r="BT103" s="4"/>
      <c r="BU103" s="4"/>
      <c r="BV103" s="4"/>
      <c r="BW103" s="4"/>
      <c r="BX103" s="4"/>
      <c r="BY103" s="4"/>
      <c r="BZ103" s="4"/>
      <c r="CA103" s="4"/>
      <c r="CB103" s="4"/>
      <c r="CC103" s="4"/>
      <c r="CD103" s="4"/>
      <c r="CE103" s="4"/>
      <c r="CF103" s="4"/>
      <c r="CG103" s="4"/>
      <c r="CH103" s="4"/>
      <c r="CI103" s="4"/>
      <c r="CJ103" s="4"/>
      <c r="CK103" s="4"/>
      <c r="CL103" s="4"/>
      <c r="CM103" s="4"/>
      <c r="CN103" s="4"/>
      <c r="CO103" s="4"/>
      <c r="CP103" s="4"/>
      <c r="CQ103" s="4"/>
      <c r="CR103" s="4"/>
      <c r="CS103" s="4"/>
      <c r="CT103" s="4"/>
      <c r="CU103" s="4"/>
      <c r="CV103" s="4"/>
      <c r="CW103" s="4"/>
      <c r="CX103" s="4"/>
      <c r="CY103" s="4"/>
      <c r="CZ103" s="4"/>
      <c r="DA103" s="4"/>
      <c r="DB103" s="4"/>
      <c r="DC103" s="4"/>
      <c r="DD103" s="4"/>
      <c r="DE103" s="4"/>
      <c r="DF103" s="4"/>
      <c r="DG103" s="78"/>
    </row>
    <row r="104" spans="1:111" x14ac:dyDescent="0.5">
      <c r="A104" s="82" t="str">
        <f>'5k Women'!B105</f>
        <v>Donna</v>
      </c>
      <c r="B104" s="17" t="str">
        <f>'5k Women'!C105</f>
        <v>Smith</v>
      </c>
      <c r="C104" s="6">
        <f t="shared" si="8"/>
        <v>1.6759259259259258E-2</v>
      </c>
      <c r="D104" s="4" t="s">
        <v>228</v>
      </c>
      <c r="E104" s="4" t="s">
        <v>228</v>
      </c>
      <c r="F104" s="4" t="s">
        <v>228</v>
      </c>
      <c r="G104" s="4" t="s">
        <v>228</v>
      </c>
      <c r="H104" s="4" t="s">
        <v>228</v>
      </c>
      <c r="I104" s="4" t="s">
        <v>228</v>
      </c>
      <c r="J104" s="4" t="s">
        <v>228</v>
      </c>
      <c r="K104" s="4" t="s">
        <v>228</v>
      </c>
      <c r="L104" s="4" t="s">
        <v>228</v>
      </c>
      <c r="M104" s="4" t="s">
        <v>228</v>
      </c>
      <c r="N104" s="4" t="s">
        <v>228</v>
      </c>
      <c r="O104" s="4" t="s">
        <v>228</v>
      </c>
      <c r="P104" s="4" t="s">
        <v>228</v>
      </c>
      <c r="Q104" s="4" t="s">
        <v>228</v>
      </c>
      <c r="R104" s="4" t="s">
        <v>228</v>
      </c>
      <c r="S104" s="4" t="s">
        <v>228</v>
      </c>
      <c r="T104" s="4" t="s">
        <v>228</v>
      </c>
      <c r="U104" s="4" t="s">
        <v>228</v>
      </c>
      <c r="V104" s="4" t="s">
        <v>228</v>
      </c>
      <c r="W104" s="4" t="s">
        <v>228</v>
      </c>
      <c r="X104" s="4" t="s">
        <v>228</v>
      </c>
      <c r="Y104" s="4" t="s">
        <v>228</v>
      </c>
      <c r="Z104" s="4" t="s">
        <v>228</v>
      </c>
      <c r="AA104" s="4" t="s">
        <v>228</v>
      </c>
      <c r="AB104" s="4" t="s">
        <v>228</v>
      </c>
      <c r="AC104" s="4" t="s">
        <v>228</v>
      </c>
      <c r="AD104" s="4" t="s">
        <v>228</v>
      </c>
      <c r="AE104" s="4" t="s">
        <v>228</v>
      </c>
      <c r="AF104" s="4" t="s">
        <v>228</v>
      </c>
      <c r="AG104" s="4" t="s">
        <v>228</v>
      </c>
      <c r="AH104" s="4" t="s">
        <v>228</v>
      </c>
      <c r="AI104" s="4" t="s">
        <v>228</v>
      </c>
      <c r="AJ104" s="4" t="s">
        <v>228</v>
      </c>
      <c r="AK104" s="4" t="s">
        <v>228</v>
      </c>
      <c r="AL104" s="4" t="s">
        <v>674</v>
      </c>
      <c r="AM104" s="4">
        <v>1.6909722222222222E-2</v>
      </c>
      <c r="AN104" s="4" t="s">
        <v>228</v>
      </c>
      <c r="AO104" s="4" t="s">
        <v>228</v>
      </c>
      <c r="AP104" s="4" t="s">
        <v>355</v>
      </c>
      <c r="AQ104" s="4">
        <v>1.6759259259259258E-2</v>
      </c>
      <c r="AR104" s="4" t="s">
        <v>228</v>
      </c>
      <c r="AS104" s="4" t="s">
        <v>228</v>
      </c>
      <c r="AT104" s="4" t="s">
        <v>228</v>
      </c>
      <c r="AU104" s="4" t="s">
        <v>228</v>
      </c>
      <c r="AV104" s="4" t="s">
        <v>228</v>
      </c>
      <c r="AW104" s="4" t="s">
        <v>228</v>
      </c>
      <c r="AX104" s="4" t="s">
        <v>228</v>
      </c>
      <c r="AY104" s="4" t="s">
        <v>228</v>
      </c>
      <c r="AZ104" s="4" t="s">
        <v>228</v>
      </c>
      <c r="BA104" s="4" t="s">
        <v>228</v>
      </c>
      <c r="BB104" s="4" t="s">
        <v>228</v>
      </c>
      <c r="BC104" s="4" t="s">
        <v>228</v>
      </c>
      <c r="BD104" s="4" t="s">
        <v>228</v>
      </c>
      <c r="BE104" s="4" t="s">
        <v>228</v>
      </c>
      <c r="BF104" s="4" t="s">
        <v>228</v>
      </c>
      <c r="BG104" s="4" t="s">
        <v>228</v>
      </c>
      <c r="BH104" s="4" t="s">
        <v>228</v>
      </c>
      <c r="BI104" s="4" t="s">
        <v>228</v>
      </c>
      <c r="BJ104" s="4" t="s">
        <v>228</v>
      </c>
      <c r="BK104" s="4" t="s">
        <v>228</v>
      </c>
      <c r="BL104" s="4" t="s">
        <v>228</v>
      </c>
      <c r="BM104" s="4" t="s">
        <v>228</v>
      </c>
      <c r="BN104" s="4" t="s">
        <v>228</v>
      </c>
      <c r="BO104" s="4" t="s">
        <v>228</v>
      </c>
      <c r="BP104" s="4" t="s">
        <v>228</v>
      </c>
      <c r="BQ104" s="4" t="s">
        <v>228</v>
      </c>
      <c r="BR104" s="4"/>
      <c r="BS104" s="4"/>
      <c r="BT104" s="4"/>
      <c r="BU104" s="4"/>
      <c r="BV104" s="4"/>
      <c r="BW104" s="4"/>
      <c r="BX104" s="4"/>
      <c r="BY104" s="4"/>
      <c r="BZ104" s="4"/>
      <c r="CA104" s="4"/>
      <c r="CB104" s="4"/>
      <c r="CC104" s="4"/>
      <c r="CD104" s="4"/>
      <c r="CE104" s="4"/>
      <c r="CF104" s="4"/>
      <c r="CG104" s="4"/>
      <c r="CH104" s="4"/>
      <c r="CI104" s="4"/>
      <c r="CJ104" s="4"/>
      <c r="CK104" s="4"/>
      <c r="CL104" s="4"/>
      <c r="CM104" s="4"/>
      <c r="CN104" s="4"/>
      <c r="CO104" s="4"/>
      <c r="CP104" s="4"/>
      <c r="CQ104" s="4"/>
      <c r="CR104" s="4"/>
      <c r="CS104" s="4"/>
      <c r="CT104" s="4"/>
      <c r="CU104" s="4"/>
      <c r="CV104" s="4"/>
      <c r="CW104" s="4"/>
      <c r="CX104" s="4"/>
      <c r="CY104" s="4"/>
      <c r="CZ104" s="4"/>
      <c r="DA104" s="4"/>
      <c r="DB104" s="4"/>
      <c r="DC104" s="4"/>
      <c r="DD104" s="4"/>
      <c r="DE104" s="4"/>
      <c r="DF104" s="4"/>
      <c r="DG104" s="78"/>
    </row>
    <row r="105" spans="1:111" x14ac:dyDescent="0.5">
      <c r="A105" s="82" t="str">
        <f>'5k Women'!B106</f>
        <v>Emily</v>
      </c>
      <c r="B105" s="17" t="str">
        <f>'5k Women'!C106</f>
        <v>Soanes</v>
      </c>
      <c r="C105" s="6">
        <f t="shared" si="8"/>
        <v>0</v>
      </c>
      <c r="D105" s="4" t="s">
        <v>228</v>
      </c>
      <c r="E105" s="4" t="s">
        <v>228</v>
      </c>
      <c r="F105" s="4" t="s">
        <v>228</v>
      </c>
      <c r="G105" s="4" t="s">
        <v>228</v>
      </c>
      <c r="H105" s="4" t="s">
        <v>228</v>
      </c>
      <c r="I105" s="4" t="s">
        <v>228</v>
      </c>
      <c r="J105" s="4" t="s">
        <v>228</v>
      </c>
      <c r="K105" s="4" t="s">
        <v>228</v>
      </c>
      <c r="L105" s="4" t="s">
        <v>228</v>
      </c>
      <c r="M105" s="4" t="s">
        <v>228</v>
      </c>
      <c r="N105" s="4" t="s">
        <v>228</v>
      </c>
      <c r="O105" s="4" t="s">
        <v>228</v>
      </c>
      <c r="P105" s="4" t="s">
        <v>228</v>
      </c>
      <c r="Q105" s="4" t="s">
        <v>228</v>
      </c>
      <c r="R105" s="4" t="s">
        <v>228</v>
      </c>
      <c r="S105" s="4" t="s">
        <v>228</v>
      </c>
      <c r="T105" s="4" t="s">
        <v>228</v>
      </c>
      <c r="U105" s="4" t="s">
        <v>228</v>
      </c>
      <c r="V105" s="4" t="s">
        <v>228</v>
      </c>
      <c r="W105" s="4" t="s">
        <v>228</v>
      </c>
      <c r="X105" s="4" t="s">
        <v>228</v>
      </c>
      <c r="Y105" s="4" t="s">
        <v>228</v>
      </c>
      <c r="Z105" s="4" t="s">
        <v>228</v>
      </c>
      <c r="AA105" s="4" t="s">
        <v>228</v>
      </c>
      <c r="AB105" s="4" t="s">
        <v>228</v>
      </c>
      <c r="AC105" s="4" t="s">
        <v>228</v>
      </c>
      <c r="AD105" s="4" t="s">
        <v>228</v>
      </c>
      <c r="AE105" s="4" t="s">
        <v>228</v>
      </c>
      <c r="AF105" s="4" t="s">
        <v>228</v>
      </c>
      <c r="AG105" s="4" t="s">
        <v>228</v>
      </c>
      <c r="AH105" s="4" t="s">
        <v>228</v>
      </c>
      <c r="AI105" s="4" t="s">
        <v>228</v>
      </c>
      <c r="AJ105" s="4" t="s">
        <v>228</v>
      </c>
      <c r="AK105" s="4" t="s">
        <v>228</v>
      </c>
      <c r="AL105" s="4" t="s">
        <v>228</v>
      </c>
      <c r="AM105" s="4" t="s">
        <v>228</v>
      </c>
      <c r="AN105" s="4" t="s">
        <v>228</v>
      </c>
      <c r="AO105" s="4" t="s">
        <v>228</v>
      </c>
      <c r="AP105" s="4" t="s">
        <v>228</v>
      </c>
      <c r="AQ105" s="4" t="s">
        <v>228</v>
      </c>
      <c r="AR105" s="4" t="s">
        <v>228</v>
      </c>
      <c r="AS105" s="4" t="s">
        <v>228</v>
      </c>
      <c r="AT105" s="4" t="s">
        <v>228</v>
      </c>
      <c r="AU105" s="4" t="s">
        <v>228</v>
      </c>
      <c r="AV105" s="4" t="s">
        <v>228</v>
      </c>
      <c r="AW105" s="4" t="s">
        <v>228</v>
      </c>
      <c r="AX105" s="4" t="s">
        <v>228</v>
      </c>
      <c r="AY105" s="4" t="s">
        <v>228</v>
      </c>
      <c r="AZ105" s="4" t="s">
        <v>228</v>
      </c>
      <c r="BA105" s="4" t="s">
        <v>228</v>
      </c>
      <c r="BB105" s="4" t="s">
        <v>228</v>
      </c>
      <c r="BC105" s="4" t="s">
        <v>228</v>
      </c>
      <c r="BD105" s="4" t="s">
        <v>228</v>
      </c>
      <c r="BE105" s="4" t="s">
        <v>228</v>
      </c>
      <c r="BF105" s="4" t="s">
        <v>228</v>
      </c>
      <c r="BG105" s="4" t="s">
        <v>228</v>
      </c>
      <c r="BH105" s="4" t="s">
        <v>228</v>
      </c>
      <c r="BI105" s="4" t="s">
        <v>228</v>
      </c>
      <c r="BJ105" s="4" t="s">
        <v>228</v>
      </c>
      <c r="BK105" s="4" t="s">
        <v>228</v>
      </c>
      <c r="BL105" s="4" t="s">
        <v>228</v>
      </c>
      <c r="BM105" s="4" t="s">
        <v>228</v>
      </c>
      <c r="BN105" s="4" t="s">
        <v>228</v>
      </c>
      <c r="BO105" s="4" t="s">
        <v>228</v>
      </c>
      <c r="BP105" s="4" t="s">
        <v>228</v>
      </c>
      <c r="BQ105" s="4" t="s">
        <v>228</v>
      </c>
      <c r="BR105" s="4"/>
      <c r="BS105" s="4"/>
      <c r="BT105" s="4"/>
      <c r="BU105" s="4"/>
      <c r="BV105" s="4"/>
      <c r="BW105" s="4"/>
      <c r="BX105" s="4"/>
      <c r="BY105" s="4"/>
      <c r="BZ105" s="4"/>
      <c r="CA105" s="4"/>
      <c r="CB105" s="4"/>
      <c r="CC105" s="4"/>
      <c r="CD105" s="4"/>
      <c r="CE105" s="4"/>
      <c r="CF105" s="4"/>
      <c r="CG105" s="4"/>
      <c r="CH105" s="4"/>
      <c r="CI105" s="4"/>
      <c r="CJ105" s="4"/>
      <c r="CK105" s="4"/>
      <c r="CL105" s="4"/>
      <c r="CM105" s="4"/>
      <c r="CN105" s="4"/>
      <c r="CO105" s="4"/>
      <c r="CP105" s="4"/>
      <c r="CQ105" s="4"/>
      <c r="CR105" s="4"/>
      <c r="CS105" s="4"/>
      <c r="CT105" s="4"/>
      <c r="CU105" s="4"/>
      <c r="CV105" s="4"/>
      <c r="CW105" s="4"/>
      <c r="CX105" s="4"/>
      <c r="CY105" s="4"/>
      <c r="CZ105" s="4"/>
      <c r="DA105" s="4"/>
      <c r="DB105" s="4"/>
      <c r="DC105" s="4"/>
      <c r="DD105" s="4"/>
      <c r="DE105" s="4"/>
      <c r="DF105" s="4"/>
      <c r="DG105" s="78"/>
    </row>
    <row r="106" spans="1:111" x14ac:dyDescent="0.5">
      <c r="A106" s="82" t="str">
        <f>'5k Women'!B107</f>
        <v>Helen</v>
      </c>
      <c r="B106" s="17" t="str">
        <f>'5k Women'!C107</f>
        <v>Storr</v>
      </c>
      <c r="C106" s="6">
        <f t="shared" si="8"/>
        <v>0</v>
      </c>
      <c r="D106" s="4" t="s">
        <v>228</v>
      </c>
      <c r="E106" s="4" t="s">
        <v>228</v>
      </c>
      <c r="F106" s="4" t="s">
        <v>228</v>
      </c>
      <c r="G106" s="4" t="s">
        <v>228</v>
      </c>
      <c r="H106" s="4" t="s">
        <v>228</v>
      </c>
      <c r="I106" s="4" t="s">
        <v>228</v>
      </c>
      <c r="J106" s="4" t="s">
        <v>228</v>
      </c>
      <c r="K106" s="4" t="s">
        <v>228</v>
      </c>
      <c r="L106" s="4" t="s">
        <v>228</v>
      </c>
      <c r="M106" s="4" t="s">
        <v>228</v>
      </c>
      <c r="N106" s="4" t="s">
        <v>228</v>
      </c>
      <c r="O106" s="4" t="s">
        <v>228</v>
      </c>
      <c r="P106" s="4" t="s">
        <v>228</v>
      </c>
      <c r="Q106" s="4" t="s">
        <v>228</v>
      </c>
      <c r="R106" s="4" t="s">
        <v>228</v>
      </c>
      <c r="S106" s="4" t="s">
        <v>228</v>
      </c>
      <c r="T106" s="4" t="s">
        <v>228</v>
      </c>
      <c r="U106" s="4" t="s">
        <v>228</v>
      </c>
      <c r="V106" s="4" t="s">
        <v>228</v>
      </c>
      <c r="W106" s="4" t="s">
        <v>228</v>
      </c>
      <c r="X106" s="4" t="s">
        <v>228</v>
      </c>
      <c r="Y106" s="4" t="s">
        <v>228</v>
      </c>
      <c r="Z106" s="4" t="s">
        <v>228</v>
      </c>
      <c r="AA106" s="4" t="s">
        <v>228</v>
      </c>
      <c r="AB106" s="4" t="s">
        <v>228</v>
      </c>
      <c r="AC106" s="4" t="s">
        <v>228</v>
      </c>
      <c r="AD106" s="4" t="s">
        <v>228</v>
      </c>
      <c r="AE106" s="4" t="s">
        <v>228</v>
      </c>
      <c r="AF106" s="4" t="s">
        <v>228</v>
      </c>
      <c r="AG106" s="4" t="s">
        <v>228</v>
      </c>
      <c r="AH106" s="4" t="s">
        <v>228</v>
      </c>
      <c r="AI106" s="4" t="s">
        <v>228</v>
      </c>
      <c r="AJ106" s="4" t="s">
        <v>228</v>
      </c>
      <c r="AK106" s="4" t="s">
        <v>228</v>
      </c>
      <c r="AL106" s="4" t="s">
        <v>228</v>
      </c>
      <c r="AM106" s="4" t="s">
        <v>228</v>
      </c>
      <c r="AN106" s="4" t="s">
        <v>228</v>
      </c>
      <c r="AO106" s="4" t="s">
        <v>228</v>
      </c>
      <c r="AP106" s="4" t="s">
        <v>228</v>
      </c>
      <c r="AQ106" s="4" t="s">
        <v>228</v>
      </c>
      <c r="AR106" s="4" t="s">
        <v>228</v>
      </c>
      <c r="AS106" s="4" t="s">
        <v>228</v>
      </c>
      <c r="AT106" s="4" t="s">
        <v>228</v>
      </c>
      <c r="AU106" s="4" t="s">
        <v>228</v>
      </c>
      <c r="AV106" s="4" t="s">
        <v>228</v>
      </c>
      <c r="AW106" s="4" t="s">
        <v>228</v>
      </c>
      <c r="AX106" s="4" t="s">
        <v>228</v>
      </c>
      <c r="AY106" s="4" t="s">
        <v>228</v>
      </c>
      <c r="AZ106" s="4" t="s">
        <v>228</v>
      </c>
      <c r="BA106" s="4" t="s">
        <v>228</v>
      </c>
      <c r="BB106" s="4" t="s">
        <v>228</v>
      </c>
      <c r="BC106" s="4" t="s">
        <v>228</v>
      </c>
      <c r="BD106" s="4" t="s">
        <v>228</v>
      </c>
      <c r="BE106" s="4" t="s">
        <v>228</v>
      </c>
      <c r="BF106" s="4" t="s">
        <v>228</v>
      </c>
      <c r="BG106" s="4" t="s">
        <v>228</v>
      </c>
      <c r="BH106" s="4" t="s">
        <v>228</v>
      </c>
      <c r="BI106" s="4" t="s">
        <v>228</v>
      </c>
      <c r="BJ106" s="4" t="s">
        <v>228</v>
      </c>
      <c r="BK106" s="4" t="s">
        <v>228</v>
      </c>
      <c r="BL106" s="4" t="s">
        <v>228</v>
      </c>
      <c r="BM106" s="4" t="s">
        <v>228</v>
      </c>
      <c r="BN106" s="4" t="s">
        <v>228</v>
      </c>
      <c r="BO106" s="4" t="s">
        <v>228</v>
      </c>
      <c r="BP106" s="4" t="s">
        <v>228</v>
      </c>
      <c r="BQ106" s="4" t="s">
        <v>228</v>
      </c>
      <c r="BR106" s="4"/>
      <c r="BS106" s="4"/>
      <c r="BT106" s="4"/>
      <c r="BU106" s="4"/>
      <c r="BV106" s="4"/>
      <c r="BW106" s="4"/>
      <c r="BX106" s="4"/>
      <c r="BY106" s="4"/>
      <c r="BZ106" s="4"/>
      <c r="CA106" s="4"/>
      <c r="CB106" s="4"/>
      <c r="CC106" s="4"/>
      <c r="CD106" s="4"/>
      <c r="CE106" s="4"/>
      <c r="CF106" s="4"/>
      <c r="CG106" s="4"/>
      <c r="CH106" s="4"/>
      <c r="CI106" s="4"/>
      <c r="CJ106" s="4"/>
      <c r="CK106" s="4"/>
      <c r="CL106" s="4"/>
      <c r="CM106" s="4"/>
      <c r="CN106" s="4"/>
      <c r="CO106" s="4"/>
      <c r="CP106" s="4"/>
      <c r="CQ106" s="4"/>
      <c r="CR106" s="4"/>
      <c r="CS106" s="4"/>
      <c r="CT106" s="4"/>
      <c r="CU106" s="4"/>
      <c r="CV106" s="4"/>
      <c r="CW106" s="4"/>
      <c r="CX106" s="4"/>
      <c r="CY106" s="4"/>
      <c r="CZ106" s="4"/>
      <c r="DA106" s="4"/>
      <c r="DB106" s="4"/>
      <c r="DC106" s="4"/>
      <c r="DD106" s="4"/>
      <c r="DE106" s="4"/>
      <c r="DF106" s="4"/>
      <c r="DG106" s="78"/>
    </row>
    <row r="107" spans="1:111" x14ac:dyDescent="0.5">
      <c r="A107" s="82" t="str">
        <f>'5k Women'!B108</f>
        <v>Jade</v>
      </c>
      <c r="B107" s="17" t="str">
        <f>'5k Women'!C108</f>
        <v>Stowell</v>
      </c>
      <c r="C107" s="6">
        <f t="shared" si="8"/>
        <v>1.4224537037037037E-2</v>
      </c>
      <c r="D107" s="4" t="s">
        <v>349</v>
      </c>
      <c r="E107" s="4">
        <v>1.6851851851851851E-2</v>
      </c>
      <c r="F107" s="4" t="s">
        <v>349</v>
      </c>
      <c r="G107" s="4">
        <v>1.6655092592592593E-2</v>
      </c>
      <c r="H107" s="4" t="s">
        <v>349</v>
      </c>
      <c r="I107" s="4">
        <v>1.6469907407407409E-2</v>
      </c>
      <c r="J107" s="4" t="s">
        <v>355</v>
      </c>
      <c r="K107" s="4">
        <v>1.6967592592592593E-2</v>
      </c>
      <c r="L107" s="4" t="s">
        <v>228</v>
      </c>
      <c r="M107" s="4" t="s">
        <v>228</v>
      </c>
      <c r="N107" s="4" t="s">
        <v>659</v>
      </c>
      <c r="O107" s="4">
        <v>1.5138888888888889E-2</v>
      </c>
      <c r="P107" s="4" t="s">
        <v>349</v>
      </c>
      <c r="Q107" s="4">
        <v>1.5694444444444445E-2</v>
      </c>
      <c r="R107" s="4" t="s">
        <v>442</v>
      </c>
      <c r="S107" s="4">
        <v>1.5902777777777776E-2</v>
      </c>
      <c r="T107" s="4" t="s">
        <v>228</v>
      </c>
      <c r="U107" s="4" t="s">
        <v>228</v>
      </c>
      <c r="V107" s="4" t="s">
        <v>228</v>
      </c>
      <c r="W107" s="4" t="s">
        <v>228</v>
      </c>
      <c r="X107" s="4" t="s">
        <v>228</v>
      </c>
      <c r="Y107" s="4" t="s">
        <v>228</v>
      </c>
      <c r="Z107" s="4" t="s">
        <v>228</v>
      </c>
      <c r="AA107" s="4" t="s">
        <v>228</v>
      </c>
      <c r="AB107" s="4" t="s">
        <v>228</v>
      </c>
      <c r="AC107" s="4" t="s">
        <v>228</v>
      </c>
      <c r="AD107" s="4" t="s">
        <v>355</v>
      </c>
      <c r="AE107" s="4">
        <v>1.650462962962963E-2</v>
      </c>
      <c r="AF107" s="4" t="s">
        <v>228</v>
      </c>
      <c r="AG107" s="4" t="s">
        <v>228</v>
      </c>
      <c r="AH107" s="4" t="s">
        <v>228</v>
      </c>
      <c r="AI107" s="4" t="s">
        <v>228</v>
      </c>
      <c r="AJ107" s="4" t="s">
        <v>228</v>
      </c>
      <c r="AK107" s="4" t="s">
        <v>228</v>
      </c>
      <c r="AL107" s="4" t="s">
        <v>349</v>
      </c>
      <c r="AM107" s="4">
        <v>1.4224537037037037E-2</v>
      </c>
      <c r="AN107" s="4" t="s">
        <v>355</v>
      </c>
      <c r="AO107" s="4">
        <v>1.4918981481481481E-2</v>
      </c>
      <c r="AP107" s="4" t="s">
        <v>355</v>
      </c>
      <c r="AQ107" s="4">
        <v>2.642361111111111E-2</v>
      </c>
      <c r="AR107" s="4" t="s">
        <v>349</v>
      </c>
      <c r="AS107" s="4">
        <v>1.4907407407407407E-2</v>
      </c>
      <c r="AT107" s="4" t="s">
        <v>355</v>
      </c>
      <c r="AU107" s="4">
        <v>2.6886574074074073E-2</v>
      </c>
      <c r="AV107" s="4" t="s">
        <v>355</v>
      </c>
      <c r="AW107" s="4">
        <v>1.5150462962962963E-2</v>
      </c>
      <c r="AX107" s="4" t="s">
        <v>355</v>
      </c>
      <c r="AY107" s="4">
        <v>2.7060185185185184E-2</v>
      </c>
      <c r="AZ107" s="4" t="s">
        <v>355</v>
      </c>
      <c r="BA107" s="4">
        <v>2.7372685185185184E-2</v>
      </c>
      <c r="BB107" s="4" t="s">
        <v>355</v>
      </c>
      <c r="BC107" s="4">
        <v>1.5428240740740741E-2</v>
      </c>
      <c r="BD107" s="4" t="s">
        <v>348</v>
      </c>
      <c r="BE107" s="4">
        <v>1.5034722222222222E-2</v>
      </c>
      <c r="BF107" s="4" t="s">
        <v>228</v>
      </c>
      <c r="BG107" s="4" t="s">
        <v>228</v>
      </c>
      <c r="BH107" s="4" t="s">
        <v>355</v>
      </c>
      <c r="BI107" s="4">
        <v>1.5173611111111112E-2</v>
      </c>
      <c r="BJ107" s="4" t="s">
        <v>228</v>
      </c>
      <c r="BK107" s="4" t="s">
        <v>228</v>
      </c>
      <c r="BL107" s="4" t="s">
        <v>357</v>
      </c>
      <c r="BM107" s="4">
        <v>1.5462962962962963E-2</v>
      </c>
      <c r="BN107" s="4" t="s">
        <v>228</v>
      </c>
      <c r="BO107" s="4" t="s">
        <v>228</v>
      </c>
      <c r="BP107" s="4" t="s">
        <v>355</v>
      </c>
      <c r="BQ107" s="4">
        <v>1.5740740740740739E-2</v>
      </c>
      <c r="BR107" s="4"/>
      <c r="BS107" s="4"/>
      <c r="BT107" s="4"/>
      <c r="BU107" s="4"/>
      <c r="BV107" s="4"/>
      <c r="BW107" s="4"/>
      <c r="BX107" s="4"/>
      <c r="BY107" s="4"/>
      <c r="BZ107" s="4"/>
      <c r="CA107" s="4"/>
      <c r="CB107" s="4"/>
      <c r="CC107" s="4"/>
      <c r="CD107" s="4"/>
      <c r="CE107" s="4"/>
      <c r="CF107" s="4"/>
      <c r="CG107" s="4"/>
      <c r="CH107" s="4"/>
      <c r="CI107" s="4"/>
      <c r="CJ107" s="4"/>
      <c r="CK107" s="4"/>
      <c r="CL107" s="4"/>
      <c r="CM107" s="4"/>
      <c r="CN107" s="4"/>
      <c r="CO107" s="4"/>
      <c r="CP107" s="4"/>
      <c r="CQ107" s="4"/>
      <c r="CR107" s="4"/>
      <c r="CS107" s="4"/>
      <c r="CT107" s="4"/>
      <c r="CU107" s="4"/>
      <c r="CV107" s="4"/>
      <c r="CW107" s="4"/>
      <c r="CX107" s="4"/>
      <c r="CY107" s="4"/>
      <c r="CZ107" s="4"/>
      <c r="DA107" s="4"/>
      <c r="DB107" s="4"/>
      <c r="DC107" s="4"/>
      <c r="DD107" s="4"/>
      <c r="DE107" s="4"/>
      <c r="DF107" s="4"/>
      <c r="DG107" s="78"/>
    </row>
    <row r="108" spans="1:111" x14ac:dyDescent="0.5">
      <c r="A108" s="82" t="str">
        <f>'5k Women'!B109</f>
        <v>Samantha</v>
      </c>
      <c r="B108" s="17" t="str">
        <f>'5k Women'!C109</f>
        <v>Tather</v>
      </c>
      <c r="C108" s="6">
        <f t="shared" si="8"/>
        <v>0</v>
      </c>
      <c r="D108" s="4" t="s">
        <v>228</v>
      </c>
      <c r="E108" s="4" t="s">
        <v>228</v>
      </c>
      <c r="F108" s="4" t="s">
        <v>228</v>
      </c>
      <c r="G108" s="4" t="s">
        <v>228</v>
      </c>
      <c r="H108" s="4" t="s">
        <v>228</v>
      </c>
      <c r="I108" s="4" t="s">
        <v>228</v>
      </c>
      <c r="J108" s="4" t="s">
        <v>228</v>
      </c>
      <c r="K108" s="4" t="s">
        <v>228</v>
      </c>
      <c r="L108" s="4" t="s">
        <v>228</v>
      </c>
      <c r="M108" s="4" t="s">
        <v>228</v>
      </c>
      <c r="N108" s="4" t="s">
        <v>228</v>
      </c>
      <c r="O108" s="4" t="s">
        <v>228</v>
      </c>
      <c r="P108" s="4" t="s">
        <v>228</v>
      </c>
      <c r="Q108" s="4" t="s">
        <v>228</v>
      </c>
      <c r="R108" s="4" t="s">
        <v>228</v>
      </c>
      <c r="S108" s="4" t="s">
        <v>228</v>
      </c>
      <c r="T108" s="4" t="s">
        <v>228</v>
      </c>
      <c r="U108" s="4" t="s">
        <v>228</v>
      </c>
      <c r="V108" s="4" t="s">
        <v>228</v>
      </c>
      <c r="W108" s="4" t="s">
        <v>228</v>
      </c>
      <c r="X108" s="4" t="s">
        <v>228</v>
      </c>
      <c r="Y108" s="4" t="s">
        <v>228</v>
      </c>
      <c r="Z108" s="4" t="s">
        <v>228</v>
      </c>
      <c r="AA108" s="4" t="s">
        <v>228</v>
      </c>
      <c r="AB108" s="4" t="s">
        <v>228</v>
      </c>
      <c r="AC108" s="4" t="s">
        <v>228</v>
      </c>
      <c r="AD108" s="4" t="s">
        <v>228</v>
      </c>
      <c r="AE108" s="4" t="s">
        <v>228</v>
      </c>
      <c r="AF108" s="4" t="s">
        <v>228</v>
      </c>
      <c r="AG108" s="4" t="s">
        <v>228</v>
      </c>
      <c r="AH108" s="4" t="s">
        <v>228</v>
      </c>
      <c r="AI108" s="4" t="s">
        <v>228</v>
      </c>
      <c r="AJ108" s="4" t="s">
        <v>228</v>
      </c>
      <c r="AK108" s="4" t="s">
        <v>228</v>
      </c>
      <c r="AL108" s="4" t="s">
        <v>228</v>
      </c>
      <c r="AM108" s="4" t="s">
        <v>228</v>
      </c>
      <c r="AN108" s="4" t="s">
        <v>228</v>
      </c>
      <c r="AO108" s="4" t="s">
        <v>228</v>
      </c>
      <c r="AP108" s="4" t="s">
        <v>228</v>
      </c>
      <c r="AQ108" s="4" t="s">
        <v>228</v>
      </c>
      <c r="AR108" s="4" t="s">
        <v>228</v>
      </c>
      <c r="AS108" s="4" t="s">
        <v>228</v>
      </c>
      <c r="AT108" s="4" t="s">
        <v>228</v>
      </c>
      <c r="AU108" s="4" t="s">
        <v>228</v>
      </c>
      <c r="AV108" s="4" t="s">
        <v>228</v>
      </c>
      <c r="AW108" s="4" t="s">
        <v>228</v>
      </c>
      <c r="AX108" s="4" t="s">
        <v>228</v>
      </c>
      <c r="AY108" s="4" t="s">
        <v>228</v>
      </c>
      <c r="AZ108" s="4" t="s">
        <v>228</v>
      </c>
      <c r="BA108" s="4" t="s">
        <v>228</v>
      </c>
      <c r="BB108" s="4" t="s">
        <v>228</v>
      </c>
      <c r="BC108" s="4" t="s">
        <v>228</v>
      </c>
      <c r="BD108" s="4" t="s">
        <v>228</v>
      </c>
      <c r="BE108" s="4" t="s">
        <v>228</v>
      </c>
      <c r="BF108" s="4" t="s">
        <v>228</v>
      </c>
      <c r="BG108" s="4" t="s">
        <v>228</v>
      </c>
      <c r="BH108" s="4" t="s">
        <v>228</v>
      </c>
      <c r="BI108" s="4" t="s">
        <v>228</v>
      </c>
      <c r="BJ108" s="4" t="s">
        <v>228</v>
      </c>
      <c r="BK108" s="4" t="s">
        <v>228</v>
      </c>
      <c r="BL108" s="4" t="s">
        <v>228</v>
      </c>
      <c r="BM108" s="4" t="s">
        <v>228</v>
      </c>
      <c r="BN108" s="4" t="s">
        <v>228</v>
      </c>
      <c r="BO108" s="4" t="s">
        <v>228</v>
      </c>
      <c r="BP108" s="4" t="s">
        <v>228</v>
      </c>
      <c r="BQ108" s="4" t="s">
        <v>228</v>
      </c>
      <c r="BR108" s="4"/>
      <c r="BS108" s="4"/>
      <c r="BT108" s="4"/>
      <c r="BU108" s="4"/>
      <c r="BV108" s="4"/>
      <c r="BW108" s="4"/>
      <c r="BX108" s="4"/>
      <c r="BY108" s="4"/>
      <c r="BZ108" s="4"/>
      <c r="CA108" s="4"/>
      <c r="CB108" s="4"/>
      <c r="CC108" s="4"/>
      <c r="CD108" s="4"/>
      <c r="CE108" s="4"/>
      <c r="CF108" s="4"/>
      <c r="CG108" s="4"/>
      <c r="CH108" s="4"/>
      <c r="CI108" s="4"/>
      <c r="CJ108" s="4"/>
      <c r="CK108" s="4"/>
      <c r="CL108" s="4"/>
      <c r="CM108" s="4"/>
      <c r="CN108" s="4"/>
      <c r="CO108" s="4"/>
      <c r="CP108" s="4"/>
      <c r="CQ108" s="4"/>
      <c r="CR108" s="4"/>
      <c r="CS108" s="4"/>
      <c r="CT108" s="4"/>
      <c r="CU108" s="4"/>
      <c r="CV108" s="4"/>
      <c r="CW108" s="4"/>
      <c r="CX108" s="4"/>
      <c r="CY108" s="4"/>
      <c r="CZ108" s="4"/>
      <c r="DA108" s="4"/>
      <c r="DB108" s="4"/>
      <c r="DC108" s="4"/>
      <c r="DD108" s="4"/>
      <c r="DE108" s="4"/>
      <c r="DF108" s="4"/>
      <c r="DG108" s="78"/>
    </row>
    <row r="109" spans="1:111" x14ac:dyDescent="0.5">
      <c r="A109" s="82" t="str">
        <f>'5k Women'!B110</f>
        <v>Carol</v>
      </c>
      <c r="B109" s="17" t="str">
        <f>'5k Women'!C110</f>
        <v>Taylor</v>
      </c>
      <c r="C109" s="6">
        <f t="shared" ref="C109" si="9">MIN(E109:DG109)</f>
        <v>2.0266203703703703E-2</v>
      </c>
      <c r="D109" s="4"/>
      <c r="E109" s="4"/>
      <c r="F109" s="4"/>
      <c r="G109" s="4"/>
      <c r="H109" s="4"/>
      <c r="I109" s="4"/>
      <c r="J109" s="4"/>
      <c r="K109" s="4"/>
      <c r="L109" s="4"/>
      <c r="M109" s="4"/>
      <c r="N109" s="4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  <c r="AF109" s="4"/>
      <c r="AG109" s="4"/>
      <c r="AH109" s="4"/>
      <c r="AI109" s="4"/>
      <c r="AJ109" s="4"/>
      <c r="AK109" s="4"/>
      <c r="AL109" s="4"/>
      <c r="AM109" s="4"/>
      <c r="AN109" s="4"/>
      <c r="AO109" s="4"/>
      <c r="AP109" s="4" t="s">
        <v>355</v>
      </c>
      <c r="AQ109" s="4">
        <v>2.1423611111111112E-2</v>
      </c>
      <c r="AR109" s="4" t="s">
        <v>228</v>
      </c>
      <c r="AS109" s="4" t="s">
        <v>228</v>
      </c>
      <c r="AT109" s="4" t="s">
        <v>228</v>
      </c>
      <c r="AU109" s="4" t="s">
        <v>228</v>
      </c>
      <c r="AV109" s="4" t="s">
        <v>228</v>
      </c>
      <c r="AW109" s="4" t="s">
        <v>228</v>
      </c>
      <c r="AX109" s="4" t="s">
        <v>228</v>
      </c>
      <c r="AY109" s="4" t="s">
        <v>228</v>
      </c>
      <c r="AZ109" s="4" t="s">
        <v>228</v>
      </c>
      <c r="BA109" s="4" t="s">
        <v>228</v>
      </c>
      <c r="BB109" s="4" t="s">
        <v>355</v>
      </c>
      <c r="BC109" s="4">
        <v>2.1736111111111112E-2</v>
      </c>
      <c r="BD109" s="4" t="s">
        <v>228</v>
      </c>
      <c r="BE109" s="4" t="s">
        <v>228</v>
      </c>
      <c r="BF109" s="4" t="s">
        <v>228</v>
      </c>
      <c r="BG109" s="4" t="s">
        <v>228</v>
      </c>
      <c r="BH109" s="4" t="s">
        <v>347</v>
      </c>
      <c r="BI109" s="4">
        <v>2.1990740740740741E-2</v>
      </c>
      <c r="BJ109" s="4" t="s">
        <v>348</v>
      </c>
      <c r="BK109" s="4">
        <v>2.0266203703703703E-2</v>
      </c>
      <c r="BL109" s="4" t="s">
        <v>228</v>
      </c>
      <c r="BM109" s="4" t="s">
        <v>228</v>
      </c>
      <c r="BN109" s="4" t="s">
        <v>228</v>
      </c>
      <c r="BO109" s="4" t="s">
        <v>228</v>
      </c>
      <c r="BP109" s="4" t="s">
        <v>228</v>
      </c>
      <c r="BQ109" s="4" t="s">
        <v>228</v>
      </c>
      <c r="BR109" s="4"/>
      <c r="BS109" s="4"/>
      <c r="BT109" s="4"/>
      <c r="BU109" s="4"/>
      <c r="BV109" s="4"/>
      <c r="BW109" s="4"/>
      <c r="BX109" s="4"/>
      <c r="BY109" s="4"/>
      <c r="BZ109" s="4"/>
      <c r="CA109" s="4"/>
      <c r="CB109" s="4"/>
      <c r="CC109" s="4"/>
      <c r="CD109" s="4"/>
      <c r="CE109" s="4"/>
      <c r="CF109" s="4"/>
      <c r="CG109" s="4"/>
      <c r="CH109" s="4"/>
      <c r="CI109" s="4"/>
      <c r="CJ109" s="4"/>
      <c r="CK109" s="4"/>
      <c r="CL109" s="4"/>
      <c r="CM109" s="4"/>
      <c r="CN109" s="4"/>
      <c r="CO109" s="4"/>
      <c r="CP109" s="4"/>
      <c r="CQ109" s="4"/>
      <c r="CR109" s="4"/>
      <c r="CS109" s="4"/>
      <c r="CT109" s="4"/>
      <c r="CU109" s="4"/>
      <c r="CV109" s="4"/>
      <c r="CW109" s="4"/>
      <c r="CX109" s="4"/>
      <c r="CY109" s="4"/>
      <c r="CZ109" s="4"/>
      <c r="DA109" s="4"/>
      <c r="DB109" s="4"/>
      <c r="DC109" s="4"/>
      <c r="DD109" s="4"/>
      <c r="DE109" s="4"/>
      <c r="DF109" s="4"/>
      <c r="DG109" s="78"/>
    </row>
    <row r="110" spans="1:111" x14ac:dyDescent="0.5">
      <c r="A110" s="82" t="str">
        <f>'5k Women'!B111</f>
        <v>Emma</v>
      </c>
      <c r="B110" s="17" t="str">
        <f>'5k Women'!C111</f>
        <v>Thomson</v>
      </c>
      <c r="C110" s="6">
        <f t="shared" si="7"/>
        <v>1.8657407407407407E-2</v>
      </c>
      <c r="D110" s="4" t="s">
        <v>228</v>
      </c>
      <c r="E110" s="4" t="s">
        <v>228</v>
      </c>
      <c r="F110" s="4" t="s">
        <v>228</v>
      </c>
      <c r="G110" s="4" t="s">
        <v>228</v>
      </c>
      <c r="H110" s="4" t="s">
        <v>228</v>
      </c>
      <c r="I110" s="4" t="s">
        <v>228</v>
      </c>
      <c r="J110" s="4" t="s">
        <v>228</v>
      </c>
      <c r="K110" s="4" t="s">
        <v>228</v>
      </c>
      <c r="L110" s="4" t="s">
        <v>228</v>
      </c>
      <c r="M110" s="4" t="s">
        <v>228</v>
      </c>
      <c r="N110" s="4" t="s">
        <v>228</v>
      </c>
      <c r="O110" s="4" t="s">
        <v>228</v>
      </c>
      <c r="P110" s="4" t="s">
        <v>228</v>
      </c>
      <c r="Q110" s="4" t="s">
        <v>228</v>
      </c>
      <c r="R110" s="4" t="s">
        <v>228</v>
      </c>
      <c r="S110" s="4" t="s">
        <v>228</v>
      </c>
      <c r="T110" s="4" t="s">
        <v>228</v>
      </c>
      <c r="U110" s="4" t="s">
        <v>228</v>
      </c>
      <c r="V110" s="4" t="s">
        <v>228</v>
      </c>
      <c r="W110" s="4" t="s">
        <v>228</v>
      </c>
      <c r="X110" s="4" t="s">
        <v>228</v>
      </c>
      <c r="Y110" s="4" t="s">
        <v>228</v>
      </c>
      <c r="Z110" s="4" t="s">
        <v>228</v>
      </c>
      <c r="AA110" s="4" t="s">
        <v>228</v>
      </c>
      <c r="AB110" s="4" t="s">
        <v>228</v>
      </c>
      <c r="AC110" s="4" t="s">
        <v>228</v>
      </c>
      <c r="AD110" s="4" t="s">
        <v>228</v>
      </c>
      <c r="AE110" s="4" t="s">
        <v>228</v>
      </c>
      <c r="AF110" s="4" t="s">
        <v>228</v>
      </c>
      <c r="AG110" s="4" t="s">
        <v>228</v>
      </c>
      <c r="AH110" s="4" t="s">
        <v>228</v>
      </c>
      <c r="AI110" s="4" t="s">
        <v>228</v>
      </c>
      <c r="AJ110" s="4" t="s">
        <v>228</v>
      </c>
      <c r="AK110" s="4" t="s">
        <v>228</v>
      </c>
      <c r="AL110" s="4" t="s">
        <v>228</v>
      </c>
      <c r="AM110" s="4" t="s">
        <v>228</v>
      </c>
      <c r="AN110" s="4" t="s">
        <v>228</v>
      </c>
      <c r="AO110" s="4" t="s">
        <v>228</v>
      </c>
      <c r="AP110" s="4" t="s">
        <v>228</v>
      </c>
      <c r="AQ110" s="4" t="s">
        <v>228</v>
      </c>
      <c r="AR110" s="4" t="s">
        <v>228</v>
      </c>
      <c r="AS110" s="4" t="s">
        <v>228</v>
      </c>
      <c r="AT110" s="4" t="s">
        <v>228</v>
      </c>
      <c r="AU110" s="4" t="s">
        <v>228</v>
      </c>
      <c r="AV110" s="4" t="s">
        <v>228</v>
      </c>
      <c r="AW110" s="4" t="s">
        <v>228</v>
      </c>
      <c r="AX110" s="4" t="s">
        <v>228</v>
      </c>
      <c r="AY110" s="4" t="s">
        <v>228</v>
      </c>
      <c r="AZ110" s="4" t="s">
        <v>355</v>
      </c>
      <c r="BA110" s="4">
        <v>1.9675925925925927E-2</v>
      </c>
      <c r="BB110" s="4" t="s">
        <v>228</v>
      </c>
      <c r="BC110" s="4" t="s">
        <v>228</v>
      </c>
      <c r="BD110" s="4" t="s">
        <v>228</v>
      </c>
      <c r="BE110" s="4" t="s">
        <v>228</v>
      </c>
      <c r="BF110" s="4" t="s">
        <v>228</v>
      </c>
      <c r="BG110" s="4" t="s">
        <v>228</v>
      </c>
      <c r="BH110" s="4" t="s">
        <v>228</v>
      </c>
      <c r="BI110" s="4" t="s">
        <v>228</v>
      </c>
      <c r="BJ110" s="4" t="s">
        <v>228</v>
      </c>
      <c r="BK110" s="4" t="s">
        <v>228</v>
      </c>
      <c r="BL110" s="4" t="s">
        <v>228</v>
      </c>
      <c r="BM110" s="4" t="s">
        <v>228</v>
      </c>
      <c r="BN110" s="4" t="s">
        <v>355</v>
      </c>
      <c r="BO110" s="4">
        <v>1.8657407407407407E-2</v>
      </c>
      <c r="BP110" s="4" t="s">
        <v>228</v>
      </c>
      <c r="BQ110" s="4" t="s">
        <v>228</v>
      </c>
      <c r="BR110" s="4"/>
      <c r="BS110" s="4"/>
      <c r="BT110" s="4"/>
      <c r="BU110" s="4"/>
      <c r="BV110" s="4"/>
      <c r="BW110" s="4"/>
      <c r="BX110" s="4"/>
      <c r="BY110" s="4"/>
      <c r="BZ110" s="4"/>
      <c r="CA110" s="4"/>
      <c r="CB110" s="4"/>
      <c r="CC110" s="4"/>
      <c r="CD110" s="4"/>
      <c r="CE110" s="4"/>
      <c r="CF110" s="4"/>
      <c r="CG110" s="4"/>
      <c r="CH110" s="4"/>
      <c r="CI110" s="4"/>
      <c r="CJ110" s="4"/>
      <c r="CK110" s="4"/>
      <c r="CL110" s="4"/>
      <c r="CM110" s="4"/>
      <c r="CN110" s="4"/>
      <c r="CO110" s="4"/>
      <c r="CP110" s="4"/>
      <c r="CQ110" s="4"/>
      <c r="CR110" s="4"/>
      <c r="CS110" s="4"/>
      <c r="CT110" s="4"/>
      <c r="CU110" s="4"/>
      <c r="CV110" s="4"/>
      <c r="CW110" s="4"/>
      <c r="CX110" s="4"/>
      <c r="CY110" s="4"/>
      <c r="CZ110" s="4"/>
      <c r="DA110" s="4"/>
      <c r="DB110" s="4"/>
      <c r="DC110" s="4"/>
      <c r="DD110" s="4"/>
      <c r="DE110" s="4"/>
      <c r="DF110" s="4"/>
      <c r="DG110" s="78"/>
    </row>
    <row r="111" spans="1:111" x14ac:dyDescent="0.5">
      <c r="A111" s="82" t="str">
        <f>'5k Women'!B112</f>
        <v>Justine</v>
      </c>
      <c r="B111" s="17" t="str">
        <f>'5k Women'!C112</f>
        <v>Tomlin</v>
      </c>
      <c r="C111" s="6">
        <f t="shared" si="7"/>
        <v>1.6053240740740739E-2</v>
      </c>
      <c r="D111" s="4" t="s">
        <v>347</v>
      </c>
      <c r="E111" s="4">
        <v>1.7037037037037038E-2</v>
      </c>
      <c r="F111" s="4" t="s">
        <v>228</v>
      </c>
      <c r="G111" s="4" t="s">
        <v>228</v>
      </c>
      <c r="H111" s="4" t="s">
        <v>228</v>
      </c>
      <c r="I111" s="4" t="s">
        <v>228</v>
      </c>
      <c r="J111" s="4" t="s">
        <v>228</v>
      </c>
      <c r="K111" s="4" t="s">
        <v>228</v>
      </c>
      <c r="L111" s="4" t="s">
        <v>228</v>
      </c>
      <c r="M111" s="4" t="s">
        <v>228</v>
      </c>
      <c r="N111" s="4" t="s">
        <v>228</v>
      </c>
      <c r="O111" s="4" t="s">
        <v>228</v>
      </c>
      <c r="P111" s="4" t="s">
        <v>228</v>
      </c>
      <c r="Q111" s="4" t="s">
        <v>228</v>
      </c>
      <c r="R111" s="4" t="s">
        <v>228</v>
      </c>
      <c r="S111" s="4" t="s">
        <v>228</v>
      </c>
      <c r="T111" s="4" t="s">
        <v>228</v>
      </c>
      <c r="U111" s="4" t="s">
        <v>228</v>
      </c>
      <c r="V111" s="4" t="s">
        <v>228</v>
      </c>
      <c r="W111" s="4" t="s">
        <v>228</v>
      </c>
      <c r="X111" s="4" t="s">
        <v>228</v>
      </c>
      <c r="Y111" s="4" t="s">
        <v>228</v>
      </c>
      <c r="Z111" s="4" t="s">
        <v>228</v>
      </c>
      <c r="AA111" s="4" t="s">
        <v>228</v>
      </c>
      <c r="AB111" s="4" t="s">
        <v>355</v>
      </c>
      <c r="AC111" s="4">
        <v>1.6747685185185185E-2</v>
      </c>
      <c r="AD111" s="4" t="s">
        <v>228</v>
      </c>
      <c r="AE111" s="4" t="s">
        <v>228</v>
      </c>
      <c r="AF111" s="4" t="s">
        <v>228</v>
      </c>
      <c r="AG111" s="4" t="s">
        <v>228</v>
      </c>
      <c r="AH111" s="4" t="s">
        <v>228</v>
      </c>
      <c r="AI111" s="4" t="s">
        <v>228</v>
      </c>
      <c r="AJ111" s="4" t="s">
        <v>228</v>
      </c>
      <c r="AK111" s="4" t="s">
        <v>228</v>
      </c>
      <c r="AL111" s="4" t="s">
        <v>228</v>
      </c>
      <c r="AM111" s="4" t="s">
        <v>228</v>
      </c>
      <c r="AN111" s="4" t="s">
        <v>228</v>
      </c>
      <c r="AO111" s="4" t="s">
        <v>228</v>
      </c>
      <c r="AP111" s="4" t="s">
        <v>228</v>
      </c>
      <c r="AQ111" s="4" t="s">
        <v>228</v>
      </c>
      <c r="AR111" s="4" t="s">
        <v>355</v>
      </c>
      <c r="AS111" s="4">
        <v>1.6053240740740739E-2</v>
      </c>
      <c r="AT111" s="4" t="s">
        <v>228</v>
      </c>
      <c r="AU111" s="4" t="s">
        <v>228</v>
      </c>
      <c r="AV111" s="4" t="s">
        <v>228</v>
      </c>
      <c r="AW111" s="4" t="s">
        <v>228</v>
      </c>
      <c r="AX111" s="4" t="s">
        <v>228</v>
      </c>
      <c r="AY111" s="4" t="s">
        <v>228</v>
      </c>
      <c r="AZ111" s="4" t="s">
        <v>228</v>
      </c>
      <c r="BA111" s="4" t="s">
        <v>228</v>
      </c>
      <c r="BB111" s="4" t="s">
        <v>228</v>
      </c>
      <c r="BC111" s="4" t="s">
        <v>228</v>
      </c>
      <c r="BD111" s="4" t="s">
        <v>228</v>
      </c>
      <c r="BE111" s="4" t="s">
        <v>228</v>
      </c>
      <c r="BF111" s="4" t="s">
        <v>228</v>
      </c>
      <c r="BG111" s="4" t="s">
        <v>228</v>
      </c>
      <c r="BH111" s="4" t="s">
        <v>228</v>
      </c>
      <c r="BI111" s="4" t="s">
        <v>228</v>
      </c>
      <c r="BJ111" s="4" t="s">
        <v>228</v>
      </c>
      <c r="BK111" s="4" t="s">
        <v>228</v>
      </c>
      <c r="BL111" s="4" t="s">
        <v>228</v>
      </c>
      <c r="BM111" s="4" t="s">
        <v>228</v>
      </c>
      <c r="BN111" s="4" t="s">
        <v>228</v>
      </c>
      <c r="BO111" s="4" t="s">
        <v>228</v>
      </c>
      <c r="BP111" s="4" t="s">
        <v>228</v>
      </c>
      <c r="BQ111" s="4" t="s">
        <v>228</v>
      </c>
      <c r="BR111" s="4"/>
      <c r="BS111" s="4"/>
      <c r="BT111" s="4"/>
      <c r="BU111" s="4"/>
      <c r="BV111" s="4"/>
      <c r="BW111" s="4"/>
      <c r="BX111" s="4"/>
      <c r="BY111" s="4"/>
      <c r="BZ111" s="4"/>
      <c r="CA111" s="4"/>
      <c r="CB111" s="4"/>
      <c r="CC111" s="4"/>
      <c r="CD111" s="4"/>
      <c r="CE111" s="4"/>
      <c r="CF111" s="4"/>
      <c r="CG111" s="4"/>
      <c r="CH111" s="4"/>
      <c r="CI111" s="4"/>
      <c r="CJ111" s="4"/>
      <c r="CK111" s="4"/>
      <c r="CL111" s="4"/>
      <c r="CM111" s="4"/>
      <c r="CN111" s="4"/>
      <c r="CO111" s="4"/>
      <c r="CP111" s="4"/>
      <c r="CQ111" s="4"/>
      <c r="CR111" s="4"/>
      <c r="CS111" s="4"/>
      <c r="CT111" s="4"/>
      <c r="CU111" s="4"/>
      <c r="CV111" s="4"/>
      <c r="CW111" s="4"/>
      <c r="CX111" s="4"/>
      <c r="CY111" s="4"/>
      <c r="CZ111" s="4"/>
      <c r="DA111" s="4"/>
      <c r="DB111" s="4"/>
      <c r="DC111" s="4"/>
      <c r="DD111" s="4"/>
      <c r="DE111" s="4"/>
      <c r="DF111" s="4"/>
      <c r="DG111" s="78"/>
    </row>
    <row r="112" spans="1:111" x14ac:dyDescent="0.5">
      <c r="A112" s="82" t="str">
        <f>'5k Women'!B113</f>
        <v>Helen</v>
      </c>
      <c r="B112" s="17" t="str">
        <f>'5k Women'!C113</f>
        <v>Townend</v>
      </c>
      <c r="C112" s="6">
        <f t="shared" si="7"/>
        <v>0</v>
      </c>
      <c r="D112" s="4" t="s">
        <v>228</v>
      </c>
      <c r="E112" s="4" t="s">
        <v>228</v>
      </c>
      <c r="F112" s="4" t="s">
        <v>228</v>
      </c>
      <c r="G112" s="4" t="s">
        <v>228</v>
      </c>
      <c r="H112" s="4" t="s">
        <v>228</v>
      </c>
      <c r="I112" s="4" t="s">
        <v>228</v>
      </c>
      <c r="J112" s="4" t="s">
        <v>228</v>
      </c>
      <c r="K112" s="4" t="s">
        <v>228</v>
      </c>
      <c r="L112" s="4" t="s">
        <v>228</v>
      </c>
      <c r="M112" s="4" t="s">
        <v>228</v>
      </c>
      <c r="N112" s="4" t="s">
        <v>228</v>
      </c>
      <c r="O112" s="4" t="s">
        <v>228</v>
      </c>
      <c r="P112" s="4" t="s">
        <v>228</v>
      </c>
      <c r="Q112" s="4" t="s">
        <v>228</v>
      </c>
      <c r="R112" s="4" t="s">
        <v>228</v>
      </c>
      <c r="S112" s="4" t="s">
        <v>228</v>
      </c>
      <c r="T112" s="4" t="s">
        <v>228</v>
      </c>
      <c r="U112" s="4" t="s">
        <v>228</v>
      </c>
      <c r="V112" s="4" t="s">
        <v>228</v>
      </c>
      <c r="W112" s="4" t="s">
        <v>228</v>
      </c>
      <c r="X112" s="4" t="s">
        <v>228</v>
      </c>
      <c r="Y112" s="4" t="s">
        <v>228</v>
      </c>
      <c r="Z112" s="4" t="s">
        <v>228</v>
      </c>
      <c r="AA112" s="4" t="s">
        <v>228</v>
      </c>
      <c r="AB112" s="4" t="s">
        <v>228</v>
      </c>
      <c r="AC112" s="4" t="s">
        <v>228</v>
      </c>
      <c r="AD112" s="4" t="s">
        <v>228</v>
      </c>
      <c r="AE112" s="4" t="s">
        <v>228</v>
      </c>
      <c r="AF112" s="4" t="s">
        <v>228</v>
      </c>
      <c r="AG112" s="4" t="s">
        <v>228</v>
      </c>
      <c r="AH112" s="4" t="s">
        <v>228</v>
      </c>
      <c r="AI112" s="4" t="s">
        <v>228</v>
      </c>
      <c r="AJ112" s="4" t="s">
        <v>228</v>
      </c>
      <c r="AK112" s="4" t="s">
        <v>228</v>
      </c>
      <c r="AL112" s="4" t="s">
        <v>228</v>
      </c>
      <c r="AM112" s="4" t="s">
        <v>228</v>
      </c>
      <c r="AN112" s="4" t="s">
        <v>228</v>
      </c>
      <c r="AO112" s="4" t="s">
        <v>228</v>
      </c>
      <c r="AP112" s="4" t="s">
        <v>228</v>
      </c>
      <c r="AQ112" s="4" t="s">
        <v>228</v>
      </c>
      <c r="AR112" s="4" t="s">
        <v>228</v>
      </c>
      <c r="AS112" s="4" t="s">
        <v>228</v>
      </c>
      <c r="AT112" s="4" t="s">
        <v>228</v>
      </c>
      <c r="AU112" s="4" t="s">
        <v>228</v>
      </c>
      <c r="AV112" s="4" t="s">
        <v>228</v>
      </c>
      <c r="AW112" s="4" t="s">
        <v>228</v>
      </c>
      <c r="AX112" s="4" t="s">
        <v>228</v>
      </c>
      <c r="AY112" s="4" t="s">
        <v>228</v>
      </c>
      <c r="AZ112" s="4" t="s">
        <v>228</v>
      </c>
      <c r="BA112" s="4" t="s">
        <v>228</v>
      </c>
      <c r="BB112" s="4" t="s">
        <v>228</v>
      </c>
      <c r="BC112" s="4" t="s">
        <v>228</v>
      </c>
      <c r="BD112" s="4" t="s">
        <v>228</v>
      </c>
      <c r="BE112" s="4" t="s">
        <v>228</v>
      </c>
      <c r="BF112" s="4" t="s">
        <v>228</v>
      </c>
      <c r="BG112" s="4" t="s">
        <v>228</v>
      </c>
      <c r="BH112" s="4" t="s">
        <v>228</v>
      </c>
      <c r="BI112" s="4" t="s">
        <v>228</v>
      </c>
      <c r="BJ112" s="4" t="s">
        <v>228</v>
      </c>
      <c r="BK112" s="4" t="s">
        <v>228</v>
      </c>
      <c r="BL112" s="4" t="s">
        <v>228</v>
      </c>
      <c r="BM112" s="4" t="s">
        <v>228</v>
      </c>
      <c r="BN112" s="4" t="s">
        <v>228</v>
      </c>
      <c r="BO112" s="4" t="s">
        <v>228</v>
      </c>
      <c r="BP112" s="4" t="s">
        <v>228</v>
      </c>
      <c r="BQ112" s="4" t="s">
        <v>228</v>
      </c>
      <c r="BR112" s="4"/>
      <c r="BS112" s="4"/>
      <c r="BT112" s="4"/>
      <c r="BU112" s="4"/>
      <c r="BV112" s="4"/>
      <c r="BW112" s="4"/>
      <c r="BX112" s="4"/>
      <c r="BY112" s="4"/>
      <c r="BZ112" s="4"/>
      <c r="CA112" s="4"/>
      <c r="CB112" s="4"/>
      <c r="CC112" s="4"/>
      <c r="CD112" s="4"/>
      <c r="CE112" s="4"/>
      <c r="CF112" s="4"/>
      <c r="CG112" s="4"/>
      <c r="CH112" s="4"/>
      <c r="CI112" s="4"/>
      <c r="CJ112" s="4"/>
      <c r="CK112" s="4"/>
      <c r="CL112" s="4"/>
      <c r="CM112" s="4"/>
      <c r="CN112" s="4"/>
      <c r="CO112" s="4"/>
      <c r="CP112" s="4"/>
      <c r="CQ112" s="4"/>
      <c r="CR112" s="4"/>
      <c r="CS112" s="4"/>
      <c r="CT112" s="4"/>
      <c r="CU112" s="4"/>
      <c r="CV112" s="4"/>
      <c r="CW112" s="4"/>
      <c r="CX112" s="4"/>
      <c r="CY112" s="4"/>
      <c r="CZ112" s="4"/>
      <c r="DA112" s="4"/>
      <c r="DB112" s="4"/>
      <c r="DC112" s="4"/>
      <c r="DD112" s="4"/>
      <c r="DE112" s="4"/>
      <c r="DF112" s="4"/>
      <c r="DG112" s="78"/>
    </row>
    <row r="113" spans="1:111" x14ac:dyDescent="0.5">
      <c r="A113" s="82" t="str">
        <f>'5k Women'!B114</f>
        <v>Ellis</v>
      </c>
      <c r="B113" s="22" t="str">
        <f>'5k Women'!C114</f>
        <v>Uttley</v>
      </c>
      <c r="C113" s="6">
        <f>MIN(E113:DG113)</f>
        <v>0</v>
      </c>
      <c r="D113" s="4" t="s">
        <v>228</v>
      </c>
      <c r="E113" s="4" t="s">
        <v>228</v>
      </c>
      <c r="F113" s="4" t="s">
        <v>228</v>
      </c>
      <c r="G113" s="4" t="s">
        <v>228</v>
      </c>
      <c r="H113" s="4" t="s">
        <v>228</v>
      </c>
      <c r="I113" s="4" t="s">
        <v>228</v>
      </c>
      <c r="J113" s="4" t="s">
        <v>228</v>
      </c>
      <c r="K113" s="4" t="s">
        <v>228</v>
      </c>
      <c r="L113" s="4" t="s">
        <v>228</v>
      </c>
      <c r="M113" s="4" t="s">
        <v>228</v>
      </c>
      <c r="N113" s="4" t="s">
        <v>228</v>
      </c>
      <c r="O113" s="4" t="s">
        <v>228</v>
      </c>
      <c r="P113" s="4" t="s">
        <v>228</v>
      </c>
      <c r="Q113" s="4" t="s">
        <v>228</v>
      </c>
      <c r="R113" s="4" t="s">
        <v>228</v>
      </c>
      <c r="S113" s="4" t="s">
        <v>228</v>
      </c>
      <c r="T113" s="4" t="s">
        <v>228</v>
      </c>
      <c r="U113" s="4" t="s">
        <v>228</v>
      </c>
      <c r="V113" s="4" t="s">
        <v>228</v>
      </c>
      <c r="W113" s="4" t="s">
        <v>228</v>
      </c>
      <c r="X113" s="4" t="s">
        <v>228</v>
      </c>
      <c r="Y113" s="4" t="s">
        <v>228</v>
      </c>
      <c r="Z113" s="4" t="s">
        <v>228</v>
      </c>
      <c r="AA113" s="4" t="s">
        <v>228</v>
      </c>
      <c r="AB113" s="4" t="s">
        <v>228</v>
      </c>
      <c r="AC113" s="4" t="s">
        <v>228</v>
      </c>
      <c r="AD113" s="4" t="s">
        <v>228</v>
      </c>
      <c r="AE113" s="4" t="s">
        <v>228</v>
      </c>
      <c r="AF113" s="4" t="s">
        <v>228</v>
      </c>
      <c r="AG113" s="4" t="s">
        <v>228</v>
      </c>
      <c r="AH113" s="4" t="s">
        <v>228</v>
      </c>
      <c r="AI113" s="4" t="s">
        <v>228</v>
      </c>
      <c r="AJ113" s="4" t="s">
        <v>228</v>
      </c>
      <c r="AK113" s="4" t="s">
        <v>228</v>
      </c>
      <c r="AL113" s="4" t="s">
        <v>228</v>
      </c>
      <c r="AM113" s="4" t="s">
        <v>228</v>
      </c>
      <c r="AN113" s="4" t="s">
        <v>228</v>
      </c>
      <c r="AO113" s="4" t="s">
        <v>228</v>
      </c>
      <c r="AP113" s="4" t="s">
        <v>228</v>
      </c>
      <c r="AQ113" s="4" t="s">
        <v>228</v>
      </c>
      <c r="AR113" s="4" t="s">
        <v>228</v>
      </c>
      <c r="AS113" s="4" t="s">
        <v>228</v>
      </c>
      <c r="AT113" s="4" t="s">
        <v>228</v>
      </c>
      <c r="AU113" s="4" t="s">
        <v>228</v>
      </c>
      <c r="AV113" s="4" t="s">
        <v>228</v>
      </c>
      <c r="AW113" s="4" t="s">
        <v>228</v>
      </c>
      <c r="AX113" s="4" t="s">
        <v>228</v>
      </c>
      <c r="AY113" s="4" t="s">
        <v>228</v>
      </c>
      <c r="AZ113" s="4" t="s">
        <v>228</v>
      </c>
      <c r="BA113" s="4" t="s">
        <v>228</v>
      </c>
      <c r="BB113" s="4" t="s">
        <v>228</v>
      </c>
      <c r="BC113" s="4" t="s">
        <v>228</v>
      </c>
      <c r="BD113" s="4" t="s">
        <v>228</v>
      </c>
      <c r="BE113" s="4" t="s">
        <v>228</v>
      </c>
      <c r="BF113" s="4" t="s">
        <v>228</v>
      </c>
      <c r="BG113" s="4" t="s">
        <v>228</v>
      </c>
      <c r="BH113" s="4" t="s">
        <v>228</v>
      </c>
      <c r="BI113" s="4" t="s">
        <v>228</v>
      </c>
      <c r="BJ113" s="4" t="s">
        <v>228</v>
      </c>
      <c r="BK113" s="4" t="s">
        <v>228</v>
      </c>
      <c r="BL113" s="4" t="s">
        <v>228</v>
      </c>
      <c r="BM113" s="4" t="s">
        <v>228</v>
      </c>
      <c r="BN113" s="4" t="s">
        <v>228</v>
      </c>
      <c r="BO113" s="4" t="s">
        <v>228</v>
      </c>
      <c r="BP113" s="4" t="s">
        <v>228</v>
      </c>
      <c r="BQ113" s="4" t="s">
        <v>228</v>
      </c>
      <c r="BR113" s="4"/>
      <c r="BS113" s="4"/>
      <c r="BT113" s="4"/>
      <c r="BU113" s="4"/>
      <c r="BV113" s="4"/>
      <c r="BW113" s="4"/>
      <c r="BX113" s="4"/>
      <c r="BY113" s="4"/>
      <c r="BZ113" s="4"/>
      <c r="CA113" s="4"/>
      <c r="CB113" s="4"/>
      <c r="CC113" s="4"/>
      <c r="CD113" s="4"/>
      <c r="CE113" s="4"/>
      <c r="CF113" s="4"/>
      <c r="CG113" s="4"/>
      <c r="CH113" s="4"/>
      <c r="CI113" s="4"/>
      <c r="CJ113" s="4"/>
      <c r="CK113" s="4"/>
      <c r="CL113" s="4"/>
      <c r="CM113" s="4"/>
      <c r="CN113" s="4"/>
      <c r="CO113" s="4"/>
      <c r="CP113" s="4"/>
      <c r="CQ113" s="4"/>
      <c r="CR113" s="4"/>
      <c r="CS113" s="4"/>
      <c r="CT113" s="4"/>
      <c r="CU113" s="4"/>
      <c r="CV113" s="4"/>
      <c r="CW113" s="4"/>
      <c r="CX113" s="4"/>
      <c r="CY113" s="4"/>
      <c r="CZ113" s="4"/>
      <c r="DA113" s="4"/>
      <c r="DB113" s="4"/>
      <c r="DC113" s="4"/>
      <c r="DD113" s="4"/>
      <c r="DE113" s="4"/>
      <c r="DF113" s="4"/>
      <c r="DG113" s="78"/>
    </row>
    <row r="114" spans="1:111" x14ac:dyDescent="0.5">
      <c r="A114" s="82" t="str">
        <f>'5k Women'!B115</f>
        <v>Lou</v>
      </c>
      <c r="B114" s="22" t="str">
        <f>'5k Women'!C115</f>
        <v>Waite</v>
      </c>
      <c r="C114" s="6">
        <f>MIN(E114:DG114)</f>
        <v>2.0150462962962964E-2</v>
      </c>
      <c r="D114" s="4" t="s">
        <v>228</v>
      </c>
      <c r="E114" s="4" t="s">
        <v>228</v>
      </c>
      <c r="F114" s="4" t="s">
        <v>228</v>
      </c>
      <c r="G114" s="4" t="s">
        <v>228</v>
      </c>
      <c r="H114" s="4" t="s">
        <v>228</v>
      </c>
      <c r="I114" s="4" t="s">
        <v>228</v>
      </c>
      <c r="J114" s="4" t="s">
        <v>228</v>
      </c>
      <c r="K114" s="4" t="s">
        <v>228</v>
      </c>
      <c r="L114" s="4" t="s">
        <v>228</v>
      </c>
      <c r="M114" s="4" t="s">
        <v>228</v>
      </c>
      <c r="N114" s="4" t="s">
        <v>228</v>
      </c>
      <c r="O114" s="4" t="s">
        <v>228</v>
      </c>
      <c r="P114" s="4" t="s">
        <v>228</v>
      </c>
      <c r="Q114" s="4" t="s">
        <v>228</v>
      </c>
      <c r="R114" s="4" t="s">
        <v>228</v>
      </c>
      <c r="S114" s="4" t="s">
        <v>228</v>
      </c>
      <c r="T114" s="4" t="s">
        <v>228</v>
      </c>
      <c r="U114" s="4" t="s">
        <v>228</v>
      </c>
      <c r="V114" s="4" t="s">
        <v>228</v>
      </c>
      <c r="W114" s="4" t="s">
        <v>228</v>
      </c>
      <c r="X114" s="4" t="s">
        <v>228</v>
      </c>
      <c r="Y114" s="4" t="s">
        <v>228</v>
      </c>
      <c r="Z114" s="4" t="s">
        <v>228</v>
      </c>
      <c r="AA114" s="4" t="s">
        <v>228</v>
      </c>
      <c r="AB114" s="4" t="s">
        <v>228</v>
      </c>
      <c r="AC114" s="4" t="s">
        <v>228</v>
      </c>
      <c r="AD114" s="4" t="s">
        <v>228</v>
      </c>
      <c r="AE114" s="4" t="s">
        <v>228</v>
      </c>
      <c r="AF114" s="4" t="s">
        <v>228</v>
      </c>
      <c r="AG114" s="4" t="s">
        <v>228</v>
      </c>
      <c r="AH114" s="4" t="s">
        <v>355</v>
      </c>
      <c r="AI114" s="4">
        <v>2.0150462962962964E-2</v>
      </c>
      <c r="AJ114" s="4" t="s">
        <v>228</v>
      </c>
      <c r="AK114" s="4" t="s">
        <v>228</v>
      </c>
      <c r="AL114" s="4" t="s">
        <v>228</v>
      </c>
      <c r="AM114" s="4" t="s">
        <v>228</v>
      </c>
      <c r="AN114" s="4" t="s">
        <v>228</v>
      </c>
      <c r="AO114" s="4" t="s">
        <v>228</v>
      </c>
      <c r="AP114" s="4" t="s">
        <v>228</v>
      </c>
      <c r="AQ114" s="4" t="s">
        <v>228</v>
      </c>
      <c r="AR114" s="4" t="s">
        <v>228</v>
      </c>
      <c r="AS114" s="4" t="s">
        <v>228</v>
      </c>
      <c r="AT114" s="4" t="s">
        <v>228</v>
      </c>
      <c r="AU114" s="4" t="s">
        <v>228</v>
      </c>
      <c r="AV114" s="4" t="s">
        <v>228</v>
      </c>
      <c r="AW114" s="4" t="s">
        <v>228</v>
      </c>
      <c r="AX114" s="4" t="s">
        <v>228</v>
      </c>
      <c r="AY114" s="4" t="s">
        <v>228</v>
      </c>
      <c r="AZ114" s="4" t="s">
        <v>228</v>
      </c>
      <c r="BA114" s="4" t="s">
        <v>228</v>
      </c>
      <c r="BB114" s="4" t="s">
        <v>228</v>
      </c>
      <c r="BC114" s="4" t="s">
        <v>228</v>
      </c>
      <c r="BD114" s="4" t="s">
        <v>228</v>
      </c>
      <c r="BE114" s="4" t="s">
        <v>228</v>
      </c>
      <c r="BF114" s="4" t="s">
        <v>228</v>
      </c>
      <c r="BG114" s="4" t="s">
        <v>228</v>
      </c>
      <c r="BH114" s="4" t="s">
        <v>228</v>
      </c>
      <c r="BI114" s="4" t="s">
        <v>228</v>
      </c>
      <c r="BJ114" s="4" t="s">
        <v>228</v>
      </c>
      <c r="BK114" s="4" t="s">
        <v>228</v>
      </c>
      <c r="BL114" s="4" t="s">
        <v>228</v>
      </c>
      <c r="BM114" s="4" t="s">
        <v>228</v>
      </c>
      <c r="BN114" s="4" t="s">
        <v>228</v>
      </c>
      <c r="BO114" s="4" t="s">
        <v>228</v>
      </c>
      <c r="BP114" s="4" t="s">
        <v>228</v>
      </c>
      <c r="BQ114" s="4" t="s">
        <v>228</v>
      </c>
      <c r="BR114" s="4"/>
      <c r="BS114" s="4"/>
      <c r="BT114" s="4"/>
      <c r="BU114" s="4"/>
      <c r="BV114" s="4"/>
      <c r="BW114" s="4"/>
      <c r="BX114" s="4"/>
      <c r="BY114" s="4"/>
      <c r="BZ114" s="4"/>
      <c r="CA114" s="4"/>
      <c r="CB114" s="4"/>
      <c r="CC114" s="4"/>
      <c r="CD114" s="4"/>
      <c r="CE114" s="4"/>
      <c r="CF114" s="4"/>
      <c r="CG114" s="4"/>
      <c r="CH114" s="4"/>
      <c r="CI114" s="4"/>
      <c r="CJ114" s="4"/>
      <c r="CK114" s="4"/>
      <c r="CL114" s="4"/>
      <c r="CM114" s="4"/>
      <c r="CN114" s="4"/>
      <c r="CO114" s="4"/>
      <c r="CP114" s="4"/>
      <c r="CQ114" s="4"/>
      <c r="CR114" s="4"/>
      <c r="CS114" s="4"/>
      <c r="CT114" s="4"/>
      <c r="CU114" s="4"/>
      <c r="CV114" s="4"/>
      <c r="CW114" s="4"/>
      <c r="CX114" s="4"/>
      <c r="CY114" s="4"/>
      <c r="CZ114" s="4"/>
      <c r="DA114" s="4"/>
      <c r="DB114" s="4"/>
      <c r="DC114" s="4"/>
      <c r="DD114" s="4"/>
      <c r="DE114" s="4"/>
      <c r="DF114" s="4"/>
      <c r="DG114" s="78"/>
    </row>
    <row r="115" spans="1:111" x14ac:dyDescent="0.5">
      <c r="A115" s="82" t="str">
        <f>'5k Women'!B116</f>
        <v>Louise</v>
      </c>
      <c r="B115" s="22" t="str">
        <f>'5k Women'!C116</f>
        <v>Walker</v>
      </c>
      <c r="C115" s="6">
        <f>MIN(E115:DG115)</f>
        <v>0</v>
      </c>
      <c r="D115" s="4"/>
      <c r="E115" s="4"/>
      <c r="F115" s="4"/>
      <c r="G115" s="4"/>
      <c r="H115" s="4"/>
      <c r="I115" s="4"/>
      <c r="J115" s="4"/>
      <c r="K115" s="4"/>
      <c r="L115" s="4"/>
      <c r="M115" s="4"/>
      <c r="N115" s="4"/>
      <c r="O115" s="4"/>
      <c r="P115" s="4"/>
      <c r="Q115" s="4"/>
      <c r="R115" s="4"/>
      <c r="S115" s="4"/>
      <c r="T115" s="4" t="s">
        <v>228</v>
      </c>
      <c r="U115" s="4" t="s">
        <v>228</v>
      </c>
      <c r="V115" s="4" t="s">
        <v>228</v>
      </c>
      <c r="W115" s="4" t="s">
        <v>228</v>
      </c>
      <c r="X115" s="4" t="s">
        <v>228</v>
      </c>
      <c r="Y115" s="4" t="s">
        <v>228</v>
      </c>
      <c r="Z115" s="4" t="s">
        <v>228</v>
      </c>
      <c r="AA115" s="4" t="s">
        <v>228</v>
      </c>
      <c r="AB115" s="4" t="s">
        <v>228</v>
      </c>
      <c r="AC115" s="4" t="s">
        <v>228</v>
      </c>
      <c r="AD115" s="4" t="s">
        <v>228</v>
      </c>
      <c r="AE115" s="4" t="s">
        <v>228</v>
      </c>
      <c r="AF115" s="4" t="s">
        <v>228</v>
      </c>
      <c r="AG115" s="4" t="s">
        <v>228</v>
      </c>
      <c r="AH115" s="4" t="s">
        <v>228</v>
      </c>
      <c r="AI115" s="4" t="s">
        <v>228</v>
      </c>
      <c r="AJ115" s="4" t="s">
        <v>228</v>
      </c>
      <c r="AK115" s="4" t="s">
        <v>228</v>
      </c>
      <c r="AL115" s="4" t="s">
        <v>228</v>
      </c>
      <c r="AM115" s="4" t="s">
        <v>228</v>
      </c>
      <c r="AN115" s="4" t="s">
        <v>228</v>
      </c>
      <c r="AO115" s="4" t="s">
        <v>228</v>
      </c>
      <c r="AP115" s="4" t="s">
        <v>228</v>
      </c>
      <c r="AQ115" s="4" t="s">
        <v>228</v>
      </c>
      <c r="AR115" s="4" t="s">
        <v>228</v>
      </c>
      <c r="AS115" s="4" t="s">
        <v>228</v>
      </c>
      <c r="AT115" s="4" t="s">
        <v>228</v>
      </c>
      <c r="AU115" s="4" t="s">
        <v>228</v>
      </c>
      <c r="AV115" s="4" t="s">
        <v>228</v>
      </c>
      <c r="AW115" s="4" t="s">
        <v>228</v>
      </c>
      <c r="AX115" s="4" t="s">
        <v>228</v>
      </c>
      <c r="AY115" s="4" t="s">
        <v>228</v>
      </c>
      <c r="AZ115" s="4" t="s">
        <v>228</v>
      </c>
      <c r="BA115" s="4" t="s">
        <v>228</v>
      </c>
      <c r="BB115" s="4" t="s">
        <v>228</v>
      </c>
      <c r="BC115" s="4" t="s">
        <v>228</v>
      </c>
      <c r="BD115" s="4" t="s">
        <v>228</v>
      </c>
      <c r="BE115" s="4" t="s">
        <v>228</v>
      </c>
      <c r="BF115" s="4" t="s">
        <v>228</v>
      </c>
      <c r="BG115" s="4" t="s">
        <v>228</v>
      </c>
      <c r="BH115" s="4" t="s">
        <v>228</v>
      </c>
      <c r="BI115" s="4" t="s">
        <v>228</v>
      </c>
      <c r="BJ115" s="4" t="s">
        <v>228</v>
      </c>
      <c r="BK115" s="4" t="s">
        <v>228</v>
      </c>
      <c r="BL115" s="4" t="s">
        <v>228</v>
      </c>
      <c r="BM115" s="4" t="s">
        <v>228</v>
      </c>
      <c r="BN115" s="4" t="s">
        <v>228</v>
      </c>
      <c r="BO115" s="4" t="s">
        <v>228</v>
      </c>
      <c r="BP115" s="4" t="s">
        <v>228</v>
      </c>
      <c r="BQ115" s="4" t="s">
        <v>228</v>
      </c>
      <c r="BR115" s="4"/>
      <c r="BS115" s="4"/>
      <c r="BT115" s="4"/>
      <c r="BU115" s="4"/>
      <c r="BV115" s="4"/>
      <c r="BW115" s="4"/>
      <c r="BX115" s="4"/>
      <c r="BY115" s="4"/>
      <c r="BZ115" s="4"/>
      <c r="CA115" s="4"/>
      <c r="CB115" s="4"/>
      <c r="CC115" s="4"/>
      <c r="CD115" s="4"/>
      <c r="CE115" s="4"/>
      <c r="CF115" s="4"/>
      <c r="CG115" s="4"/>
      <c r="CH115" s="4"/>
      <c r="CI115" s="4"/>
      <c r="CJ115" s="4"/>
      <c r="CK115" s="4"/>
      <c r="CL115" s="4"/>
      <c r="CM115" s="4"/>
      <c r="CN115" s="4"/>
      <c r="CO115" s="4"/>
      <c r="CP115" s="4"/>
      <c r="CQ115" s="4"/>
      <c r="CR115" s="4"/>
      <c r="CS115" s="4"/>
      <c r="CT115" s="4"/>
      <c r="CU115" s="4"/>
      <c r="CV115" s="4"/>
      <c r="CW115" s="4"/>
      <c r="CX115" s="4"/>
      <c r="CY115" s="4"/>
      <c r="CZ115" s="4"/>
      <c r="DA115" s="4"/>
      <c r="DB115" s="4"/>
      <c r="DC115" s="4"/>
      <c r="DD115" s="4"/>
      <c r="DE115" s="4"/>
      <c r="DF115" s="4"/>
      <c r="DG115" s="78"/>
    </row>
    <row r="116" spans="1:111" x14ac:dyDescent="0.5">
      <c r="A116" s="82" t="str">
        <f>'5k Women'!B117</f>
        <v>Nicola</v>
      </c>
      <c r="B116" s="22" t="str">
        <f>'5k Women'!C117</f>
        <v>Walker</v>
      </c>
      <c r="C116" s="6">
        <f>MIN(E116:DG116)</f>
        <v>1.6909722222222222E-2</v>
      </c>
      <c r="D116" s="4" t="s">
        <v>347</v>
      </c>
      <c r="E116" s="4">
        <v>1.9594907407407408E-2</v>
      </c>
      <c r="F116" s="4" t="s">
        <v>347</v>
      </c>
      <c r="G116" s="4">
        <v>1.8981481481481481E-2</v>
      </c>
      <c r="H116" s="4" t="s">
        <v>228</v>
      </c>
      <c r="I116" s="4" t="s">
        <v>228</v>
      </c>
      <c r="J116" s="4" t="s">
        <v>355</v>
      </c>
      <c r="K116" s="4">
        <v>2.0555555555555556E-2</v>
      </c>
      <c r="L116" s="4" t="s">
        <v>348</v>
      </c>
      <c r="M116" s="4">
        <v>1.7083333333333332E-2</v>
      </c>
      <c r="N116" s="4" t="s">
        <v>348</v>
      </c>
      <c r="O116" s="4">
        <v>1.7291666666666667E-2</v>
      </c>
      <c r="P116" s="4" t="s">
        <v>403</v>
      </c>
      <c r="Q116" s="4">
        <v>1.861111111111111E-2</v>
      </c>
      <c r="R116" s="4" t="s">
        <v>348</v>
      </c>
      <c r="S116" s="4">
        <v>3.471064814814815E-2</v>
      </c>
      <c r="T116" s="4" t="s">
        <v>348</v>
      </c>
      <c r="U116" s="4">
        <v>1.6921296296296295E-2</v>
      </c>
      <c r="V116" s="4" t="s">
        <v>355</v>
      </c>
      <c r="W116" s="4">
        <v>2.060185185185185E-2</v>
      </c>
      <c r="X116" s="4" t="s">
        <v>348</v>
      </c>
      <c r="Y116" s="4">
        <v>3.290509259259259E-2</v>
      </c>
      <c r="Z116" s="4" t="s">
        <v>347</v>
      </c>
      <c r="AA116" s="4">
        <v>3.6006944444444446E-2</v>
      </c>
      <c r="AB116" s="4" t="s">
        <v>348</v>
      </c>
      <c r="AC116" s="4">
        <v>3.1689814814814816E-2</v>
      </c>
      <c r="AD116" s="4" t="s">
        <v>355</v>
      </c>
      <c r="AE116" s="4">
        <v>2.8981481481481483E-2</v>
      </c>
      <c r="AF116" s="4" t="s">
        <v>348</v>
      </c>
      <c r="AG116" s="4">
        <v>3.2453703703703707E-2</v>
      </c>
      <c r="AH116" s="4" t="s">
        <v>228</v>
      </c>
      <c r="AI116" s="4" t="s">
        <v>228</v>
      </c>
      <c r="AJ116" s="4" t="s">
        <v>348</v>
      </c>
      <c r="AK116" s="4">
        <v>1.9907407407407408E-2</v>
      </c>
      <c r="AL116" s="4" t="s">
        <v>228</v>
      </c>
      <c r="AM116" s="4" t="s">
        <v>228</v>
      </c>
      <c r="AN116" s="4" t="s">
        <v>355</v>
      </c>
      <c r="AO116" s="4">
        <v>1.9189814814814816E-2</v>
      </c>
      <c r="AP116" s="4" t="s">
        <v>348</v>
      </c>
      <c r="AQ116" s="4">
        <v>1.7106481481481483E-2</v>
      </c>
      <c r="AR116" s="4" t="s">
        <v>355</v>
      </c>
      <c r="AS116" s="4">
        <v>1.8530092592592591E-2</v>
      </c>
      <c r="AT116" s="4" t="s">
        <v>355</v>
      </c>
      <c r="AU116" s="4">
        <v>1.9444444444444445E-2</v>
      </c>
      <c r="AV116" s="4" t="s">
        <v>228</v>
      </c>
      <c r="AW116" s="4" t="s">
        <v>228</v>
      </c>
      <c r="AX116" s="4" t="s">
        <v>355</v>
      </c>
      <c r="AY116" s="4">
        <v>1.9363425925925926E-2</v>
      </c>
      <c r="AZ116" s="4" t="s">
        <v>355</v>
      </c>
      <c r="BA116" s="4">
        <v>1.9131944444444444E-2</v>
      </c>
      <c r="BB116" s="4" t="s">
        <v>400</v>
      </c>
      <c r="BC116" s="4">
        <v>1.7395833333333333E-2</v>
      </c>
      <c r="BD116" s="4" t="s">
        <v>351</v>
      </c>
      <c r="BE116" s="4">
        <v>1.8449074074074073E-2</v>
      </c>
      <c r="BF116" s="4" t="s">
        <v>355</v>
      </c>
      <c r="BG116" s="4">
        <v>1.8229166666666668E-2</v>
      </c>
      <c r="BH116" s="4" t="s">
        <v>348</v>
      </c>
      <c r="BI116" s="4">
        <v>1.6909722222222222E-2</v>
      </c>
      <c r="BJ116" s="4" t="s">
        <v>510</v>
      </c>
      <c r="BK116" s="4">
        <v>1.8379629629629631E-2</v>
      </c>
      <c r="BL116" s="4" t="s">
        <v>348</v>
      </c>
      <c r="BM116" s="4">
        <v>1.8275462962962962E-2</v>
      </c>
      <c r="BN116" s="4" t="s">
        <v>355</v>
      </c>
      <c r="BO116" s="4">
        <v>1.892361111111111E-2</v>
      </c>
      <c r="BP116" s="4" t="s">
        <v>348</v>
      </c>
      <c r="BQ116" s="4">
        <v>1.8564814814814815E-2</v>
      </c>
      <c r="BR116" s="4"/>
      <c r="BS116" s="4"/>
      <c r="BT116" s="4"/>
      <c r="BU116" s="4"/>
      <c r="BV116" s="4"/>
      <c r="BW116" s="4"/>
      <c r="BX116" s="4"/>
      <c r="BY116" s="4"/>
      <c r="BZ116" s="4"/>
      <c r="CA116" s="4"/>
      <c r="CB116" s="4"/>
      <c r="CC116" s="4"/>
      <c r="CD116" s="4"/>
      <c r="CE116" s="4"/>
      <c r="CF116" s="4"/>
      <c r="CG116" s="4"/>
      <c r="CH116" s="4"/>
      <c r="CI116" s="4"/>
      <c r="CJ116" s="4"/>
      <c r="CK116" s="4"/>
      <c r="CL116" s="4"/>
      <c r="CM116" s="4"/>
      <c r="CN116" s="4"/>
      <c r="CO116" s="4"/>
      <c r="CP116" s="4"/>
      <c r="CQ116" s="4"/>
      <c r="CR116" s="4"/>
      <c r="CS116" s="4"/>
      <c r="CT116" s="4"/>
      <c r="CU116" s="4"/>
      <c r="CV116" s="4"/>
      <c r="CW116" s="4"/>
      <c r="CX116" s="4"/>
      <c r="CY116" s="4"/>
      <c r="CZ116" s="4"/>
      <c r="DA116" s="4"/>
      <c r="DB116" s="4"/>
      <c r="DC116" s="4"/>
      <c r="DD116" s="4"/>
      <c r="DE116" s="4"/>
      <c r="DF116" s="4"/>
      <c r="DG116" s="78"/>
    </row>
    <row r="117" spans="1:111" x14ac:dyDescent="0.5">
      <c r="A117" s="82" t="str">
        <f>'5k Women'!B118</f>
        <v>Anji</v>
      </c>
      <c r="B117" s="22" t="str">
        <f>'5k Women'!C118</f>
        <v>Ward</v>
      </c>
      <c r="C117" s="6">
        <f t="shared" si="7"/>
        <v>0</v>
      </c>
      <c r="D117" s="4" t="s">
        <v>228</v>
      </c>
      <c r="E117" s="4" t="s">
        <v>228</v>
      </c>
      <c r="F117" s="4" t="s">
        <v>228</v>
      </c>
      <c r="G117" s="4" t="s">
        <v>228</v>
      </c>
      <c r="H117" s="4" t="s">
        <v>228</v>
      </c>
      <c r="I117" s="4" t="s">
        <v>228</v>
      </c>
      <c r="J117" s="4" t="s">
        <v>228</v>
      </c>
      <c r="K117" s="4" t="s">
        <v>228</v>
      </c>
      <c r="L117" s="4" t="s">
        <v>228</v>
      </c>
      <c r="M117" s="4" t="s">
        <v>228</v>
      </c>
      <c r="N117" s="4" t="s">
        <v>228</v>
      </c>
      <c r="O117" s="4" t="s">
        <v>228</v>
      </c>
      <c r="P117" s="4" t="s">
        <v>228</v>
      </c>
      <c r="Q117" s="4" t="s">
        <v>228</v>
      </c>
      <c r="R117" s="4" t="s">
        <v>228</v>
      </c>
      <c r="S117" s="4" t="s">
        <v>228</v>
      </c>
      <c r="T117" s="4" t="s">
        <v>228</v>
      </c>
      <c r="U117" s="4" t="s">
        <v>228</v>
      </c>
      <c r="V117" s="4" t="s">
        <v>228</v>
      </c>
      <c r="W117" s="4" t="s">
        <v>228</v>
      </c>
      <c r="X117" s="4" t="s">
        <v>228</v>
      </c>
      <c r="Y117" s="4" t="s">
        <v>228</v>
      </c>
      <c r="Z117" s="4" t="s">
        <v>228</v>
      </c>
      <c r="AA117" s="4" t="s">
        <v>228</v>
      </c>
      <c r="AB117" s="4" t="s">
        <v>228</v>
      </c>
      <c r="AC117" s="4" t="s">
        <v>228</v>
      </c>
      <c r="AD117" s="4" t="s">
        <v>228</v>
      </c>
      <c r="AE117" s="4" t="s">
        <v>228</v>
      </c>
      <c r="AF117" s="4" t="s">
        <v>228</v>
      </c>
      <c r="AG117" s="4" t="s">
        <v>228</v>
      </c>
      <c r="AH117" s="4" t="s">
        <v>228</v>
      </c>
      <c r="AI117" s="4" t="s">
        <v>228</v>
      </c>
      <c r="AJ117" s="4" t="s">
        <v>228</v>
      </c>
      <c r="AK117" s="4" t="s">
        <v>228</v>
      </c>
      <c r="AL117" s="4" t="s">
        <v>228</v>
      </c>
      <c r="AM117" s="4" t="s">
        <v>228</v>
      </c>
      <c r="AN117" s="4" t="s">
        <v>228</v>
      </c>
      <c r="AO117" s="4" t="s">
        <v>228</v>
      </c>
      <c r="AP117" s="4" t="s">
        <v>228</v>
      </c>
      <c r="AQ117" s="4" t="s">
        <v>228</v>
      </c>
      <c r="AR117" s="4" t="s">
        <v>228</v>
      </c>
      <c r="AS117" s="4" t="s">
        <v>228</v>
      </c>
      <c r="AT117" s="4" t="s">
        <v>228</v>
      </c>
      <c r="AU117" s="4" t="s">
        <v>228</v>
      </c>
      <c r="AV117" s="4" t="s">
        <v>228</v>
      </c>
      <c r="AW117" s="4" t="s">
        <v>228</v>
      </c>
      <c r="AX117" s="4" t="s">
        <v>228</v>
      </c>
      <c r="AY117" s="4" t="s">
        <v>228</v>
      </c>
      <c r="AZ117" s="4" t="s">
        <v>228</v>
      </c>
      <c r="BA117" s="4" t="s">
        <v>228</v>
      </c>
      <c r="BB117" s="4" t="s">
        <v>228</v>
      </c>
      <c r="BC117" s="4" t="s">
        <v>228</v>
      </c>
      <c r="BD117" s="4" t="s">
        <v>228</v>
      </c>
      <c r="BE117" s="4" t="s">
        <v>228</v>
      </c>
      <c r="BF117" s="4" t="s">
        <v>228</v>
      </c>
      <c r="BG117" s="4" t="s">
        <v>228</v>
      </c>
      <c r="BH117" s="4" t="s">
        <v>228</v>
      </c>
      <c r="BI117" s="4" t="s">
        <v>228</v>
      </c>
      <c r="BJ117" s="4" t="s">
        <v>228</v>
      </c>
      <c r="BK117" s="4" t="s">
        <v>228</v>
      </c>
      <c r="BL117" s="4" t="s">
        <v>228</v>
      </c>
      <c r="BM117" s="4" t="s">
        <v>228</v>
      </c>
      <c r="BN117" s="4" t="s">
        <v>228</v>
      </c>
      <c r="BO117" s="4" t="s">
        <v>228</v>
      </c>
      <c r="BP117" s="4" t="s">
        <v>228</v>
      </c>
      <c r="BQ117" s="4" t="s">
        <v>228</v>
      </c>
      <c r="BR117" s="4"/>
      <c r="BS117" s="4"/>
      <c r="BT117" s="4"/>
      <c r="BU117" s="4"/>
      <c r="BV117" s="4"/>
      <c r="BW117" s="4"/>
      <c r="BX117" s="4"/>
      <c r="BY117" s="4"/>
      <c r="BZ117" s="4"/>
      <c r="CA117" s="4"/>
      <c r="CB117" s="4"/>
      <c r="CC117" s="4"/>
      <c r="CD117" s="4"/>
      <c r="CE117" s="4"/>
      <c r="CF117" s="4"/>
      <c r="CG117" s="4"/>
      <c r="CH117" s="4"/>
      <c r="CI117" s="4"/>
      <c r="CJ117" s="4"/>
      <c r="CK117" s="4"/>
      <c r="CL117" s="4"/>
      <c r="CM117" s="4"/>
      <c r="CN117" s="4"/>
      <c r="CO117" s="4"/>
      <c r="CP117" s="4"/>
      <c r="CQ117" s="4"/>
      <c r="CR117" s="4"/>
      <c r="CS117" s="4"/>
      <c r="CT117" s="4"/>
      <c r="CU117" s="4"/>
      <c r="CV117" s="4"/>
      <c r="CW117" s="4"/>
      <c r="CX117" s="4"/>
      <c r="CY117" s="4"/>
      <c r="CZ117" s="4"/>
      <c r="DA117" s="4"/>
      <c r="DB117" s="4"/>
      <c r="DC117" s="4"/>
      <c r="DD117" s="4"/>
      <c r="DE117" s="4"/>
      <c r="DF117" s="4"/>
      <c r="DG117" s="78"/>
    </row>
    <row r="118" spans="1:111" x14ac:dyDescent="0.5">
      <c r="A118" s="82" t="str">
        <f>'5k Women'!B119</f>
        <v>Christine</v>
      </c>
      <c r="B118" s="17" t="str">
        <f>'5k Women'!C119</f>
        <v>Whitehouse</v>
      </c>
      <c r="C118" s="6">
        <f t="shared" si="7"/>
        <v>2.6030092592592594E-2</v>
      </c>
      <c r="D118" s="4" t="s">
        <v>228</v>
      </c>
      <c r="E118" s="4" t="s">
        <v>228</v>
      </c>
      <c r="F118" s="4" t="s">
        <v>228</v>
      </c>
      <c r="G118" s="4" t="s">
        <v>228</v>
      </c>
      <c r="H118" s="4" t="s">
        <v>228</v>
      </c>
      <c r="I118" s="4" t="s">
        <v>228</v>
      </c>
      <c r="J118" s="4" t="s">
        <v>228</v>
      </c>
      <c r="K118" s="4" t="s">
        <v>228</v>
      </c>
      <c r="L118" s="4" t="s">
        <v>228</v>
      </c>
      <c r="M118" s="4" t="s">
        <v>228</v>
      </c>
      <c r="N118" s="4" t="s">
        <v>228</v>
      </c>
      <c r="O118" s="4" t="s">
        <v>228</v>
      </c>
      <c r="P118" s="4" t="s">
        <v>228</v>
      </c>
      <c r="Q118" s="4" t="s">
        <v>228</v>
      </c>
      <c r="R118" s="4" t="s">
        <v>228</v>
      </c>
      <c r="S118" s="4" t="s">
        <v>228</v>
      </c>
      <c r="T118" s="4" t="s">
        <v>228</v>
      </c>
      <c r="U118" s="4" t="s">
        <v>228</v>
      </c>
      <c r="V118" s="4" t="s">
        <v>228</v>
      </c>
      <c r="W118" s="4" t="s">
        <v>228</v>
      </c>
      <c r="X118" s="4" t="s">
        <v>355</v>
      </c>
      <c r="Y118" s="4">
        <v>3.107638888888889E-2</v>
      </c>
      <c r="Z118" s="4" t="s">
        <v>347</v>
      </c>
      <c r="AA118" s="4">
        <v>3.0219907407407407E-2</v>
      </c>
      <c r="AB118" s="4" t="s">
        <v>355</v>
      </c>
      <c r="AC118" s="4">
        <v>2.9131944444444443E-2</v>
      </c>
      <c r="AD118" s="4" t="s">
        <v>228</v>
      </c>
      <c r="AE118" s="4" t="s">
        <v>228</v>
      </c>
      <c r="AF118" s="4" t="s">
        <v>355</v>
      </c>
      <c r="AG118" s="4">
        <v>2.9675925925925925E-2</v>
      </c>
      <c r="AH118" s="4" t="s">
        <v>355</v>
      </c>
      <c r="AI118" s="4">
        <v>2.7233796296296298E-2</v>
      </c>
      <c r="AJ118" s="4" t="s">
        <v>355</v>
      </c>
      <c r="AK118" s="4">
        <v>2.7627314814814816E-2</v>
      </c>
      <c r="AL118" s="4" t="s">
        <v>355</v>
      </c>
      <c r="AM118" s="4">
        <v>2.7314814814814816E-2</v>
      </c>
      <c r="AN118" s="4" t="s">
        <v>355</v>
      </c>
      <c r="AO118" s="4">
        <v>2.6689814814814816E-2</v>
      </c>
      <c r="AP118" s="4" t="s">
        <v>355</v>
      </c>
      <c r="AQ118" s="4">
        <v>2.7349537037037037E-2</v>
      </c>
      <c r="AR118" s="4" t="s">
        <v>355</v>
      </c>
      <c r="AS118" s="4">
        <v>2.75E-2</v>
      </c>
      <c r="AT118" s="4" t="s">
        <v>355</v>
      </c>
      <c r="AU118" s="4">
        <v>3.3703703703703701E-2</v>
      </c>
      <c r="AV118" s="4" t="s">
        <v>355</v>
      </c>
      <c r="AW118" s="4">
        <v>3.1539351851851853E-2</v>
      </c>
      <c r="AX118" s="4" t="s">
        <v>228</v>
      </c>
      <c r="AY118" s="4" t="s">
        <v>228</v>
      </c>
      <c r="AZ118" s="4" t="s">
        <v>355</v>
      </c>
      <c r="BA118" s="4">
        <v>3.1203703703703702E-2</v>
      </c>
      <c r="BB118" s="4" t="s">
        <v>355</v>
      </c>
      <c r="BC118" s="4">
        <v>3.0266203703703705E-2</v>
      </c>
      <c r="BD118" s="4" t="s">
        <v>355</v>
      </c>
      <c r="BE118" s="4">
        <v>2.6666666666666668E-2</v>
      </c>
      <c r="BF118" s="4" t="s">
        <v>355</v>
      </c>
      <c r="BG118" s="4">
        <v>2.6909722222222224E-2</v>
      </c>
      <c r="BH118" s="4" t="s">
        <v>355</v>
      </c>
      <c r="BI118" s="4">
        <v>2.8981481481481483E-2</v>
      </c>
      <c r="BJ118" s="4" t="s">
        <v>355</v>
      </c>
      <c r="BK118" s="4">
        <v>2.8495370370370369E-2</v>
      </c>
      <c r="BL118" s="4" t="s">
        <v>355</v>
      </c>
      <c r="BM118" s="4">
        <v>3.1550925925925927E-2</v>
      </c>
      <c r="BN118" s="4" t="s">
        <v>228</v>
      </c>
      <c r="BO118" s="4" t="s">
        <v>228</v>
      </c>
      <c r="BP118" s="4" t="s">
        <v>929</v>
      </c>
      <c r="BQ118" s="4">
        <v>2.6030092592592594E-2</v>
      </c>
      <c r="BR118" s="4"/>
      <c r="BS118" s="4"/>
      <c r="BT118" s="4"/>
      <c r="BU118" s="4"/>
      <c r="BV118" s="4"/>
      <c r="BW118" s="4"/>
      <c r="BX118" s="4"/>
      <c r="BY118" s="4"/>
      <c r="BZ118" s="4"/>
      <c r="CA118" s="4"/>
      <c r="CB118" s="4"/>
      <c r="CC118" s="4"/>
      <c r="CD118" s="4"/>
      <c r="CE118" s="4"/>
      <c r="CF118" s="4"/>
      <c r="CG118" s="4"/>
      <c r="CH118" s="4"/>
      <c r="CI118" s="4"/>
      <c r="CJ118" s="4"/>
      <c r="CK118" s="4"/>
      <c r="CL118" s="4"/>
      <c r="CM118" s="4"/>
      <c r="CN118" s="4"/>
      <c r="CO118" s="4"/>
      <c r="CP118" s="4"/>
      <c r="CQ118" s="4"/>
      <c r="CR118" s="4"/>
      <c r="CS118" s="4"/>
      <c r="CT118" s="4"/>
      <c r="CU118" s="4"/>
      <c r="CV118" s="4"/>
      <c r="CW118" s="4"/>
      <c r="CX118" s="4"/>
      <c r="CY118" s="4"/>
      <c r="CZ118" s="4"/>
      <c r="DA118" s="4"/>
      <c r="DB118" s="4"/>
      <c r="DC118" s="4"/>
      <c r="DD118" s="4"/>
      <c r="DE118" s="4"/>
      <c r="DF118" s="4"/>
      <c r="DG118" s="78"/>
    </row>
    <row r="119" spans="1:111" x14ac:dyDescent="0.5">
      <c r="A119" s="82" t="str">
        <f>'5k Women'!B120</f>
        <v>Rebecca</v>
      </c>
      <c r="B119" s="17" t="str">
        <f>'5k Women'!C120</f>
        <v>Whiting</v>
      </c>
      <c r="C119" s="6">
        <f>MIN(E119:DG119)</f>
        <v>1.607638888888889E-2</v>
      </c>
      <c r="D119" s="4" t="s">
        <v>404</v>
      </c>
      <c r="E119" s="4">
        <v>1.7685185185185186E-2</v>
      </c>
      <c r="F119" s="4" t="s">
        <v>228</v>
      </c>
      <c r="G119" s="4" t="s">
        <v>228</v>
      </c>
      <c r="H119" s="4" t="s">
        <v>347</v>
      </c>
      <c r="I119" s="4">
        <v>1.7048611111111112E-2</v>
      </c>
      <c r="J119" s="4" t="s">
        <v>355</v>
      </c>
      <c r="K119" s="4">
        <v>1.7685185185185186E-2</v>
      </c>
      <c r="L119" s="4" t="s">
        <v>228</v>
      </c>
      <c r="M119" s="4" t="s">
        <v>228</v>
      </c>
      <c r="N119" s="4" t="s">
        <v>348</v>
      </c>
      <c r="O119" s="4">
        <v>1.6493055555555556E-2</v>
      </c>
      <c r="P119" s="4" t="s">
        <v>228</v>
      </c>
      <c r="Q119" s="4" t="s">
        <v>228</v>
      </c>
      <c r="R119" s="4" t="s">
        <v>350</v>
      </c>
      <c r="S119" s="4">
        <v>1.8935185185185187E-2</v>
      </c>
      <c r="T119" s="4" t="s">
        <v>508</v>
      </c>
      <c r="U119" s="4">
        <v>1.6527777777777777E-2</v>
      </c>
      <c r="V119" s="4" t="s">
        <v>355</v>
      </c>
      <c r="W119" s="4">
        <v>2.1261574074074075E-2</v>
      </c>
      <c r="X119" s="4" t="s">
        <v>355</v>
      </c>
      <c r="Y119" s="4">
        <v>3.1956018518518516E-2</v>
      </c>
      <c r="Z119" s="4" t="s">
        <v>355</v>
      </c>
      <c r="AA119" s="4">
        <v>2.0555555555555556E-2</v>
      </c>
      <c r="AB119" s="4" t="s">
        <v>576</v>
      </c>
      <c r="AC119" s="4">
        <v>2.2187499999999999E-2</v>
      </c>
      <c r="AD119" s="4" t="s">
        <v>355</v>
      </c>
      <c r="AE119" s="4">
        <v>2.4259259259259258E-2</v>
      </c>
      <c r="AF119" s="4" t="s">
        <v>357</v>
      </c>
      <c r="AG119" s="4">
        <v>2.1666666666666667E-2</v>
      </c>
      <c r="AH119" s="4" t="s">
        <v>228</v>
      </c>
      <c r="AI119" s="4" t="s">
        <v>228</v>
      </c>
      <c r="AJ119" s="4" t="s">
        <v>355</v>
      </c>
      <c r="AK119" s="4">
        <v>2.2511574074074073E-2</v>
      </c>
      <c r="AL119" s="4" t="s">
        <v>355</v>
      </c>
      <c r="AM119" s="4">
        <v>1.6493055555555556E-2</v>
      </c>
      <c r="AN119" s="4" t="s">
        <v>355</v>
      </c>
      <c r="AO119" s="4">
        <v>1.6944444444444446E-2</v>
      </c>
      <c r="AP119" s="4" t="s">
        <v>355</v>
      </c>
      <c r="AQ119" s="4">
        <v>2.1689814814814815E-2</v>
      </c>
      <c r="AR119" s="4" t="s">
        <v>228</v>
      </c>
      <c r="AS119" s="4" t="s">
        <v>228</v>
      </c>
      <c r="AT119" s="4" t="s">
        <v>228</v>
      </c>
      <c r="AU119" s="4" t="s">
        <v>228</v>
      </c>
      <c r="AV119" s="4" t="s">
        <v>355</v>
      </c>
      <c r="AW119" s="4">
        <v>1.6793981481481483E-2</v>
      </c>
      <c r="AX119" s="4" t="s">
        <v>355</v>
      </c>
      <c r="AY119" s="4">
        <v>1.7372685185185185E-2</v>
      </c>
      <c r="AZ119" s="4" t="s">
        <v>348</v>
      </c>
      <c r="BA119" s="4">
        <v>1.607638888888889E-2</v>
      </c>
      <c r="BB119" s="4" t="s">
        <v>348</v>
      </c>
      <c r="BC119" s="4">
        <v>1.6111111111111111E-2</v>
      </c>
      <c r="BD119" s="4" t="s">
        <v>355</v>
      </c>
      <c r="BE119" s="4">
        <v>1.7511574074074075E-2</v>
      </c>
      <c r="BF119" s="4" t="s">
        <v>228</v>
      </c>
      <c r="BG119" s="4" t="s">
        <v>228</v>
      </c>
      <c r="BH119" s="4" t="s">
        <v>355</v>
      </c>
      <c r="BI119" s="4">
        <v>1.6747685185185185E-2</v>
      </c>
      <c r="BJ119" s="4" t="s">
        <v>883</v>
      </c>
      <c r="BK119" s="4">
        <v>1.6747685185185185E-2</v>
      </c>
      <c r="BL119" s="4" t="s">
        <v>228</v>
      </c>
      <c r="BM119" s="4" t="s">
        <v>228</v>
      </c>
      <c r="BN119" s="4" t="s">
        <v>228</v>
      </c>
      <c r="BO119" s="4" t="s">
        <v>228</v>
      </c>
      <c r="BP119" s="4" t="s">
        <v>228</v>
      </c>
      <c r="BQ119" s="4" t="s">
        <v>228</v>
      </c>
      <c r="BR119" s="4"/>
      <c r="BS119" s="4"/>
      <c r="BT119" s="4"/>
      <c r="BU119" s="4"/>
      <c r="BV119" s="4"/>
      <c r="BW119" s="4"/>
      <c r="BX119" s="4"/>
      <c r="BY119" s="4"/>
      <c r="BZ119" s="4"/>
      <c r="CA119" s="4"/>
      <c r="CB119" s="4"/>
      <c r="CC119" s="4"/>
      <c r="CD119" s="4"/>
      <c r="CE119" s="4"/>
      <c r="CF119" s="4"/>
      <c r="CG119" s="4"/>
      <c r="CH119" s="4"/>
      <c r="CI119" s="4"/>
      <c r="CJ119" s="4"/>
      <c r="CK119" s="4"/>
      <c r="CL119" s="4"/>
      <c r="CM119" s="4"/>
      <c r="CN119" s="4"/>
      <c r="CO119" s="4"/>
      <c r="CP119" s="4"/>
      <c r="CQ119" s="4"/>
      <c r="CR119" s="4"/>
      <c r="CS119" s="4"/>
      <c r="CT119" s="4"/>
      <c r="CU119" s="4"/>
      <c r="CV119" s="4"/>
      <c r="CW119" s="4"/>
      <c r="CX119" s="4"/>
      <c r="CY119" s="4"/>
      <c r="CZ119" s="4"/>
      <c r="DA119" s="4"/>
      <c r="DB119" s="4"/>
      <c r="DC119" s="4"/>
      <c r="DD119" s="4"/>
      <c r="DE119" s="4"/>
      <c r="DF119" s="4"/>
      <c r="DG119" s="78"/>
    </row>
    <row r="120" spans="1:111" x14ac:dyDescent="0.5">
      <c r="A120" s="82" t="str">
        <f>'5k Women'!B121</f>
        <v>Cat</v>
      </c>
      <c r="B120" s="17" t="str">
        <f>'5k Women'!C121</f>
        <v>Williamson</v>
      </c>
      <c r="C120" s="6">
        <f t="shared" si="7"/>
        <v>2.4930555555555556E-2</v>
      </c>
      <c r="D120" s="4" t="s">
        <v>228</v>
      </c>
      <c r="E120" s="4" t="s">
        <v>228</v>
      </c>
      <c r="F120" s="4" t="s">
        <v>228</v>
      </c>
      <c r="G120" s="4" t="s">
        <v>228</v>
      </c>
      <c r="H120" s="4" t="s">
        <v>228</v>
      </c>
      <c r="I120" s="4" t="s">
        <v>228</v>
      </c>
      <c r="J120" s="4" t="s">
        <v>228</v>
      </c>
      <c r="K120" s="4" t="s">
        <v>228</v>
      </c>
      <c r="L120" s="4" t="s">
        <v>228</v>
      </c>
      <c r="M120" s="4" t="s">
        <v>228</v>
      </c>
      <c r="N120" s="4" t="s">
        <v>228</v>
      </c>
      <c r="O120" s="4" t="s">
        <v>228</v>
      </c>
      <c r="P120" s="4" t="s">
        <v>228</v>
      </c>
      <c r="Q120" s="4" t="s">
        <v>228</v>
      </c>
      <c r="R120" s="4" t="s">
        <v>347</v>
      </c>
      <c r="S120" s="4">
        <v>2.9409722222222223E-2</v>
      </c>
      <c r="T120" s="4" t="s">
        <v>347</v>
      </c>
      <c r="U120" s="4">
        <v>2.7789351851851853E-2</v>
      </c>
      <c r="V120" s="4" t="s">
        <v>355</v>
      </c>
      <c r="W120" s="4">
        <v>3.2500000000000001E-2</v>
      </c>
      <c r="X120" s="4" t="s">
        <v>228</v>
      </c>
      <c r="Y120" s="4" t="s">
        <v>228</v>
      </c>
      <c r="Z120" s="4" t="s">
        <v>228</v>
      </c>
      <c r="AA120" s="4" t="s">
        <v>228</v>
      </c>
      <c r="AB120" s="4" t="s">
        <v>228</v>
      </c>
      <c r="AC120" s="4" t="s">
        <v>228</v>
      </c>
      <c r="AD120" s="4" t="s">
        <v>228</v>
      </c>
      <c r="AE120" s="4" t="s">
        <v>228</v>
      </c>
      <c r="AF120" s="4" t="s">
        <v>355</v>
      </c>
      <c r="AG120" s="4">
        <v>2.7523148148148147E-2</v>
      </c>
      <c r="AH120" s="4" t="s">
        <v>228</v>
      </c>
      <c r="AI120" s="4" t="s">
        <v>228</v>
      </c>
      <c r="AJ120" s="4" t="s">
        <v>228</v>
      </c>
      <c r="AK120" s="4" t="s">
        <v>228</v>
      </c>
      <c r="AL120" s="4" t="s">
        <v>228</v>
      </c>
      <c r="AM120" s="4" t="s">
        <v>228</v>
      </c>
      <c r="AN120" s="4" t="s">
        <v>228</v>
      </c>
      <c r="AO120" s="4" t="s">
        <v>228</v>
      </c>
      <c r="AP120" s="4" t="s">
        <v>228</v>
      </c>
      <c r="AQ120" s="4" t="s">
        <v>228</v>
      </c>
      <c r="AR120" s="4" t="s">
        <v>228</v>
      </c>
      <c r="AS120" s="4" t="s">
        <v>228</v>
      </c>
      <c r="AT120" s="4" t="s">
        <v>228</v>
      </c>
      <c r="AU120" s="4" t="s">
        <v>228</v>
      </c>
      <c r="AV120" s="4" t="s">
        <v>228</v>
      </c>
      <c r="AW120" s="4" t="s">
        <v>228</v>
      </c>
      <c r="AX120" s="4" t="s">
        <v>228</v>
      </c>
      <c r="AY120" s="4" t="s">
        <v>228</v>
      </c>
      <c r="AZ120" s="4" t="s">
        <v>228</v>
      </c>
      <c r="BA120" s="4" t="s">
        <v>228</v>
      </c>
      <c r="BB120" s="4" t="s">
        <v>228</v>
      </c>
      <c r="BC120" s="4" t="s">
        <v>228</v>
      </c>
      <c r="BD120" s="4" t="s">
        <v>355</v>
      </c>
      <c r="BE120" s="4">
        <v>2.6886574074074073E-2</v>
      </c>
      <c r="BF120" s="4" t="s">
        <v>228</v>
      </c>
      <c r="BG120" s="4" t="s">
        <v>228</v>
      </c>
      <c r="BH120" s="4" t="s">
        <v>355</v>
      </c>
      <c r="BI120" s="4">
        <v>2.4930555555555556E-2</v>
      </c>
      <c r="BJ120" s="4" t="s">
        <v>228</v>
      </c>
      <c r="BK120" s="4" t="s">
        <v>228</v>
      </c>
      <c r="BL120" s="4" t="s">
        <v>228</v>
      </c>
      <c r="BM120" s="4" t="s">
        <v>228</v>
      </c>
      <c r="BN120" s="4" t="s">
        <v>228</v>
      </c>
      <c r="BO120" s="4" t="s">
        <v>228</v>
      </c>
      <c r="BP120" s="4" t="s">
        <v>228</v>
      </c>
      <c r="BQ120" s="4" t="s">
        <v>228</v>
      </c>
      <c r="BR120" s="4"/>
      <c r="BS120" s="4"/>
      <c r="BT120" s="4"/>
      <c r="BU120" s="4"/>
      <c r="BV120" s="4"/>
      <c r="BW120" s="4"/>
      <c r="BX120" s="4"/>
      <c r="BY120" s="4"/>
      <c r="BZ120" s="4"/>
      <c r="CA120" s="4"/>
      <c r="CB120" s="4"/>
      <c r="CC120" s="4"/>
      <c r="CD120" s="4"/>
      <c r="CE120" s="4"/>
      <c r="CF120" s="4"/>
      <c r="CG120" s="4"/>
      <c r="CH120" s="4"/>
      <c r="CI120" s="4"/>
      <c r="CJ120" s="4"/>
      <c r="CK120" s="4"/>
      <c r="CL120" s="4"/>
      <c r="CM120" s="4"/>
      <c r="CN120" s="4"/>
      <c r="CO120" s="4"/>
      <c r="CP120" s="4"/>
      <c r="CQ120" s="4"/>
      <c r="CR120" s="4"/>
      <c r="CS120" s="4"/>
      <c r="CT120" s="4"/>
      <c r="CU120" s="4"/>
      <c r="CV120" s="4"/>
      <c r="CW120" s="4"/>
      <c r="CX120" s="4"/>
      <c r="CY120" s="4"/>
      <c r="CZ120" s="4"/>
      <c r="DA120" s="4"/>
      <c r="DB120" s="4"/>
      <c r="DC120" s="4"/>
      <c r="DD120" s="4"/>
      <c r="DE120" s="4"/>
      <c r="DF120" s="4"/>
      <c r="DG120" s="78"/>
    </row>
    <row r="121" spans="1:111" x14ac:dyDescent="0.5">
      <c r="A121" s="82" t="str">
        <f>'5k Women'!B122</f>
        <v>Rachel</v>
      </c>
      <c r="B121" s="17" t="str">
        <f>'5k Women'!C122</f>
        <v>Woad</v>
      </c>
      <c r="C121" s="6">
        <f>MIN(E121:DG121)</f>
        <v>0</v>
      </c>
      <c r="D121" s="4" t="s">
        <v>228</v>
      </c>
      <c r="E121" s="4" t="s">
        <v>228</v>
      </c>
      <c r="F121" s="4" t="s">
        <v>228</v>
      </c>
      <c r="G121" s="4" t="s">
        <v>228</v>
      </c>
      <c r="H121" s="4" t="s">
        <v>228</v>
      </c>
      <c r="I121" s="4" t="s">
        <v>228</v>
      </c>
      <c r="J121" s="4" t="s">
        <v>228</v>
      </c>
      <c r="K121" s="4" t="s">
        <v>228</v>
      </c>
      <c r="L121" s="4" t="s">
        <v>228</v>
      </c>
      <c r="M121" s="4" t="s">
        <v>228</v>
      </c>
      <c r="N121" s="4" t="s">
        <v>228</v>
      </c>
      <c r="O121" s="4" t="s">
        <v>228</v>
      </c>
      <c r="P121" s="4" t="s">
        <v>228</v>
      </c>
      <c r="Q121" s="4" t="s">
        <v>228</v>
      </c>
      <c r="R121" s="4" t="s">
        <v>228</v>
      </c>
      <c r="S121" s="4" t="s">
        <v>228</v>
      </c>
      <c r="T121" s="4" t="s">
        <v>228</v>
      </c>
      <c r="U121" s="4" t="s">
        <v>228</v>
      </c>
      <c r="V121" s="4" t="s">
        <v>228</v>
      </c>
      <c r="W121" s="4" t="s">
        <v>228</v>
      </c>
      <c r="X121" s="4" t="s">
        <v>228</v>
      </c>
      <c r="Y121" s="4" t="s">
        <v>228</v>
      </c>
      <c r="Z121" s="4" t="s">
        <v>228</v>
      </c>
      <c r="AA121" s="4" t="s">
        <v>228</v>
      </c>
      <c r="AB121" s="4" t="s">
        <v>228</v>
      </c>
      <c r="AC121" s="4" t="s">
        <v>228</v>
      </c>
      <c r="AD121" s="4" t="s">
        <v>228</v>
      </c>
      <c r="AE121" s="4" t="s">
        <v>228</v>
      </c>
      <c r="AF121" s="4" t="s">
        <v>228</v>
      </c>
      <c r="AG121" s="4" t="s">
        <v>228</v>
      </c>
      <c r="AH121" s="4" t="s">
        <v>228</v>
      </c>
      <c r="AI121" s="4" t="s">
        <v>228</v>
      </c>
      <c r="AJ121" s="4" t="s">
        <v>228</v>
      </c>
      <c r="AK121" s="4" t="s">
        <v>228</v>
      </c>
      <c r="AL121" s="4" t="s">
        <v>228</v>
      </c>
      <c r="AM121" s="4" t="s">
        <v>228</v>
      </c>
      <c r="AN121" s="4" t="s">
        <v>228</v>
      </c>
      <c r="AO121" s="4" t="s">
        <v>228</v>
      </c>
      <c r="AP121" s="4" t="s">
        <v>228</v>
      </c>
      <c r="AQ121" s="4" t="s">
        <v>228</v>
      </c>
      <c r="AR121" s="4" t="s">
        <v>228</v>
      </c>
      <c r="AS121" s="4" t="s">
        <v>228</v>
      </c>
      <c r="AT121" s="4" t="s">
        <v>228</v>
      </c>
      <c r="AU121" s="4" t="s">
        <v>228</v>
      </c>
      <c r="AV121" s="4" t="s">
        <v>228</v>
      </c>
      <c r="AW121" s="4" t="s">
        <v>228</v>
      </c>
      <c r="AX121" s="4" t="s">
        <v>228</v>
      </c>
      <c r="AY121" s="4" t="s">
        <v>228</v>
      </c>
      <c r="AZ121" s="4" t="s">
        <v>228</v>
      </c>
      <c r="BA121" s="4" t="s">
        <v>228</v>
      </c>
      <c r="BB121" s="4" t="s">
        <v>228</v>
      </c>
      <c r="BC121" s="4" t="s">
        <v>228</v>
      </c>
      <c r="BD121" s="4" t="s">
        <v>228</v>
      </c>
      <c r="BE121" s="4" t="s">
        <v>228</v>
      </c>
      <c r="BF121" s="4" t="s">
        <v>228</v>
      </c>
      <c r="BG121" s="4" t="s">
        <v>228</v>
      </c>
      <c r="BH121" s="4" t="s">
        <v>228</v>
      </c>
      <c r="BI121" s="4" t="s">
        <v>228</v>
      </c>
      <c r="BJ121" s="4" t="s">
        <v>228</v>
      </c>
      <c r="BK121" s="4" t="s">
        <v>228</v>
      </c>
      <c r="BL121" s="4" t="s">
        <v>228</v>
      </c>
      <c r="BM121" s="4" t="s">
        <v>228</v>
      </c>
      <c r="BN121" s="4" t="s">
        <v>228</v>
      </c>
      <c r="BO121" s="4" t="s">
        <v>228</v>
      </c>
      <c r="BP121" s="4" t="s">
        <v>228</v>
      </c>
      <c r="BQ121" s="4" t="s">
        <v>228</v>
      </c>
      <c r="BR121" s="4"/>
      <c r="BS121" s="4"/>
      <c r="BT121" s="4"/>
      <c r="BU121" s="4"/>
      <c r="BV121" s="4"/>
      <c r="BW121" s="4"/>
      <c r="BX121" s="4"/>
      <c r="BY121" s="4"/>
      <c r="BZ121" s="4"/>
      <c r="CA121" s="4"/>
      <c r="CB121" s="4"/>
      <c r="CC121" s="4"/>
      <c r="CD121" s="4"/>
      <c r="CE121" s="4"/>
      <c r="CF121" s="4"/>
      <c r="CG121" s="4"/>
      <c r="CH121" s="4"/>
      <c r="CI121" s="4"/>
      <c r="CJ121" s="4"/>
      <c r="CK121" s="4"/>
      <c r="CL121" s="4"/>
      <c r="CM121" s="4"/>
      <c r="CN121" s="4"/>
      <c r="CO121" s="4"/>
      <c r="CP121" s="4"/>
      <c r="CQ121" s="4"/>
      <c r="CR121" s="4"/>
      <c r="CS121" s="4"/>
      <c r="CT121" s="4"/>
      <c r="CU121" s="4"/>
      <c r="CV121" s="4"/>
      <c r="CW121" s="4"/>
      <c r="CX121" s="4"/>
      <c r="CY121" s="4"/>
      <c r="CZ121" s="4"/>
      <c r="DA121" s="4"/>
      <c r="DB121" s="4"/>
      <c r="DC121" s="4"/>
      <c r="DD121" s="4"/>
      <c r="DE121" s="4"/>
      <c r="DF121" s="4"/>
      <c r="DG121" s="78"/>
    </row>
    <row r="122" spans="1:111" x14ac:dyDescent="0.5">
      <c r="A122" s="82" t="str">
        <f>'5k Women'!B123</f>
        <v>Rebecca</v>
      </c>
      <c r="B122" s="17" t="str">
        <f>'5k Women'!C123</f>
        <v>Woodfield</v>
      </c>
      <c r="C122" s="6">
        <f t="shared" si="7"/>
        <v>0</v>
      </c>
      <c r="D122" s="4" t="s">
        <v>228</v>
      </c>
      <c r="E122" s="4" t="s">
        <v>228</v>
      </c>
      <c r="F122" s="4" t="s">
        <v>228</v>
      </c>
      <c r="G122" s="4" t="s">
        <v>228</v>
      </c>
      <c r="H122" s="4" t="s">
        <v>228</v>
      </c>
      <c r="I122" s="4" t="s">
        <v>228</v>
      </c>
      <c r="J122" s="4" t="s">
        <v>228</v>
      </c>
      <c r="K122" s="4" t="s">
        <v>228</v>
      </c>
      <c r="L122" s="4" t="s">
        <v>228</v>
      </c>
      <c r="M122" s="4" t="s">
        <v>228</v>
      </c>
      <c r="N122" s="4" t="s">
        <v>228</v>
      </c>
      <c r="O122" s="4" t="s">
        <v>228</v>
      </c>
      <c r="P122" s="4" t="s">
        <v>228</v>
      </c>
      <c r="Q122" s="4" t="s">
        <v>228</v>
      </c>
      <c r="R122" s="4" t="s">
        <v>228</v>
      </c>
      <c r="S122" s="4" t="s">
        <v>228</v>
      </c>
      <c r="T122" s="4" t="s">
        <v>228</v>
      </c>
      <c r="U122" s="4" t="s">
        <v>228</v>
      </c>
      <c r="V122" s="4" t="s">
        <v>228</v>
      </c>
      <c r="W122" s="4" t="s">
        <v>228</v>
      </c>
      <c r="X122" s="4" t="s">
        <v>228</v>
      </c>
      <c r="Y122" s="4" t="s">
        <v>228</v>
      </c>
      <c r="Z122" s="4" t="s">
        <v>228</v>
      </c>
      <c r="AA122" s="4" t="s">
        <v>228</v>
      </c>
      <c r="AB122" s="4" t="s">
        <v>228</v>
      </c>
      <c r="AC122" s="4" t="s">
        <v>228</v>
      </c>
      <c r="AD122" s="4" t="s">
        <v>228</v>
      </c>
      <c r="AE122" s="4" t="s">
        <v>228</v>
      </c>
      <c r="AF122" s="4" t="s">
        <v>228</v>
      </c>
      <c r="AG122" s="4" t="s">
        <v>228</v>
      </c>
      <c r="AH122" s="4" t="s">
        <v>228</v>
      </c>
      <c r="AI122" s="4" t="s">
        <v>228</v>
      </c>
      <c r="AJ122" s="4" t="s">
        <v>228</v>
      </c>
      <c r="AK122" s="4" t="s">
        <v>228</v>
      </c>
      <c r="AL122" s="4" t="s">
        <v>228</v>
      </c>
      <c r="AM122" s="4" t="s">
        <v>228</v>
      </c>
      <c r="AN122" s="4" t="s">
        <v>228</v>
      </c>
      <c r="AO122" s="4" t="s">
        <v>228</v>
      </c>
      <c r="AP122" s="4" t="s">
        <v>228</v>
      </c>
      <c r="AQ122" s="4" t="s">
        <v>228</v>
      </c>
      <c r="AR122" s="4" t="s">
        <v>228</v>
      </c>
      <c r="AS122" s="4" t="s">
        <v>228</v>
      </c>
      <c r="AT122" s="4" t="s">
        <v>228</v>
      </c>
      <c r="AU122" s="4" t="s">
        <v>228</v>
      </c>
      <c r="AV122" s="4" t="s">
        <v>228</v>
      </c>
      <c r="AW122" s="4" t="s">
        <v>228</v>
      </c>
      <c r="AX122" s="4" t="s">
        <v>228</v>
      </c>
      <c r="AY122" s="4" t="s">
        <v>228</v>
      </c>
      <c r="AZ122" s="4" t="s">
        <v>228</v>
      </c>
      <c r="BA122" s="4" t="s">
        <v>228</v>
      </c>
      <c r="BB122" s="4" t="s">
        <v>228</v>
      </c>
      <c r="BC122" s="4" t="s">
        <v>228</v>
      </c>
      <c r="BD122" s="4" t="s">
        <v>228</v>
      </c>
      <c r="BE122" s="4" t="s">
        <v>228</v>
      </c>
      <c r="BF122" s="4" t="s">
        <v>228</v>
      </c>
      <c r="BG122" s="4" t="s">
        <v>228</v>
      </c>
      <c r="BH122" s="4" t="s">
        <v>228</v>
      </c>
      <c r="BI122" s="4" t="s">
        <v>228</v>
      </c>
      <c r="BJ122" s="4" t="s">
        <v>228</v>
      </c>
      <c r="BK122" s="4" t="s">
        <v>228</v>
      </c>
      <c r="BL122" s="4" t="s">
        <v>228</v>
      </c>
      <c r="BM122" s="4" t="s">
        <v>228</v>
      </c>
      <c r="BN122" s="4" t="s">
        <v>228</v>
      </c>
      <c r="BO122" s="4" t="s">
        <v>228</v>
      </c>
      <c r="BP122" s="4" t="s">
        <v>228</v>
      </c>
      <c r="BQ122" s="4" t="s">
        <v>228</v>
      </c>
      <c r="BR122" s="4"/>
      <c r="BS122" s="4"/>
      <c r="BT122" s="4"/>
      <c r="BU122" s="4"/>
      <c r="BV122" s="4"/>
      <c r="BW122" s="4"/>
      <c r="BX122" s="4"/>
      <c r="BY122" s="4"/>
      <c r="BZ122" s="4"/>
      <c r="CA122" s="4"/>
      <c r="CB122" s="4"/>
      <c r="CC122" s="4"/>
      <c r="CD122" s="4"/>
      <c r="CE122" s="4"/>
      <c r="CF122" s="4"/>
      <c r="CG122" s="4"/>
      <c r="CH122" s="4"/>
      <c r="CI122" s="4"/>
      <c r="CJ122" s="4"/>
      <c r="CK122" s="4"/>
      <c r="CL122" s="4"/>
      <c r="CM122" s="4"/>
      <c r="CN122" s="4"/>
      <c r="CO122" s="4"/>
      <c r="CP122" s="4"/>
      <c r="CQ122" s="4"/>
      <c r="CR122" s="4"/>
      <c r="CS122" s="4"/>
      <c r="CT122" s="4"/>
      <c r="CU122" s="4"/>
      <c r="CV122" s="4"/>
      <c r="CW122" s="4"/>
      <c r="CX122" s="4"/>
      <c r="CY122" s="4"/>
      <c r="CZ122" s="4"/>
      <c r="DA122" s="4"/>
      <c r="DB122" s="4"/>
      <c r="DC122" s="4"/>
      <c r="DD122" s="4"/>
      <c r="DE122" s="4"/>
      <c r="DF122" s="4"/>
      <c r="DG122" s="78"/>
    </row>
    <row r="123" spans="1:111" x14ac:dyDescent="0.5">
      <c r="A123" s="7"/>
      <c r="B123" s="7"/>
      <c r="C123" s="21"/>
      <c r="D123" s="4"/>
      <c r="E123" s="4"/>
      <c r="F123" s="4"/>
      <c r="G123" s="4"/>
      <c r="H123" s="4"/>
      <c r="I123" s="4"/>
      <c r="J123" s="4" t="s">
        <v>228</v>
      </c>
      <c r="K123" s="4" t="s">
        <v>228</v>
      </c>
      <c r="L123" s="4" t="s">
        <v>228</v>
      </c>
      <c r="M123" s="4" t="s">
        <v>228</v>
      </c>
      <c r="N123" s="4" t="s">
        <v>228</v>
      </c>
      <c r="O123" s="4" t="s">
        <v>228</v>
      </c>
      <c r="P123" s="4" t="s">
        <v>228</v>
      </c>
      <c r="Q123" s="4" t="s">
        <v>228</v>
      </c>
      <c r="R123" s="4"/>
      <c r="S123" s="4"/>
      <c r="T123" s="4" t="s">
        <v>228</v>
      </c>
      <c r="U123" s="4" t="s">
        <v>228</v>
      </c>
      <c r="V123" s="4" t="s">
        <v>228</v>
      </c>
      <c r="W123" s="4" t="s">
        <v>228</v>
      </c>
      <c r="X123" s="4" t="s">
        <v>228</v>
      </c>
      <c r="Y123" s="4" t="s">
        <v>228</v>
      </c>
      <c r="Z123" s="4" t="s">
        <v>228</v>
      </c>
      <c r="AA123" s="4" t="s">
        <v>228</v>
      </c>
      <c r="AB123" s="4" t="s">
        <v>228</v>
      </c>
      <c r="AC123" s="4" t="s">
        <v>228</v>
      </c>
      <c r="AD123" s="4" t="s">
        <v>228</v>
      </c>
      <c r="AE123" s="4" t="s">
        <v>228</v>
      </c>
      <c r="AF123" s="4" t="s">
        <v>228</v>
      </c>
      <c r="AG123" s="4" t="s">
        <v>228</v>
      </c>
      <c r="AH123" s="4" t="s">
        <v>228</v>
      </c>
      <c r="AI123" s="4" t="s">
        <v>228</v>
      </c>
      <c r="AJ123" s="4" t="s">
        <v>228</v>
      </c>
      <c r="AK123" s="4" t="s">
        <v>228</v>
      </c>
      <c r="AL123" s="4" t="s">
        <v>228</v>
      </c>
      <c r="AM123" s="4" t="s">
        <v>228</v>
      </c>
      <c r="AN123" s="4" t="s">
        <v>228</v>
      </c>
      <c r="AO123" s="4" t="s">
        <v>228</v>
      </c>
      <c r="AP123" s="4" t="s">
        <v>228</v>
      </c>
      <c r="AQ123" s="4" t="s">
        <v>228</v>
      </c>
      <c r="AR123" s="4"/>
      <c r="AS123" s="4"/>
      <c r="AT123" s="4"/>
      <c r="AU123" s="4"/>
      <c r="AV123" s="4"/>
      <c r="AW123" s="4"/>
      <c r="AX123" s="4"/>
      <c r="AY123" s="4"/>
      <c r="AZ123" s="4"/>
      <c r="BA123" s="4"/>
      <c r="BB123" s="4"/>
      <c r="BC123" s="4"/>
      <c r="BD123" s="4"/>
      <c r="BE123" s="4"/>
      <c r="BF123" s="4"/>
      <c r="BG123" s="4"/>
      <c r="BH123" s="4"/>
      <c r="BI123" s="4"/>
      <c r="BJ123" s="4"/>
      <c r="BK123" s="4"/>
      <c r="BL123" s="4"/>
      <c r="BM123" s="4"/>
      <c r="BN123" s="4"/>
      <c r="BO123" s="4"/>
      <c r="BP123" s="4"/>
      <c r="BQ123" s="4"/>
      <c r="BR123" s="4"/>
      <c r="BS123" s="4"/>
      <c r="BT123" s="4"/>
      <c r="BU123" s="4"/>
      <c r="BV123" s="4"/>
      <c r="BW123" s="4"/>
      <c r="BX123" s="4"/>
      <c r="BY123" s="4"/>
      <c r="BZ123" s="4"/>
      <c r="CA123" s="4"/>
      <c r="CB123" s="4"/>
      <c r="CC123" s="4"/>
      <c r="CD123" s="4"/>
      <c r="CE123" s="4"/>
      <c r="CF123" s="4"/>
      <c r="CG123" s="4"/>
      <c r="CH123" s="4"/>
      <c r="CI123" s="4"/>
      <c r="CJ123" s="4"/>
      <c r="CK123" s="4"/>
      <c r="CL123" s="4"/>
      <c r="CM123" s="4"/>
      <c r="CN123" s="4"/>
      <c r="CO123" s="4"/>
      <c r="CP123" s="4"/>
      <c r="CQ123" s="4"/>
      <c r="CR123" s="4"/>
      <c r="CS123" s="4"/>
      <c r="CT123" s="4"/>
      <c r="CU123" s="4"/>
      <c r="CV123" s="4"/>
      <c r="CW123" s="4"/>
      <c r="CX123" s="4"/>
      <c r="CY123" s="4"/>
      <c r="CZ123" s="4"/>
      <c r="DA123" s="4"/>
      <c r="DB123" s="4"/>
      <c r="DC123" s="4"/>
      <c r="DD123" s="4"/>
      <c r="DE123" s="4"/>
      <c r="DF123" s="4"/>
      <c r="DG123" s="4"/>
    </row>
  </sheetData>
  <mergeCells count="54">
    <mergeCell ref="BV1:BW1"/>
    <mergeCell ref="BX1:BY1"/>
    <mergeCell ref="BZ1:CA1"/>
    <mergeCell ref="CB1:CC1"/>
    <mergeCell ref="CD1:CE1"/>
    <mergeCell ref="AB1:AC1"/>
    <mergeCell ref="Z1:AA1"/>
    <mergeCell ref="X1:Y1"/>
    <mergeCell ref="D1:E1"/>
    <mergeCell ref="F1:G1"/>
    <mergeCell ref="H1:I1"/>
    <mergeCell ref="J1:K1"/>
    <mergeCell ref="L1:M1"/>
    <mergeCell ref="V1:W1"/>
    <mergeCell ref="T1:U1"/>
    <mergeCell ref="R1:S1"/>
    <mergeCell ref="P1:Q1"/>
    <mergeCell ref="N1:O1"/>
    <mergeCell ref="AD1:AE1"/>
    <mergeCell ref="AF1:AG1"/>
    <mergeCell ref="AH1:AI1"/>
    <mergeCell ref="AJ1:AK1"/>
    <mergeCell ref="AL1:AM1"/>
    <mergeCell ref="AN1:AO1"/>
    <mergeCell ref="AP1:AQ1"/>
    <mergeCell ref="AR1:AS1"/>
    <mergeCell ref="AT1:AU1"/>
    <mergeCell ref="AV1:AW1"/>
    <mergeCell ref="AX1:AY1"/>
    <mergeCell ref="AZ1:BA1"/>
    <mergeCell ref="BB1:BC1"/>
    <mergeCell ref="BD1:BE1"/>
    <mergeCell ref="BF1:BG1"/>
    <mergeCell ref="BP1:BQ1"/>
    <mergeCell ref="BR1:BS1"/>
    <mergeCell ref="BT1:BU1"/>
    <mergeCell ref="BH1:BI1"/>
    <mergeCell ref="BJ1:BK1"/>
    <mergeCell ref="BL1:BM1"/>
    <mergeCell ref="BN1:BO1"/>
    <mergeCell ref="CF1:CG1"/>
    <mergeCell ref="CH1:CI1"/>
    <mergeCell ref="CJ1:CK1"/>
    <mergeCell ref="CL1:CM1"/>
    <mergeCell ref="CN1:CO1"/>
    <mergeCell ref="CZ1:DA1"/>
    <mergeCell ref="DB1:DC1"/>
    <mergeCell ref="DF1:DG1"/>
    <mergeCell ref="CP1:CQ1"/>
    <mergeCell ref="CR1:CS1"/>
    <mergeCell ref="CT1:CU1"/>
    <mergeCell ref="CV1:CW1"/>
    <mergeCell ref="CX1:CY1"/>
    <mergeCell ref="DD1:DE1"/>
  </mergeCells>
  <dataValidations count="1">
    <dataValidation type="list" allowBlank="1" showInputMessage="1" showErrorMessage="1" sqref="CG4:CG63 BS4:BS63 BU4:BU63 CC4:CC63 CA4:CA63 BY4:BY63 BW4:BW63 CE4:CE63 CI4:CI63 DC4:DC123 CO4:CO123 CK4:CK123 CQ4:CQ123 CU4:CU123 CS4:CS123 CY4:CY123 DG4:DG123 CM4:CM123 DA4:DA123 CW4:CW123 CG67:CG123 CC67:CC123 CA67:CA123 CE67:CE123 BY67:BY123 BW67:BW123 BS67:BS123 CI67:CI123 BU67:BU123" xr:uid="{4461799F-D23A-49A1-8EA0-CAA769A05841}">
      <formula1>parkruns</formula1>
    </dataValidation>
  </dataValidations>
  <pageMargins left="0.25" right="0.25" top="0.75" bottom="0.75" header="0.3" footer="0.3"/>
  <pageSetup paperSize="9" scale="42" orientation="landscape" r:id="rId1"/>
  <headerFooter alignWithMargins="0">
    <oddHeader>&amp;A</oddHeader>
    <oddFooter>&amp;L&amp;F&amp;C&amp;A&amp;R&amp;D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 codeName="Sheet15">
    <tabColor rgb="FF00B0F0"/>
    <pageSetUpPr fitToPage="1"/>
  </sheetPr>
  <dimension ref="A1:DG143"/>
  <sheetViews>
    <sheetView zoomScale="90" zoomScaleNormal="90" workbookViewId="0">
      <pane xSplit="3" ySplit="2" topLeftCell="BC3" activePane="bottomRight" state="frozen"/>
      <selection pane="topRight"/>
      <selection pane="bottomLeft"/>
      <selection pane="bottomRight"/>
    </sheetView>
  </sheetViews>
  <sheetFormatPr defaultColWidth="9.109375" defaultRowHeight="15" x14ac:dyDescent="0.5"/>
  <cols>
    <col min="1" max="1" width="11.5546875" style="1" customWidth="1"/>
    <col min="2" max="2" width="15.71875" style="1" customWidth="1"/>
    <col min="3" max="3" width="10.44140625" style="5" bestFit="1" customWidth="1"/>
    <col min="4" max="4" width="10.77734375" style="26" customWidth="1"/>
    <col min="5" max="5" width="7.5546875" style="12" customWidth="1"/>
    <col min="6" max="6" width="10.77734375" style="12" customWidth="1"/>
    <col min="7" max="7" width="7.5546875" style="12" customWidth="1"/>
    <col min="8" max="8" width="10.77734375" style="12" customWidth="1"/>
    <col min="9" max="9" width="7.5546875" style="12" customWidth="1"/>
    <col min="10" max="10" width="10.77734375" style="26" customWidth="1"/>
    <col min="11" max="11" width="7.5546875" style="26" customWidth="1"/>
    <col min="12" max="12" width="10.77734375" style="26" customWidth="1"/>
    <col min="13" max="13" width="7.5546875" style="26" customWidth="1"/>
    <col min="14" max="14" width="10.77734375" style="12" customWidth="1"/>
    <col min="15" max="15" width="7.5546875" style="12" customWidth="1"/>
    <col min="16" max="16" width="10.77734375" style="12" customWidth="1"/>
    <col min="17" max="17" width="7.5546875" style="12" customWidth="1"/>
    <col min="18" max="18" width="10.77734375" style="12" customWidth="1"/>
    <col min="19" max="19" width="7.5546875" style="12" customWidth="1"/>
    <col min="20" max="20" width="10.77734375" style="12" customWidth="1"/>
    <col min="21" max="21" width="7.5546875" style="12" customWidth="1"/>
    <col min="22" max="22" width="10.77734375" style="12" customWidth="1"/>
    <col min="23" max="23" width="7.5546875" style="12" customWidth="1"/>
    <col min="24" max="24" width="10.77734375" style="12" customWidth="1"/>
    <col min="25" max="25" width="7.5546875" style="12" customWidth="1"/>
    <col min="26" max="26" width="10.77734375" style="12" customWidth="1"/>
    <col min="27" max="27" width="7.5546875" style="12" customWidth="1"/>
    <col min="28" max="28" width="10.77734375" style="12" customWidth="1"/>
    <col min="29" max="29" width="7.5546875" style="26" customWidth="1"/>
    <col min="30" max="30" width="10.77734375" style="12" customWidth="1"/>
    <col min="31" max="31" width="7.5546875" style="12" customWidth="1"/>
    <col min="32" max="32" width="10.77734375" style="12" customWidth="1"/>
    <col min="33" max="33" width="7.5546875" style="12" customWidth="1"/>
    <col min="34" max="34" width="10.77734375" style="26" customWidth="1"/>
    <col min="35" max="35" width="7.5546875" style="26" customWidth="1"/>
    <col min="36" max="36" width="10.77734375" style="26" customWidth="1"/>
    <col min="37" max="37" width="7.5546875" style="26" customWidth="1"/>
    <col min="38" max="38" width="10.77734375" style="26" customWidth="1"/>
    <col min="39" max="39" width="7.5546875" style="26" customWidth="1"/>
    <col min="40" max="40" width="10.77734375" style="26" customWidth="1"/>
    <col min="41" max="41" width="7.5546875" style="26" customWidth="1"/>
    <col min="42" max="42" width="10.77734375" style="26" customWidth="1"/>
    <col min="43" max="43" width="7.5546875" style="26" customWidth="1"/>
    <col min="44" max="44" width="10.77734375" style="26" customWidth="1"/>
    <col min="45" max="45" width="7.5546875" style="12" customWidth="1"/>
    <col min="46" max="46" width="10.77734375" style="12" customWidth="1"/>
    <col min="47" max="47" width="7.5546875" style="12" customWidth="1"/>
    <col min="48" max="48" width="10.77734375" style="12" customWidth="1"/>
    <col min="49" max="49" width="7.5546875" style="12" customWidth="1"/>
    <col min="50" max="50" width="10.77734375" style="26" customWidth="1"/>
    <col min="51" max="51" width="7.5546875" style="26" customWidth="1"/>
    <col min="52" max="52" width="10.77734375" style="1" customWidth="1"/>
    <col min="53" max="53" width="7.5546875" style="7" customWidth="1"/>
    <col min="54" max="54" width="10.77734375" style="7" customWidth="1"/>
    <col min="55" max="55" width="7.5546875" style="1" customWidth="1"/>
    <col min="56" max="56" width="10.77734375" style="1" customWidth="1"/>
    <col min="57" max="57" width="7.5546875" style="1" customWidth="1"/>
    <col min="58" max="58" width="10.77734375" style="1" customWidth="1"/>
    <col min="59" max="59" width="7.5546875" style="1" customWidth="1"/>
    <col min="60" max="60" width="10.77734375" style="1" customWidth="1"/>
    <col min="61" max="61" width="7.5546875" style="1" customWidth="1"/>
    <col min="62" max="62" width="10.77734375" style="1" customWidth="1"/>
    <col min="63" max="63" width="7.5546875" style="1" customWidth="1"/>
    <col min="64" max="64" width="10.77734375" style="1" customWidth="1"/>
    <col min="65" max="65" width="7.5546875" style="1" customWidth="1"/>
    <col min="66" max="66" width="10.77734375" style="1" customWidth="1"/>
    <col min="67" max="67" width="7.5546875" style="1" customWidth="1"/>
    <col min="68" max="68" width="10.77734375" style="1" customWidth="1"/>
    <col min="69" max="69" width="7.5546875" style="1" customWidth="1"/>
    <col min="70" max="70" width="10.77734375" style="1" customWidth="1"/>
    <col min="71" max="71" width="7.5546875" style="1" customWidth="1"/>
    <col min="72" max="72" width="10.77734375" style="1" customWidth="1"/>
    <col min="73" max="73" width="7.5546875" style="1" customWidth="1"/>
    <col min="74" max="74" width="10.77734375" style="1" customWidth="1"/>
    <col min="75" max="75" width="7.5546875" style="1" customWidth="1"/>
    <col min="76" max="76" width="10.77734375" style="1" customWidth="1"/>
    <col min="77" max="77" width="7.5546875" style="1" customWidth="1"/>
    <col min="78" max="78" width="10.77734375" style="1" customWidth="1"/>
    <col min="79" max="79" width="7.5546875" style="1" customWidth="1"/>
    <col min="80" max="80" width="10.77734375" style="1" customWidth="1"/>
    <col min="81" max="81" width="7.5546875" style="1" customWidth="1"/>
    <col min="82" max="82" width="10.77734375" style="1" customWidth="1"/>
    <col min="83" max="83" width="7.5546875" style="1" customWidth="1"/>
    <col min="84" max="84" width="10.77734375" style="1" customWidth="1"/>
    <col min="85" max="85" width="7.5546875" style="1" customWidth="1"/>
    <col min="86" max="86" width="10.77734375" style="1" customWidth="1"/>
    <col min="87" max="87" width="7.5546875" style="1" customWidth="1"/>
    <col min="88" max="88" width="10.77734375" style="1" customWidth="1"/>
    <col min="89" max="89" width="7.5546875" style="1" customWidth="1"/>
    <col min="90" max="90" width="10.77734375" style="1" customWidth="1"/>
    <col min="91" max="91" width="7.5546875" style="1" customWidth="1"/>
    <col min="92" max="92" width="10.77734375" style="1" customWidth="1"/>
    <col min="93" max="93" width="7.5546875" style="1" customWidth="1"/>
    <col min="94" max="94" width="10.77734375" style="1" customWidth="1"/>
    <col min="95" max="95" width="7.5546875" style="1" customWidth="1"/>
    <col min="96" max="96" width="10.77734375" style="1" customWidth="1"/>
    <col min="97" max="97" width="7.5546875" style="1" customWidth="1"/>
    <col min="98" max="98" width="10.77734375" style="1" customWidth="1"/>
    <col min="99" max="99" width="7.5546875" style="1" customWidth="1"/>
    <col min="100" max="100" width="10.77734375" style="1" customWidth="1"/>
    <col min="101" max="101" width="7.5546875" style="1" customWidth="1"/>
    <col min="102" max="102" width="10.77734375" style="1" customWidth="1"/>
    <col min="103" max="103" width="7.5546875" style="1" customWidth="1"/>
    <col min="104" max="104" width="10.77734375" style="1" customWidth="1"/>
    <col min="105" max="105" width="7.5546875" style="1" customWidth="1"/>
    <col min="106" max="106" width="10.77734375" style="1" customWidth="1"/>
    <col min="107" max="107" width="7.5546875" style="1" customWidth="1"/>
    <col min="108" max="108" width="10.77734375" style="1" customWidth="1"/>
    <col min="109" max="109" width="7.5546875" style="1" customWidth="1"/>
    <col min="110" max="110" width="10.77734375" style="1" customWidth="1"/>
    <col min="111" max="111" width="7.5546875" style="1" customWidth="1"/>
    <col min="112" max="16384" width="9.109375" style="1"/>
  </cols>
  <sheetData>
    <row r="1" spans="1:111" s="85" customFormat="1" x14ac:dyDescent="0.5">
      <c r="A1" s="62" t="s">
        <v>252</v>
      </c>
      <c r="B1" s="64" t="s">
        <v>253</v>
      </c>
      <c r="C1" s="89" t="s">
        <v>35</v>
      </c>
      <c r="D1" s="124">
        <v>46023</v>
      </c>
      <c r="E1" s="124"/>
      <c r="F1" s="124">
        <v>46025</v>
      </c>
      <c r="G1" s="124"/>
      <c r="H1" s="124">
        <f>F1+7</f>
        <v>46032</v>
      </c>
      <c r="I1" s="124"/>
      <c r="J1" s="124">
        <f>H1+7</f>
        <v>46039</v>
      </c>
      <c r="K1" s="124"/>
      <c r="L1" s="124">
        <f>J1+7</f>
        <v>46046</v>
      </c>
      <c r="M1" s="124"/>
      <c r="N1" s="124">
        <f>L1+7</f>
        <v>46053</v>
      </c>
      <c r="O1" s="124"/>
      <c r="P1" s="124">
        <f>N1+7</f>
        <v>46060</v>
      </c>
      <c r="Q1" s="124"/>
      <c r="R1" s="124">
        <f>P1+7</f>
        <v>46067</v>
      </c>
      <c r="S1" s="124"/>
      <c r="T1" s="124">
        <f>R1+7</f>
        <v>46074</v>
      </c>
      <c r="U1" s="124"/>
      <c r="V1" s="124">
        <f>T1+7</f>
        <v>46081</v>
      </c>
      <c r="W1" s="124"/>
      <c r="X1" s="124">
        <f>V1+7</f>
        <v>46088</v>
      </c>
      <c r="Y1" s="124"/>
      <c r="Z1" s="124">
        <f>X1+7</f>
        <v>46095</v>
      </c>
      <c r="AA1" s="124"/>
      <c r="AB1" s="124">
        <f>Z1+7</f>
        <v>46102</v>
      </c>
      <c r="AC1" s="124"/>
      <c r="AD1" s="124">
        <f>AB1+7</f>
        <v>46109</v>
      </c>
      <c r="AE1" s="124"/>
      <c r="AF1" s="124">
        <f>AD1+7</f>
        <v>46116</v>
      </c>
      <c r="AG1" s="124"/>
      <c r="AH1" s="124">
        <f>AF1+7</f>
        <v>46123</v>
      </c>
      <c r="AI1" s="124"/>
      <c r="AJ1" s="124">
        <f>AH1+7</f>
        <v>46130</v>
      </c>
      <c r="AK1" s="124"/>
      <c r="AL1" s="124">
        <f>AJ1+7</f>
        <v>46137</v>
      </c>
      <c r="AM1" s="124"/>
      <c r="AN1" s="124">
        <f>AL1+7</f>
        <v>46144</v>
      </c>
      <c r="AO1" s="124"/>
      <c r="AP1" s="124">
        <f>AN1+7</f>
        <v>46151</v>
      </c>
      <c r="AQ1" s="124"/>
      <c r="AR1" s="124">
        <f>AP1+7</f>
        <v>46158</v>
      </c>
      <c r="AS1" s="124"/>
      <c r="AT1" s="124">
        <f>AR1+7</f>
        <v>46165</v>
      </c>
      <c r="AU1" s="124"/>
      <c r="AV1" s="124">
        <f>AT1+7</f>
        <v>46172</v>
      </c>
      <c r="AW1" s="124"/>
      <c r="AX1" s="124">
        <f>AV1+7</f>
        <v>46179</v>
      </c>
      <c r="AY1" s="124"/>
      <c r="AZ1" s="124">
        <f>AX1+7</f>
        <v>46186</v>
      </c>
      <c r="BA1" s="124"/>
      <c r="BB1" s="124">
        <f>AZ1+7</f>
        <v>46193</v>
      </c>
      <c r="BC1" s="124"/>
      <c r="BD1" s="124">
        <f>BB1+7</f>
        <v>46200</v>
      </c>
      <c r="BE1" s="124"/>
      <c r="BF1" s="124">
        <f>BD1+7</f>
        <v>46207</v>
      </c>
      <c r="BG1" s="124"/>
      <c r="BH1" s="124">
        <f>BF1+7</f>
        <v>46214</v>
      </c>
      <c r="BI1" s="124"/>
      <c r="BJ1" s="124">
        <f>BH1+7</f>
        <v>46221</v>
      </c>
      <c r="BK1" s="124"/>
      <c r="BL1" s="124">
        <f>BJ1+7</f>
        <v>46228</v>
      </c>
      <c r="BM1" s="124"/>
      <c r="BN1" s="124">
        <f>BL1+7</f>
        <v>46235</v>
      </c>
      <c r="BO1" s="124"/>
      <c r="BP1" s="124">
        <f>BN1+7</f>
        <v>46242</v>
      </c>
      <c r="BQ1" s="124"/>
      <c r="BR1" s="124">
        <f>BP1+7</f>
        <v>46249</v>
      </c>
      <c r="BS1" s="124"/>
      <c r="BT1" s="124">
        <f>BR1+7</f>
        <v>46256</v>
      </c>
      <c r="BU1" s="124"/>
      <c r="BV1" s="124">
        <f>BT1+7</f>
        <v>46263</v>
      </c>
      <c r="BW1" s="124"/>
      <c r="BX1" s="124">
        <f>BV1+7</f>
        <v>46270</v>
      </c>
      <c r="BY1" s="124"/>
      <c r="BZ1" s="124">
        <f>BX1+7</f>
        <v>46277</v>
      </c>
      <c r="CA1" s="124"/>
      <c r="CB1" s="124">
        <f>BZ1+7</f>
        <v>46284</v>
      </c>
      <c r="CC1" s="124"/>
      <c r="CD1" s="124">
        <f>CB1+7</f>
        <v>46291</v>
      </c>
      <c r="CE1" s="124"/>
      <c r="CF1" s="124">
        <f>CD1+7</f>
        <v>46298</v>
      </c>
      <c r="CG1" s="124"/>
      <c r="CH1" s="124">
        <f>CF1+7</f>
        <v>46305</v>
      </c>
      <c r="CI1" s="124"/>
      <c r="CJ1" s="124">
        <f>CH1+7</f>
        <v>46312</v>
      </c>
      <c r="CK1" s="124"/>
      <c r="CL1" s="124">
        <f>CJ1+7</f>
        <v>46319</v>
      </c>
      <c r="CM1" s="124"/>
      <c r="CN1" s="124">
        <f>CL1+7</f>
        <v>46326</v>
      </c>
      <c r="CO1" s="124"/>
      <c r="CP1" s="124">
        <f>CN1+7</f>
        <v>46333</v>
      </c>
      <c r="CQ1" s="124"/>
      <c r="CR1" s="124">
        <f>CP1+7</f>
        <v>46340</v>
      </c>
      <c r="CS1" s="124"/>
      <c r="CT1" s="124">
        <f>CR1+7</f>
        <v>46347</v>
      </c>
      <c r="CU1" s="124"/>
      <c r="CV1" s="124">
        <f>CT1+7</f>
        <v>46354</v>
      </c>
      <c r="CW1" s="124"/>
      <c r="CX1" s="124">
        <f>CV1+7</f>
        <v>46361</v>
      </c>
      <c r="CY1" s="124"/>
      <c r="CZ1" s="124">
        <f>CX1+7</f>
        <v>46368</v>
      </c>
      <c r="DA1" s="124"/>
      <c r="DB1" s="124">
        <f>CZ1+7</f>
        <v>46375</v>
      </c>
      <c r="DC1" s="124"/>
      <c r="DD1" s="124">
        <f>DB1+6</f>
        <v>46381</v>
      </c>
      <c r="DE1" s="124"/>
      <c r="DF1" s="124">
        <f>DB1+7</f>
        <v>46382</v>
      </c>
      <c r="DG1" s="125"/>
    </row>
    <row r="2" spans="1:111" s="85" customFormat="1" ht="15.3" thickBot="1" x14ac:dyDescent="0.55000000000000004">
      <c r="A2" s="90"/>
      <c r="B2" s="86"/>
      <c r="C2" s="87"/>
      <c r="D2" s="88" t="s">
        <v>261</v>
      </c>
      <c r="E2" s="88" t="s">
        <v>120</v>
      </c>
      <c r="F2" s="88" t="s">
        <v>261</v>
      </c>
      <c r="G2" s="88" t="s">
        <v>120</v>
      </c>
      <c r="H2" s="88" t="s">
        <v>261</v>
      </c>
      <c r="I2" s="88" t="s">
        <v>120</v>
      </c>
      <c r="J2" s="88" t="s">
        <v>261</v>
      </c>
      <c r="K2" s="88" t="s">
        <v>120</v>
      </c>
      <c r="L2" s="88" t="s">
        <v>261</v>
      </c>
      <c r="M2" s="88" t="s">
        <v>120</v>
      </c>
      <c r="N2" s="88" t="s">
        <v>261</v>
      </c>
      <c r="O2" s="88" t="s">
        <v>120</v>
      </c>
      <c r="P2" s="88" t="s">
        <v>261</v>
      </c>
      <c r="Q2" s="88" t="s">
        <v>120</v>
      </c>
      <c r="R2" s="88" t="s">
        <v>261</v>
      </c>
      <c r="S2" s="88" t="s">
        <v>120</v>
      </c>
      <c r="T2" s="88" t="s">
        <v>261</v>
      </c>
      <c r="U2" s="88" t="s">
        <v>120</v>
      </c>
      <c r="V2" s="88" t="s">
        <v>261</v>
      </c>
      <c r="W2" s="88" t="s">
        <v>120</v>
      </c>
      <c r="X2" s="88" t="s">
        <v>261</v>
      </c>
      <c r="Y2" s="88" t="s">
        <v>120</v>
      </c>
      <c r="Z2" s="88" t="s">
        <v>261</v>
      </c>
      <c r="AA2" s="88" t="s">
        <v>120</v>
      </c>
      <c r="AB2" s="88" t="s">
        <v>261</v>
      </c>
      <c r="AC2" s="88" t="s">
        <v>120</v>
      </c>
      <c r="AD2" s="88" t="s">
        <v>261</v>
      </c>
      <c r="AE2" s="88" t="s">
        <v>120</v>
      </c>
      <c r="AF2" s="88" t="s">
        <v>261</v>
      </c>
      <c r="AG2" s="88" t="s">
        <v>120</v>
      </c>
      <c r="AH2" s="88" t="s">
        <v>261</v>
      </c>
      <c r="AI2" s="88" t="s">
        <v>120</v>
      </c>
      <c r="AJ2" s="88" t="s">
        <v>261</v>
      </c>
      <c r="AK2" s="88" t="s">
        <v>120</v>
      </c>
      <c r="AL2" s="88" t="s">
        <v>261</v>
      </c>
      <c r="AM2" s="88" t="s">
        <v>120</v>
      </c>
      <c r="AN2" s="88" t="s">
        <v>261</v>
      </c>
      <c r="AO2" s="88" t="s">
        <v>120</v>
      </c>
      <c r="AP2" s="88" t="s">
        <v>261</v>
      </c>
      <c r="AQ2" s="88" t="s">
        <v>120</v>
      </c>
      <c r="AR2" s="88" t="s">
        <v>261</v>
      </c>
      <c r="AS2" s="88" t="s">
        <v>120</v>
      </c>
      <c r="AT2" s="88" t="s">
        <v>261</v>
      </c>
      <c r="AU2" s="88" t="s">
        <v>120</v>
      </c>
      <c r="AV2" s="88" t="s">
        <v>261</v>
      </c>
      <c r="AW2" s="88" t="s">
        <v>120</v>
      </c>
      <c r="AX2" s="88" t="s">
        <v>261</v>
      </c>
      <c r="AY2" s="88" t="s">
        <v>120</v>
      </c>
      <c r="AZ2" s="88" t="s">
        <v>261</v>
      </c>
      <c r="BA2" s="88" t="s">
        <v>120</v>
      </c>
      <c r="BB2" s="88" t="s">
        <v>261</v>
      </c>
      <c r="BC2" s="88" t="s">
        <v>120</v>
      </c>
      <c r="BD2" s="88" t="s">
        <v>261</v>
      </c>
      <c r="BE2" s="88" t="s">
        <v>120</v>
      </c>
      <c r="BF2" s="88" t="s">
        <v>261</v>
      </c>
      <c r="BG2" s="88" t="s">
        <v>120</v>
      </c>
      <c r="BH2" s="88" t="s">
        <v>261</v>
      </c>
      <c r="BI2" s="88" t="s">
        <v>120</v>
      </c>
      <c r="BJ2" s="88" t="s">
        <v>261</v>
      </c>
      <c r="BK2" s="88" t="s">
        <v>120</v>
      </c>
      <c r="BL2" s="88" t="s">
        <v>261</v>
      </c>
      <c r="BM2" s="88" t="s">
        <v>120</v>
      </c>
      <c r="BN2" s="88" t="s">
        <v>261</v>
      </c>
      <c r="BO2" s="88" t="s">
        <v>120</v>
      </c>
      <c r="BP2" s="88" t="s">
        <v>261</v>
      </c>
      <c r="BQ2" s="88" t="s">
        <v>120</v>
      </c>
      <c r="BR2" s="88" t="s">
        <v>261</v>
      </c>
      <c r="BS2" s="88" t="s">
        <v>120</v>
      </c>
      <c r="BT2" s="88" t="s">
        <v>261</v>
      </c>
      <c r="BU2" s="88" t="s">
        <v>120</v>
      </c>
      <c r="BV2" s="88" t="s">
        <v>261</v>
      </c>
      <c r="BW2" s="88" t="s">
        <v>120</v>
      </c>
      <c r="BX2" s="88" t="s">
        <v>261</v>
      </c>
      <c r="BY2" s="88" t="s">
        <v>120</v>
      </c>
      <c r="BZ2" s="88" t="s">
        <v>261</v>
      </c>
      <c r="CA2" s="88" t="s">
        <v>120</v>
      </c>
      <c r="CB2" s="88" t="s">
        <v>261</v>
      </c>
      <c r="CC2" s="88" t="s">
        <v>120</v>
      </c>
      <c r="CD2" s="88" t="s">
        <v>261</v>
      </c>
      <c r="CE2" s="88" t="s">
        <v>120</v>
      </c>
      <c r="CF2" s="88" t="s">
        <v>261</v>
      </c>
      <c r="CG2" s="88" t="s">
        <v>120</v>
      </c>
      <c r="CH2" s="88" t="s">
        <v>261</v>
      </c>
      <c r="CI2" s="88" t="s">
        <v>120</v>
      </c>
      <c r="CJ2" s="88" t="s">
        <v>261</v>
      </c>
      <c r="CK2" s="88" t="s">
        <v>120</v>
      </c>
      <c r="CL2" s="88" t="s">
        <v>261</v>
      </c>
      <c r="CM2" s="88" t="s">
        <v>120</v>
      </c>
      <c r="CN2" s="88" t="s">
        <v>261</v>
      </c>
      <c r="CO2" s="88" t="s">
        <v>120</v>
      </c>
      <c r="CP2" s="88" t="s">
        <v>261</v>
      </c>
      <c r="CQ2" s="88" t="s">
        <v>120</v>
      </c>
      <c r="CR2" s="88" t="s">
        <v>261</v>
      </c>
      <c r="CS2" s="88" t="s">
        <v>120</v>
      </c>
      <c r="CT2" s="88" t="s">
        <v>261</v>
      </c>
      <c r="CU2" s="88" t="s">
        <v>120</v>
      </c>
      <c r="CV2" s="88" t="s">
        <v>261</v>
      </c>
      <c r="CW2" s="88" t="s">
        <v>120</v>
      </c>
      <c r="CX2" s="88" t="s">
        <v>261</v>
      </c>
      <c r="CY2" s="88" t="s">
        <v>120</v>
      </c>
      <c r="CZ2" s="88" t="s">
        <v>261</v>
      </c>
      <c r="DA2" s="88" t="s">
        <v>120</v>
      </c>
      <c r="DB2" s="88" t="s">
        <v>261</v>
      </c>
      <c r="DC2" s="88" t="s">
        <v>120</v>
      </c>
      <c r="DD2" s="88" t="s">
        <v>261</v>
      </c>
      <c r="DE2" s="88" t="s">
        <v>120</v>
      </c>
      <c r="DF2" s="88" t="s">
        <v>261</v>
      </c>
      <c r="DG2" s="91" t="s">
        <v>120</v>
      </c>
    </row>
    <row r="3" spans="1:111" ht="15.3" thickTop="1" x14ac:dyDescent="0.5">
      <c r="A3" s="82" t="str">
        <f>'5k Men'!B4</f>
        <v>Paul</v>
      </c>
      <c r="B3" s="17" t="str">
        <f>'5k Men'!C4</f>
        <v>Allen</v>
      </c>
      <c r="C3" s="6">
        <f t="shared" ref="C3:C71" si="0">MIN(D3:DG3)</f>
        <v>0</v>
      </c>
      <c r="D3" s="4" t="s">
        <v>228</v>
      </c>
      <c r="E3" s="4" t="s">
        <v>228</v>
      </c>
      <c r="F3" s="4" t="s">
        <v>228</v>
      </c>
      <c r="G3" s="4" t="s">
        <v>228</v>
      </c>
      <c r="H3" s="4" t="s">
        <v>228</v>
      </c>
      <c r="I3" s="4" t="s">
        <v>228</v>
      </c>
      <c r="J3" s="4" t="s">
        <v>228</v>
      </c>
      <c r="K3" s="4" t="s">
        <v>228</v>
      </c>
      <c r="L3" s="4" t="s">
        <v>228</v>
      </c>
      <c r="M3" s="4" t="s">
        <v>228</v>
      </c>
      <c r="N3" s="4" t="s">
        <v>228</v>
      </c>
      <c r="O3" s="4" t="s">
        <v>228</v>
      </c>
      <c r="P3" s="4" t="s">
        <v>228</v>
      </c>
      <c r="Q3" s="4" t="s">
        <v>228</v>
      </c>
      <c r="R3" s="4" t="s">
        <v>228</v>
      </c>
      <c r="S3" s="4" t="s">
        <v>228</v>
      </c>
      <c r="T3" s="4" t="s">
        <v>228</v>
      </c>
      <c r="U3" s="4" t="s">
        <v>228</v>
      </c>
      <c r="V3" s="4" t="s">
        <v>228</v>
      </c>
      <c r="W3" s="4" t="s">
        <v>228</v>
      </c>
      <c r="X3" s="4" t="s">
        <v>228</v>
      </c>
      <c r="Y3" s="4" t="s">
        <v>228</v>
      </c>
      <c r="Z3" s="4" t="s">
        <v>228</v>
      </c>
      <c r="AA3" s="4" t="s">
        <v>228</v>
      </c>
      <c r="AB3" s="4" t="s">
        <v>228</v>
      </c>
      <c r="AC3" s="4" t="s">
        <v>228</v>
      </c>
      <c r="AD3" s="4" t="s">
        <v>228</v>
      </c>
      <c r="AE3" s="4" t="s">
        <v>228</v>
      </c>
      <c r="AF3" s="4" t="s">
        <v>228</v>
      </c>
      <c r="AG3" s="4" t="s">
        <v>228</v>
      </c>
      <c r="AH3" s="4" t="s">
        <v>228</v>
      </c>
      <c r="AI3" s="4" t="s">
        <v>228</v>
      </c>
      <c r="AJ3" s="4" t="s">
        <v>228</v>
      </c>
      <c r="AK3" s="4" t="s">
        <v>228</v>
      </c>
      <c r="AL3" s="4" t="s">
        <v>228</v>
      </c>
      <c r="AM3" s="4" t="s">
        <v>228</v>
      </c>
      <c r="AN3" s="4" t="s">
        <v>228</v>
      </c>
      <c r="AO3" s="4" t="s">
        <v>228</v>
      </c>
      <c r="AP3" s="4" t="s">
        <v>228</v>
      </c>
      <c r="AQ3" s="4" t="s">
        <v>228</v>
      </c>
      <c r="AR3" s="4" t="s">
        <v>228</v>
      </c>
      <c r="AS3" s="4" t="s">
        <v>228</v>
      </c>
      <c r="AT3" s="4" t="s">
        <v>228</v>
      </c>
      <c r="AU3" s="4" t="s">
        <v>228</v>
      </c>
      <c r="AV3" s="4" t="s">
        <v>228</v>
      </c>
      <c r="AW3" s="4" t="s">
        <v>228</v>
      </c>
      <c r="AX3" s="4" t="s">
        <v>228</v>
      </c>
      <c r="AY3" s="4" t="s">
        <v>228</v>
      </c>
      <c r="AZ3" s="4" t="s">
        <v>228</v>
      </c>
      <c r="BA3" s="4" t="s">
        <v>228</v>
      </c>
      <c r="BB3" s="4" t="s">
        <v>228</v>
      </c>
      <c r="BC3" s="4" t="s">
        <v>228</v>
      </c>
      <c r="BD3" s="4" t="s">
        <v>228</v>
      </c>
      <c r="BE3" s="4" t="s">
        <v>228</v>
      </c>
      <c r="BF3" s="4" t="s">
        <v>228</v>
      </c>
      <c r="BG3" s="4" t="s">
        <v>228</v>
      </c>
      <c r="BH3" s="4" t="s">
        <v>228</v>
      </c>
      <c r="BI3" s="4" t="s">
        <v>228</v>
      </c>
      <c r="BJ3" s="4" t="s">
        <v>228</v>
      </c>
      <c r="BK3" s="4" t="s">
        <v>228</v>
      </c>
      <c r="BL3" s="4" t="s">
        <v>228</v>
      </c>
      <c r="BM3" s="4" t="s">
        <v>228</v>
      </c>
      <c r="BN3" s="4" t="s">
        <v>228</v>
      </c>
      <c r="BO3" s="4" t="s">
        <v>228</v>
      </c>
      <c r="BP3" s="4" t="s">
        <v>228</v>
      </c>
      <c r="BQ3" s="4" t="s">
        <v>228</v>
      </c>
      <c r="BR3" s="4"/>
      <c r="BS3" s="4"/>
      <c r="BT3" s="4"/>
      <c r="BU3" s="4"/>
      <c r="BV3" s="4"/>
      <c r="BW3" s="4"/>
      <c r="BX3" s="4"/>
      <c r="BY3" s="4"/>
      <c r="BZ3" s="4"/>
      <c r="CA3" s="4"/>
      <c r="CB3" s="4"/>
      <c r="CC3" s="4"/>
      <c r="CD3" s="4"/>
      <c r="CE3" s="4"/>
      <c r="CF3" s="4"/>
      <c r="CG3" s="4"/>
      <c r="CH3" s="4"/>
      <c r="CI3" s="4"/>
      <c r="CJ3" s="4"/>
      <c r="CK3" s="4"/>
      <c r="CL3" s="4"/>
      <c r="CM3" s="4"/>
      <c r="CN3" s="4"/>
      <c r="CO3" s="4"/>
      <c r="CP3" s="4"/>
      <c r="CQ3" s="4"/>
      <c r="CR3" s="4"/>
      <c r="CS3" s="4"/>
      <c r="CT3" s="4"/>
      <c r="CU3" s="4"/>
      <c r="CV3" s="4"/>
      <c r="CW3" s="4"/>
      <c r="CX3" s="4"/>
      <c r="CY3" s="4"/>
      <c r="CZ3" s="4"/>
      <c r="DA3" s="4"/>
      <c r="DB3" s="4"/>
      <c r="DC3" s="4"/>
      <c r="DD3" s="4"/>
      <c r="DE3" s="4"/>
      <c r="DF3" s="4"/>
      <c r="DG3" s="78"/>
    </row>
    <row r="4" spans="1:111" x14ac:dyDescent="0.5">
      <c r="A4" s="82" t="str">
        <f>'5k Men'!B5</f>
        <v>Scott</v>
      </c>
      <c r="B4" s="17" t="str">
        <f>'5k Men'!C5</f>
        <v>Altass</v>
      </c>
      <c r="C4" s="6">
        <f t="shared" ref="C4" si="1">MIN(D4:DG4)</f>
        <v>0</v>
      </c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 t="s">
        <v>228</v>
      </c>
      <c r="AQ4" s="4" t="s">
        <v>228</v>
      </c>
      <c r="AR4" s="4" t="s">
        <v>228</v>
      </c>
      <c r="AS4" s="4" t="s">
        <v>228</v>
      </c>
      <c r="AT4" s="4" t="s">
        <v>228</v>
      </c>
      <c r="AU4" s="4" t="s">
        <v>228</v>
      </c>
      <c r="AV4" s="4" t="s">
        <v>228</v>
      </c>
      <c r="AW4" s="4" t="s">
        <v>228</v>
      </c>
      <c r="AX4" s="4" t="s">
        <v>228</v>
      </c>
      <c r="AY4" s="4" t="s">
        <v>228</v>
      </c>
      <c r="AZ4" s="4" t="s">
        <v>228</v>
      </c>
      <c r="BA4" s="4" t="s">
        <v>228</v>
      </c>
      <c r="BB4" s="4" t="s">
        <v>228</v>
      </c>
      <c r="BC4" s="4" t="s">
        <v>228</v>
      </c>
      <c r="BD4" s="4" t="s">
        <v>228</v>
      </c>
      <c r="BE4" s="4" t="s">
        <v>228</v>
      </c>
      <c r="BF4" s="4" t="s">
        <v>228</v>
      </c>
      <c r="BG4" s="4" t="s">
        <v>228</v>
      </c>
      <c r="BH4" s="4" t="s">
        <v>228</v>
      </c>
      <c r="BI4" s="4" t="s">
        <v>228</v>
      </c>
      <c r="BJ4" s="4" t="s">
        <v>228</v>
      </c>
      <c r="BK4" s="4" t="s">
        <v>228</v>
      </c>
      <c r="BL4" s="4" t="s">
        <v>228</v>
      </c>
      <c r="BM4" s="4" t="s">
        <v>228</v>
      </c>
      <c r="BN4" s="4" t="s">
        <v>228</v>
      </c>
      <c r="BO4" s="4" t="s">
        <v>228</v>
      </c>
      <c r="BP4" s="4" t="s">
        <v>228</v>
      </c>
      <c r="BQ4" s="4" t="s">
        <v>228</v>
      </c>
      <c r="BR4" s="4"/>
      <c r="BS4" s="4"/>
      <c r="BT4" s="4"/>
      <c r="BU4" s="4"/>
      <c r="BV4" s="4"/>
      <c r="BW4" s="4"/>
      <c r="BX4" s="4"/>
      <c r="BY4" s="4"/>
      <c r="BZ4" s="4"/>
      <c r="CA4" s="4"/>
      <c r="CB4" s="4"/>
      <c r="CC4" s="4"/>
      <c r="CD4" s="4"/>
      <c r="CE4" s="4"/>
      <c r="CF4" s="4"/>
      <c r="CG4" s="4"/>
      <c r="CH4" s="4"/>
      <c r="CI4" s="4"/>
      <c r="CJ4" s="4"/>
      <c r="CK4" s="4"/>
      <c r="CL4" s="4"/>
      <c r="CM4" s="4"/>
      <c r="CN4" s="4"/>
      <c r="CO4" s="4"/>
      <c r="CP4" s="4"/>
      <c r="CQ4" s="4"/>
      <c r="CR4" s="4"/>
      <c r="CS4" s="4"/>
      <c r="CT4" s="4"/>
      <c r="CU4" s="4"/>
      <c r="CV4" s="4"/>
      <c r="CW4" s="4"/>
      <c r="CX4" s="4"/>
      <c r="CY4" s="4"/>
      <c r="CZ4" s="4"/>
      <c r="DA4" s="4"/>
      <c r="DB4" s="4"/>
      <c r="DC4" s="4"/>
      <c r="DD4" s="4"/>
      <c r="DE4" s="4"/>
      <c r="DF4" s="4"/>
      <c r="DG4" s="78"/>
    </row>
    <row r="5" spans="1:111" x14ac:dyDescent="0.5">
      <c r="A5" s="82" t="str">
        <f>'5k Men'!B6</f>
        <v>Ben</v>
      </c>
      <c r="B5" s="17" t="str">
        <f>'5k Men'!C6</f>
        <v>Atkinson</v>
      </c>
      <c r="C5" s="6">
        <f t="shared" si="0"/>
        <v>1.5729166666666666E-2</v>
      </c>
      <c r="D5" s="4" t="s">
        <v>361</v>
      </c>
      <c r="E5" s="4">
        <v>1.5729166666666666E-2</v>
      </c>
      <c r="F5" s="4" t="s">
        <v>228</v>
      </c>
      <c r="G5" s="4" t="s">
        <v>228</v>
      </c>
      <c r="H5" s="4" t="s">
        <v>228</v>
      </c>
      <c r="I5" s="4" t="s">
        <v>228</v>
      </c>
      <c r="J5" s="4" t="s">
        <v>355</v>
      </c>
      <c r="K5" s="4">
        <v>1.8912037037037036E-2</v>
      </c>
      <c r="L5" s="4" t="s">
        <v>228</v>
      </c>
      <c r="M5" s="4" t="s">
        <v>228</v>
      </c>
      <c r="N5" s="4" t="s">
        <v>228</v>
      </c>
      <c r="O5" s="4" t="s">
        <v>228</v>
      </c>
      <c r="P5" s="4" t="s">
        <v>228</v>
      </c>
      <c r="Q5" s="4" t="s">
        <v>228</v>
      </c>
      <c r="R5" s="4" t="s">
        <v>228</v>
      </c>
      <c r="S5" s="4" t="s">
        <v>228</v>
      </c>
      <c r="T5" s="4" t="s">
        <v>228</v>
      </c>
      <c r="U5" s="4" t="s">
        <v>228</v>
      </c>
      <c r="V5" s="4" t="s">
        <v>228</v>
      </c>
      <c r="W5" s="4" t="s">
        <v>228</v>
      </c>
      <c r="X5" s="4" t="s">
        <v>228</v>
      </c>
      <c r="Y5" s="4" t="s">
        <v>228</v>
      </c>
      <c r="Z5" s="4" t="s">
        <v>228</v>
      </c>
      <c r="AA5" s="4" t="s">
        <v>228</v>
      </c>
      <c r="AB5" s="4" t="s">
        <v>228</v>
      </c>
      <c r="AC5" s="4" t="s">
        <v>228</v>
      </c>
      <c r="AD5" s="4" t="s">
        <v>228</v>
      </c>
      <c r="AE5" s="4" t="s">
        <v>228</v>
      </c>
      <c r="AF5" s="4" t="s">
        <v>228</v>
      </c>
      <c r="AG5" s="4" t="s">
        <v>228</v>
      </c>
      <c r="AH5" s="4" t="s">
        <v>228</v>
      </c>
      <c r="AI5" s="4" t="s">
        <v>228</v>
      </c>
      <c r="AJ5" s="4" t="s">
        <v>228</v>
      </c>
      <c r="AK5" s="4" t="s">
        <v>228</v>
      </c>
      <c r="AL5" s="4" t="s">
        <v>228</v>
      </c>
      <c r="AM5" s="4" t="s">
        <v>228</v>
      </c>
      <c r="AN5" s="4" t="s">
        <v>228</v>
      </c>
      <c r="AO5" s="4" t="s">
        <v>228</v>
      </c>
      <c r="AP5" s="4" t="s">
        <v>228</v>
      </c>
      <c r="AQ5" s="4" t="s">
        <v>228</v>
      </c>
      <c r="AR5" s="4" t="s">
        <v>228</v>
      </c>
      <c r="AS5" s="4" t="s">
        <v>228</v>
      </c>
      <c r="AT5" s="4" t="s">
        <v>228</v>
      </c>
      <c r="AU5" s="4" t="s">
        <v>228</v>
      </c>
      <c r="AV5" s="4" t="s">
        <v>228</v>
      </c>
      <c r="AW5" s="4" t="s">
        <v>228</v>
      </c>
      <c r="AX5" s="4" t="s">
        <v>228</v>
      </c>
      <c r="AY5" s="4" t="s">
        <v>228</v>
      </c>
      <c r="AZ5" s="4" t="s">
        <v>228</v>
      </c>
      <c r="BA5" s="4" t="s">
        <v>228</v>
      </c>
      <c r="BB5" s="4" t="s">
        <v>228</v>
      </c>
      <c r="BC5" s="4" t="s">
        <v>228</v>
      </c>
      <c r="BD5" s="4" t="s">
        <v>228</v>
      </c>
      <c r="BE5" s="4" t="s">
        <v>228</v>
      </c>
      <c r="BF5" s="4" t="s">
        <v>228</v>
      </c>
      <c r="BG5" s="4" t="s">
        <v>228</v>
      </c>
      <c r="BH5" s="4" t="s">
        <v>228</v>
      </c>
      <c r="BI5" s="4" t="s">
        <v>228</v>
      </c>
      <c r="BJ5" s="4" t="s">
        <v>228</v>
      </c>
      <c r="BK5" s="4" t="s">
        <v>228</v>
      </c>
      <c r="BL5" s="4" t="s">
        <v>228</v>
      </c>
      <c r="BM5" s="4" t="s">
        <v>228</v>
      </c>
      <c r="BN5" s="4" t="s">
        <v>228</v>
      </c>
      <c r="BO5" s="4" t="s">
        <v>228</v>
      </c>
      <c r="BP5" s="4" t="s">
        <v>228</v>
      </c>
      <c r="BQ5" s="4" t="s">
        <v>228</v>
      </c>
      <c r="BR5" s="4"/>
      <c r="BS5" s="4"/>
      <c r="BT5" s="4"/>
      <c r="BU5" s="4"/>
      <c r="BV5" s="4"/>
      <c r="BW5" s="4"/>
      <c r="BX5" s="4"/>
      <c r="BY5" s="4"/>
      <c r="BZ5" s="4"/>
      <c r="CA5" s="4"/>
      <c r="CB5" s="4"/>
      <c r="CC5" s="4"/>
      <c r="CD5" s="4"/>
      <c r="CE5" s="4"/>
      <c r="CF5" s="4"/>
      <c r="CG5" s="4"/>
      <c r="CH5" s="4"/>
      <c r="CI5" s="4"/>
      <c r="CJ5" s="4"/>
      <c r="CK5" s="4"/>
      <c r="CL5" s="4"/>
      <c r="CM5" s="4"/>
      <c r="CN5" s="4"/>
      <c r="CO5" s="4"/>
      <c r="CP5" s="4"/>
      <c r="CQ5" s="4"/>
      <c r="CR5" s="4"/>
      <c r="CS5" s="4"/>
      <c r="CT5" s="4"/>
      <c r="CU5" s="4"/>
      <c r="CV5" s="4"/>
      <c r="CW5" s="4"/>
      <c r="CX5" s="4"/>
      <c r="CY5" s="4"/>
      <c r="CZ5" s="4"/>
      <c r="DA5" s="4"/>
      <c r="DB5" s="4"/>
      <c r="DC5" s="4"/>
      <c r="DD5" s="4"/>
      <c r="DE5" s="4"/>
      <c r="DF5" s="4"/>
      <c r="DG5" s="78"/>
    </row>
    <row r="6" spans="1:111" x14ac:dyDescent="0.5">
      <c r="A6" s="82" t="str">
        <f>'5k Men'!B7</f>
        <v>Owynn</v>
      </c>
      <c r="B6" s="17" t="str">
        <f>'5k Men'!C7</f>
        <v>Baker</v>
      </c>
      <c r="C6" s="6">
        <f t="shared" si="0"/>
        <v>1.8587962962962962E-2</v>
      </c>
      <c r="D6" s="4" t="s">
        <v>348</v>
      </c>
      <c r="E6" s="4">
        <v>1.9456018518518518E-2</v>
      </c>
      <c r="F6" s="4" t="s">
        <v>351</v>
      </c>
      <c r="G6" s="4">
        <v>1.8599537037037036E-2</v>
      </c>
      <c r="H6" s="4" t="s">
        <v>358</v>
      </c>
      <c r="I6" s="4">
        <v>2.1006944444444446E-2</v>
      </c>
      <c r="J6" s="4" t="s">
        <v>228</v>
      </c>
      <c r="K6" s="4" t="s">
        <v>228</v>
      </c>
      <c r="L6" s="4" t="s">
        <v>228</v>
      </c>
      <c r="M6" s="4" t="s">
        <v>228</v>
      </c>
      <c r="N6" s="4" t="s">
        <v>228</v>
      </c>
      <c r="O6" s="4" t="s">
        <v>228</v>
      </c>
      <c r="P6" s="4" t="s">
        <v>228</v>
      </c>
      <c r="Q6" s="4" t="s">
        <v>228</v>
      </c>
      <c r="R6" s="4" t="s">
        <v>348</v>
      </c>
      <c r="S6" s="4">
        <v>1.9849537037037037E-2</v>
      </c>
      <c r="T6" s="4" t="s">
        <v>433</v>
      </c>
      <c r="U6" s="4">
        <v>2.0393518518518519E-2</v>
      </c>
      <c r="V6" s="4" t="s">
        <v>534</v>
      </c>
      <c r="W6" s="4">
        <v>2.0949074074074075E-2</v>
      </c>
      <c r="X6" s="4" t="s">
        <v>228</v>
      </c>
      <c r="Y6" s="4" t="s">
        <v>228</v>
      </c>
      <c r="Z6" s="4" t="s">
        <v>351</v>
      </c>
      <c r="AA6" s="4">
        <v>1.8587962962962962E-2</v>
      </c>
      <c r="AB6" s="4" t="s">
        <v>574</v>
      </c>
      <c r="AC6" s="4">
        <v>2.1111111111111112E-2</v>
      </c>
      <c r="AD6" s="4" t="s">
        <v>582</v>
      </c>
      <c r="AE6" s="4">
        <v>1.9016203703703705E-2</v>
      </c>
      <c r="AF6" s="4" t="s">
        <v>604</v>
      </c>
      <c r="AG6" s="4">
        <v>1.8773148148148146E-2</v>
      </c>
      <c r="AH6" s="4" t="s">
        <v>351</v>
      </c>
      <c r="AI6" s="4">
        <v>1.9363425925925926E-2</v>
      </c>
      <c r="AJ6" s="4" t="s">
        <v>673</v>
      </c>
      <c r="AK6" s="4">
        <v>1.9120370370370371E-2</v>
      </c>
      <c r="AL6" s="4" t="s">
        <v>351</v>
      </c>
      <c r="AM6" s="4">
        <v>1.8587962962962962E-2</v>
      </c>
      <c r="AN6" s="4" t="s">
        <v>228</v>
      </c>
      <c r="AO6" s="4" t="s">
        <v>228</v>
      </c>
      <c r="AP6" s="4" t="s">
        <v>351</v>
      </c>
      <c r="AQ6" s="4">
        <v>3.560185185185185E-2</v>
      </c>
      <c r="AR6" s="4" t="s">
        <v>348</v>
      </c>
      <c r="AS6" s="4">
        <v>1.8738425925925926E-2</v>
      </c>
      <c r="AT6" s="4" t="s">
        <v>348</v>
      </c>
      <c r="AU6" s="4">
        <v>1.8807870370370371E-2</v>
      </c>
      <c r="AV6" s="4" t="s">
        <v>351</v>
      </c>
      <c r="AW6" s="4">
        <v>1.9039351851851852E-2</v>
      </c>
      <c r="AX6" s="4" t="s">
        <v>433</v>
      </c>
      <c r="AY6" s="4">
        <v>1.9884259259259258E-2</v>
      </c>
      <c r="AZ6" s="4" t="s">
        <v>351</v>
      </c>
      <c r="BA6" s="4">
        <v>1.9016203703703705E-2</v>
      </c>
      <c r="BB6" s="4" t="s">
        <v>348</v>
      </c>
      <c r="BC6" s="4">
        <v>1.9074074074074073E-2</v>
      </c>
      <c r="BD6" s="4" t="s">
        <v>228</v>
      </c>
      <c r="BE6" s="4" t="s">
        <v>228</v>
      </c>
      <c r="BF6" s="4" t="s">
        <v>846</v>
      </c>
      <c r="BG6" s="4">
        <v>2.4282407407407409E-2</v>
      </c>
      <c r="BH6" s="4" t="s">
        <v>351</v>
      </c>
      <c r="BI6" s="4">
        <v>1.9895833333333335E-2</v>
      </c>
      <c r="BJ6" s="4" t="s">
        <v>348</v>
      </c>
      <c r="BK6" s="4">
        <v>1.9386574074074073E-2</v>
      </c>
      <c r="BL6" s="4" t="s">
        <v>609</v>
      </c>
      <c r="BM6" s="4">
        <v>1.9016203703703705E-2</v>
      </c>
      <c r="BN6" s="4" t="s">
        <v>228</v>
      </c>
      <c r="BO6" s="4" t="s">
        <v>228</v>
      </c>
      <c r="BP6" s="4" t="s">
        <v>705</v>
      </c>
      <c r="BQ6" s="4">
        <v>2.0798611111111111E-2</v>
      </c>
      <c r="BR6" s="4"/>
      <c r="BS6" s="4"/>
      <c r="BT6" s="4"/>
      <c r="BU6" s="4"/>
      <c r="BV6" s="4"/>
      <c r="BW6" s="4"/>
      <c r="BX6" s="4"/>
      <c r="BY6" s="4"/>
      <c r="BZ6" s="4"/>
      <c r="CA6" s="4"/>
      <c r="CB6" s="4"/>
      <c r="CC6" s="4"/>
      <c r="CD6" s="4"/>
      <c r="CE6" s="4"/>
      <c r="CF6" s="4"/>
      <c r="CG6" s="4"/>
      <c r="CH6" s="4"/>
      <c r="CI6" s="4"/>
      <c r="CJ6" s="4"/>
      <c r="CK6" s="4"/>
      <c r="CL6" s="4"/>
      <c r="CM6" s="4"/>
      <c r="CN6" s="4"/>
      <c r="CO6" s="4"/>
      <c r="CP6" s="4"/>
      <c r="CQ6" s="4"/>
      <c r="CR6" s="4"/>
      <c r="CS6" s="4"/>
      <c r="CT6" s="4"/>
      <c r="CU6" s="4"/>
      <c r="CV6" s="4"/>
      <c r="CW6" s="4"/>
      <c r="CX6" s="4"/>
      <c r="CY6" s="4"/>
      <c r="CZ6" s="4"/>
      <c r="DA6" s="4"/>
      <c r="DB6" s="4"/>
      <c r="DC6" s="4"/>
      <c r="DD6" s="4"/>
      <c r="DE6" s="4"/>
      <c r="DF6" s="4"/>
      <c r="DG6" s="78"/>
    </row>
    <row r="7" spans="1:111" x14ac:dyDescent="0.5">
      <c r="A7" s="82" t="str">
        <f>'5k Men'!B8</f>
        <v>Neil</v>
      </c>
      <c r="B7" s="17" t="str">
        <f>'5k Men'!C8</f>
        <v>Bant</v>
      </c>
      <c r="C7" s="6">
        <f t="shared" si="0"/>
        <v>1.7650462962962962E-2</v>
      </c>
      <c r="D7" s="4" t="s">
        <v>228</v>
      </c>
      <c r="E7" s="4" t="s">
        <v>228</v>
      </c>
      <c r="F7" s="4" t="s">
        <v>228</v>
      </c>
      <c r="G7" s="4" t="s">
        <v>228</v>
      </c>
      <c r="H7" s="4" t="s">
        <v>228</v>
      </c>
      <c r="I7" s="4" t="s">
        <v>228</v>
      </c>
      <c r="J7" s="4" t="s">
        <v>355</v>
      </c>
      <c r="K7" s="4">
        <v>1.7650462962962962E-2</v>
      </c>
      <c r="L7" s="4" t="s">
        <v>228</v>
      </c>
      <c r="M7" s="4" t="s">
        <v>228</v>
      </c>
      <c r="N7" s="4" t="s">
        <v>228</v>
      </c>
      <c r="O7" s="4" t="s">
        <v>228</v>
      </c>
      <c r="P7" s="4" t="s">
        <v>228</v>
      </c>
      <c r="Q7" s="4" t="s">
        <v>228</v>
      </c>
      <c r="R7" s="4" t="s">
        <v>228</v>
      </c>
      <c r="S7" s="4" t="s">
        <v>228</v>
      </c>
      <c r="T7" s="4" t="s">
        <v>228</v>
      </c>
      <c r="U7" s="4" t="s">
        <v>228</v>
      </c>
      <c r="V7" s="4" t="s">
        <v>228</v>
      </c>
      <c r="W7" s="4" t="s">
        <v>228</v>
      </c>
      <c r="X7" s="4" t="s">
        <v>228</v>
      </c>
      <c r="Y7" s="4" t="s">
        <v>228</v>
      </c>
      <c r="Z7" s="4" t="s">
        <v>228</v>
      </c>
      <c r="AA7" s="4" t="s">
        <v>228</v>
      </c>
      <c r="AB7" s="4" t="s">
        <v>228</v>
      </c>
      <c r="AC7" s="4" t="s">
        <v>228</v>
      </c>
      <c r="AD7" s="4" t="s">
        <v>228</v>
      </c>
      <c r="AE7" s="4" t="s">
        <v>228</v>
      </c>
      <c r="AF7" s="4" t="s">
        <v>228</v>
      </c>
      <c r="AG7" s="4" t="s">
        <v>228</v>
      </c>
      <c r="AH7" s="4" t="s">
        <v>228</v>
      </c>
      <c r="AI7" s="4" t="s">
        <v>228</v>
      </c>
      <c r="AJ7" s="4" t="s">
        <v>228</v>
      </c>
      <c r="AK7" s="4" t="s">
        <v>228</v>
      </c>
      <c r="AL7" s="4" t="s">
        <v>228</v>
      </c>
      <c r="AM7" s="4" t="s">
        <v>228</v>
      </c>
      <c r="AN7" s="4" t="s">
        <v>228</v>
      </c>
      <c r="AO7" s="4" t="s">
        <v>228</v>
      </c>
      <c r="AP7" s="4" t="s">
        <v>228</v>
      </c>
      <c r="AQ7" s="4" t="s">
        <v>228</v>
      </c>
      <c r="AR7" s="4" t="s">
        <v>228</v>
      </c>
      <c r="AS7" s="4" t="s">
        <v>228</v>
      </c>
      <c r="AT7" s="4" t="s">
        <v>228</v>
      </c>
      <c r="AU7" s="4" t="s">
        <v>228</v>
      </c>
      <c r="AV7" s="4" t="s">
        <v>228</v>
      </c>
      <c r="AW7" s="4" t="s">
        <v>228</v>
      </c>
      <c r="AX7" s="4" t="s">
        <v>228</v>
      </c>
      <c r="AY7" s="4" t="s">
        <v>228</v>
      </c>
      <c r="AZ7" s="4" t="s">
        <v>228</v>
      </c>
      <c r="BA7" s="4" t="s">
        <v>228</v>
      </c>
      <c r="BB7" s="4" t="s">
        <v>228</v>
      </c>
      <c r="BC7" s="4" t="s">
        <v>228</v>
      </c>
      <c r="BD7" s="4" t="s">
        <v>228</v>
      </c>
      <c r="BE7" s="4" t="s">
        <v>228</v>
      </c>
      <c r="BF7" s="4" t="s">
        <v>228</v>
      </c>
      <c r="BG7" s="4" t="s">
        <v>228</v>
      </c>
      <c r="BH7" s="4" t="s">
        <v>228</v>
      </c>
      <c r="BI7" s="4" t="s">
        <v>228</v>
      </c>
      <c r="BJ7" s="4" t="s">
        <v>228</v>
      </c>
      <c r="BK7" s="4" t="s">
        <v>228</v>
      </c>
      <c r="BL7" s="4" t="s">
        <v>228</v>
      </c>
      <c r="BM7" s="4" t="s">
        <v>228</v>
      </c>
      <c r="BN7" s="4" t="s">
        <v>228</v>
      </c>
      <c r="BO7" s="4" t="s">
        <v>228</v>
      </c>
      <c r="BP7" s="4" t="s">
        <v>228</v>
      </c>
      <c r="BQ7" s="4" t="s">
        <v>228</v>
      </c>
      <c r="BR7" s="4"/>
      <c r="BS7" s="4"/>
      <c r="BT7" s="4"/>
      <c r="BU7" s="4"/>
      <c r="BV7" s="4"/>
      <c r="BW7" s="4"/>
      <c r="BX7" s="4"/>
      <c r="BY7" s="4"/>
      <c r="BZ7" s="4"/>
      <c r="CA7" s="4"/>
      <c r="CB7" s="4"/>
      <c r="CC7" s="4"/>
      <c r="CD7" s="4"/>
      <c r="CE7" s="4"/>
      <c r="CF7" s="4"/>
      <c r="CG7" s="4"/>
      <c r="CH7" s="4"/>
      <c r="CI7" s="4"/>
      <c r="CJ7" s="4"/>
      <c r="CK7" s="4"/>
      <c r="CL7" s="4"/>
      <c r="CM7" s="4"/>
      <c r="CN7" s="4"/>
      <c r="CO7" s="4"/>
      <c r="CP7" s="4"/>
      <c r="CQ7" s="4"/>
      <c r="CR7" s="4"/>
      <c r="CS7" s="4"/>
      <c r="CT7" s="4"/>
      <c r="CU7" s="4"/>
      <c r="CV7" s="4"/>
      <c r="CW7" s="4"/>
      <c r="CX7" s="4"/>
      <c r="CY7" s="4"/>
      <c r="CZ7" s="4"/>
      <c r="DA7" s="4"/>
      <c r="DB7" s="4"/>
      <c r="DC7" s="4"/>
      <c r="DD7" s="4"/>
      <c r="DE7" s="4"/>
      <c r="DF7" s="4"/>
      <c r="DG7" s="78"/>
    </row>
    <row r="8" spans="1:111" x14ac:dyDescent="0.5">
      <c r="A8" s="82" t="str">
        <f>'5k Men'!B9</f>
        <v>Matt</v>
      </c>
      <c r="B8" s="17" t="str">
        <f>'5k Men'!C9</f>
        <v>Barry</v>
      </c>
      <c r="C8" s="6">
        <f>MIN(D8:DG8)</f>
        <v>0</v>
      </c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 t="s">
        <v>228</v>
      </c>
      <c r="AQ8" s="4" t="s">
        <v>228</v>
      </c>
      <c r="AR8" s="4" t="s">
        <v>228</v>
      </c>
      <c r="AS8" s="4" t="s">
        <v>228</v>
      </c>
      <c r="AT8" s="4" t="s">
        <v>228</v>
      </c>
      <c r="AU8" s="4" t="s">
        <v>228</v>
      </c>
      <c r="AV8" s="4" t="s">
        <v>228</v>
      </c>
      <c r="AW8" s="4" t="s">
        <v>228</v>
      </c>
      <c r="AX8" s="4" t="s">
        <v>228</v>
      </c>
      <c r="AY8" s="4" t="s">
        <v>228</v>
      </c>
      <c r="AZ8" s="4" t="s">
        <v>228</v>
      </c>
      <c r="BA8" s="4" t="s">
        <v>228</v>
      </c>
      <c r="BB8" s="4" t="s">
        <v>228</v>
      </c>
      <c r="BC8" s="4" t="s">
        <v>228</v>
      </c>
      <c r="BD8" s="4" t="s">
        <v>228</v>
      </c>
      <c r="BE8" s="4" t="s">
        <v>228</v>
      </c>
      <c r="BF8" s="4" t="s">
        <v>228</v>
      </c>
      <c r="BG8" s="4" t="s">
        <v>228</v>
      </c>
      <c r="BH8" s="4" t="s">
        <v>228</v>
      </c>
      <c r="BI8" s="4" t="s">
        <v>228</v>
      </c>
      <c r="BJ8" s="4" t="s">
        <v>228</v>
      </c>
      <c r="BK8" s="4" t="s">
        <v>228</v>
      </c>
      <c r="BL8" s="4" t="s">
        <v>228</v>
      </c>
      <c r="BM8" s="4" t="s">
        <v>228</v>
      </c>
      <c r="BN8" s="4" t="s">
        <v>228</v>
      </c>
      <c r="BO8" s="4" t="s">
        <v>228</v>
      </c>
      <c r="BP8" s="4" t="s">
        <v>228</v>
      </c>
      <c r="BQ8" s="4" t="s">
        <v>228</v>
      </c>
      <c r="BR8" s="4"/>
      <c r="BS8" s="4"/>
      <c r="BT8" s="4"/>
      <c r="BU8" s="4"/>
      <c r="BV8" s="4"/>
      <c r="BW8" s="4"/>
      <c r="BX8" s="4"/>
      <c r="BY8" s="4"/>
      <c r="BZ8" s="4"/>
      <c r="CA8" s="4"/>
      <c r="CB8" s="4"/>
      <c r="CC8" s="4"/>
      <c r="CD8" s="4"/>
      <c r="CE8" s="4"/>
      <c r="CF8" s="4"/>
      <c r="CG8" s="4"/>
      <c r="CH8" s="4"/>
      <c r="CI8" s="4"/>
      <c r="CJ8" s="4"/>
      <c r="CK8" s="4"/>
      <c r="CL8" s="4"/>
      <c r="CM8" s="4"/>
      <c r="CN8" s="4"/>
      <c r="CO8" s="4"/>
      <c r="CP8" s="4"/>
      <c r="CQ8" s="4"/>
      <c r="CR8" s="4"/>
      <c r="CS8" s="4"/>
      <c r="CT8" s="4"/>
      <c r="CU8" s="4"/>
      <c r="CV8" s="4"/>
      <c r="CW8" s="4"/>
      <c r="CX8" s="4"/>
      <c r="CY8" s="4"/>
      <c r="CZ8" s="4"/>
      <c r="DA8" s="4"/>
      <c r="DB8" s="4"/>
      <c r="DC8" s="4"/>
      <c r="DD8" s="4"/>
      <c r="DE8" s="4"/>
      <c r="DF8" s="4"/>
      <c r="DG8" s="78"/>
    </row>
    <row r="9" spans="1:111" x14ac:dyDescent="0.5">
      <c r="A9" s="82" t="str">
        <f>'5k Men'!B10</f>
        <v>Gary</v>
      </c>
      <c r="B9" s="17" t="str">
        <f>'5k Men'!C10</f>
        <v>Baugh</v>
      </c>
      <c r="C9" s="6">
        <f>MIN(D9:DG9)</f>
        <v>1.8333333333333333E-2</v>
      </c>
      <c r="D9" s="4" t="s">
        <v>228</v>
      </c>
      <c r="E9" s="4" t="s">
        <v>228</v>
      </c>
      <c r="F9" s="4" t="s">
        <v>228</v>
      </c>
      <c r="G9" s="4" t="s">
        <v>228</v>
      </c>
      <c r="H9" s="4" t="s">
        <v>228</v>
      </c>
      <c r="I9" s="4" t="s">
        <v>228</v>
      </c>
      <c r="J9" s="4" t="s">
        <v>355</v>
      </c>
      <c r="K9" s="4">
        <v>2.1678240740740741E-2</v>
      </c>
      <c r="L9" s="4" t="s">
        <v>228</v>
      </c>
      <c r="M9" s="4" t="s">
        <v>228</v>
      </c>
      <c r="N9" s="4" t="s">
        <v>228</v>
      </c>
      <c r="O9" s="4" t="s">
        <v>228</v>
      </c>
      <c r="P9" s="4" t="s">
        <v>228</v>
      </c>
      <c r="Q9" s="4" t="s">
        <v>228</v>
      </c>
      <c r="R9" s="4" t="s">
        <v>228</v>
      </c>
      <c r="S9" s="4" t="s">
        <v>228</v>
      </c>
      <c r="T9" s="4" t="s">
        <v>228</v>
      </c>
      <c r="U9" s="4" t="s">
        <v>228</v>
      </c>
      <c r="V9" s="4" t="s">
        <v>228</v>
      </c>
      <c r="W9" s="4" t="s">
        <v>228</v>
      </c>
      <c r="X9" s="4" t="s">
        <v>228</v>
      </c>
      <c r="Y9" s="4" t="s">
        <v>228</v>
      </c>
      <c r="Z9" s="4" t="s">
        <v>228</v>
      </c>
      <c r="AA9" s="4" t="s">
        <v>228</v>
      </c>
      <c r="AB9" s="4" t="s">
        <v>228</v>
      </c>
      <c r="AC9" s="4" t="s">
        <v>228</v>
      </c>
      <c r="AD9" s="4" t="s">
        <v>355</v>
      </c>
      <c r="AE9" s="4">
        <v>2.0104166666666666E-2</v>
      </c>
      <c r="AF9" s="4" t="s">
        <v>355</v>
      </c>
      <c r="AG9" s="4">
        <v>1.8935185185185187E-2</v>
      </c>
      <c r="AH9" s="4" t="s">
        <v>228</v>
      </c>
      <c r="AI9" s="4" t="s">
        <v>228</v>
      </c>
      <c r="AJ9" s="4" t="s">
        <v>228</v>
      </c>
      <c r="AK9" s="4" t="s">
        <v>228</v>
      </c>
      <c r="AL9" s="4" t="s">
        <v>228</v>
      </c>
      <c r="AM9" s="4" t="s">
        <v>228</v>
      </c>
      <c r="AN9" s="4" t="s">
        <v>228</v>
      </c>
      <c r="AO9" s="4" t="s">
        <v>228</v>
      </c>
      <c r="AP9" s="4" t="s">
        <v>228</v>
      </c>
      <c r="AQ9" s="4" t="s">
        <v>228</v>
      </c>
      <c r="AR9" s="4" t="s">
        <v>228</v>
      </c>
      <c r="AS9" s="4" t="s">
        <v>228</v>
      </c>
      <c r="AT9" s="4" t="s">
        <v>228</v>
      </c>
      <c r="AU9" s="4" t="s">
        <v>228</v>
      </c>
      <c r="AV9" s="4" t="s">
        <v>228</v>
      </c>
      <c r="AW9" s="4" t="s">
        <v>228</v>
      </c>
      <c r="AX9" s="4" t="s">
        <v>228</v>
      </c>
      <c r="AY9" s="4" t="s">
        <v>228</v>
      </c>
      <c r="AZ9" s="4" t="s">
        <v>366</v>
      </c>
      <c r="BA9" s="4">
        <v>2.1145833333333332E-2</v>
      </c>
      <c r="BB9" s="4" t="s">
        <v>228</v>
      </c>
      <c r="BC9" s="4" t="s">
        <v>228</v>
      </c>
      <c r="BD9" s="4" t="s">
        <v>228</v>
      </c>
      <c r="BE9" s="4" t="s">
        <v>228</v>
      </c>
      <c r="BF9" s="4" t="s">
        <v>228</v>
      </c>
      <c r="BG9" s="4" t="s">
        <v>228</v>
      </c>
      <c r="BH9" s="4" t="s">
        <v>228</v>
      </c>
      <c r="BI9" s="4" t="s">
        <v>228</v>
      </c>
      <c r="BJ9" s="4" t="s">
        <v>228</v>
      </c>
      <c r="BK9" s="4" t="s">
        <v>228</v>
      </c>
      <c r="BL9" s="4" t="s">
        <v>887</v>
      </c>
      <c r="BM9" s="4">
        <v>1.8333333333333333E-2</v>
      </c>
      <c r="BN9" s="4" t="s">
        <v>228</v>
      </c>
      <c r="BO9" s="4" t="s">
        <v>228</v>
      </c>
      <c r="BP9" s="4" t="s">
        <v>228</v>
      </c>
      <c r="BQ9" s="4" t="s">
        <v>228</v>
      </c>
      <c r="BR9" s="4"/>
      <c r="BS9" s="4"/>
      <c r="BT9" s="4"/>
      <c r="BU9" s="4"/>
      <c r="BV9" s="4"/>
      <c r="BW9" s="4"/>
      <c r="BX9" s="4"/>
      <c r="BY9" s="4"/>
      <c r="BZ9" s="4"/>
      <c r="CA9" s="4"/>
      <c r="CB9" s="4"/>
      <c r="CC9" s="4"/>
      <c r="CD9" s="4"/>
      <c r="CE9" s="4"/>
      <c r="CF9" s="4"/>
      <c r="CG9" s="4"/>
      <c r="CH9" s="4"/>
      <c r="CI9" s="4"/>
      <c r="CJ9" s="4"/>
      <c r="CK9" s="4"/>
      <c r="CL9" s="4"/>
      <c r="CM9" s="4"/>
      <c r="CN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4"/>
      <c r="DG9" s="78"/>
    </row>
    <row r="10" spans="1:111" x14ac:dyDescent="0.5">
      <c r="A10" s="82" t="str">
        <f>'5k Men'!B11</f>
        <v>Antony</v>
      </c>
      <c r="B10" s="17" t="str">
        <f>'5k Men'!C11</f>
        <v>Beard</v>
      </c>
      <c r="C10" s="6">
        <f t="shared" ref="C10" si="2">MIN(D10:DG10)</f>
        <v>0</v>
      </c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 t="s">
        <v>228</v>
      </c>
      <c r="AQ10" s="4" t="s">
        <v>228</v>
      </c>
      <c r="AR10" s="4" t="s">
        <v>228</v>
      </c>
      <c r="AS10" s="4" t="s">
        <v>228</v>
      </c>
      <c r="AT10" s="4" t="s">
        <v>228</v>
      </c>
      <c r="AU10" s="4" t="s">
        <v>228</v>
      </c>
      <c r="AV10" s="4" t="s">
        <v>228</v>
      </c>
      <c r="AW10" s="4" t="s">
        <v>228</v>
      </c>
      <c r="AX10" s="4" t="s">
        <v>228</v>
      </c>
      <c r="AY10" s="4" t="s">
        <v>228</v>
      </c>
      <c r="AZ10" s="4" t="s">
        <v>228</v>
      </c>
      <c r="BA10" s="4" t="s">
        <v>228</v>
      </c>
      <c r="BB10" s="4" t="s">
        <v>228</v>
      </c>
      <c r="BC10" s="4" t="s">
        <v>228</v>
      </c>
      <c r="BD10" s="4" t="s">
        <v>228</v>
      </c>
      <c r="BE10" s="4" t="s">
        <v>228</v>
      </c>
      <c r="BF10" s="4" t="s">
        <v>228</v>
      </c>
      <c r="BG10" s="4" t="s">
        <v>228</v>
      </c>
      <c r="BH10" s="4" t="s">
        <v>228</v>
      </c>
      <c r="BI10" s="4" t="s">
        <v>228</v>
      </c>
      <c r="BJ10" s="4" t="s">
        <v>228</v>
      </c>
      <c r="BK10" s="4" t="s">
        <v>228</v>
      </c>
      <c r="BL10" s="4" t="s">
        <v>228</v>
      </c>
      <c r="BM10" s="4" t="s">
        <v>228</v>
      </c>
      <c r="BN10" s="4" t="s">
        <v>228</v>
      </c>
      <c r="BO10" s="4" t="s">
        <v>228</v>
      </c>
      <c r="BP10" s="4" t="s">
        <v>228</v>
      </c>
      <c r="BQ10" s="4" t="s">
        <v>228</v>
      </c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78"/>
    </row>
    <row r="11" spans="1:111" x14ac:dyDescent="0.5">
      <c r="A11" s="82" t="str">
        <f>'5k Men'!B12</f>
        <v>Tony</v>
      </c>
      <c r="B11" s="17" t="str">
        <f>'5k Men'!C12</f>
        <v>Beck</v>
      </c>
      <c r="C11" s="6">
        <f t="shared" si="0"/>
        <v>0</v>
      </c>
      <c r="D11" s="4" t="s">
        <v>228</v>
      </c>
      <c r="E11" s="4" t="s">
        <v>228</v>
      </c>
      <c r="F11" s="4" t="s">
        <v>228</v>
      </c>
      <c r="G11" s="4" t="s">
        <v>228</v>
      </c>
      <c r="H11" s="4" t="s">
        <v>228</v>
      </c>
      <c r="I11" s="4" t="s">
        <v>228</v>
      </c>
      <c r="J11" s="4" t="s">
        <v>228</v>
      </c>
      <c r="K11" s="4" t="s">
        <v>228</v>
      </c>
      <c r="L11" s="4" t="s">
        <v>228</v>
      </c>
      <c r="M11" s="4" t="s">
        <v>228</v>
      </c>
      <c r="N11" s="4" t="s">
        <v>228</v>
      </c>
      <c r="O11" s="4" t="s">
        <v>228</v>
      </c>
      <c r="P11" s="4" t="s">
        <v>228</v>
      </c>
      <c r="Q11" s="4" t="s">
        <v>228</v>
      </c>
      <c r="R11" s="4" t="s">
        <v>228</v>
      </c>
      <c r="S11" s="4" t="s">
        <v>228</v>
      </c>
      <c r="T11" s="4" t="s">
        <v>228</v>
      </c>
      <c r="U11" s="4" t="s">
        <v>228</v>
      </c>
      <c r="V11" s="4" t="s">
        <v>228</v>
      </c>
      <c r="W11" s="4" t="s">
        <v>228</v>
      </c>
      <c r="X11" s="4" t="s">
        <v>228</v>
      </c>
      <c r="Y11" s="4" t="s">
        <v>228</v>
      </c>
      <c r="Z11" s="4" t="s">
        <v>228</v>
      </c>
      <c r="AA11" s="4" t="s">
        <v>228</v>
      </c>
      <c r="AB11" s="4" t="s">
        <v>228</v>
      </c>
      <c r="AC11" s="4" t="s">
        <v>228</v>
      </c>
      <c r="AD11" s="4" t="s">
        <v>228</v>
      </c>
      <c r="AE11" s="4" t="s">
        <v>228</v>
      </c>
      <c r="AF11" s="4" t="s">
        <v>228</v>
      </c>
      <c r="AG11" s="4" t="s">
        <v>228</v>
      </c>
      <c r="AH11" s="4" t="s">
        <v>228</v>
      </c>
      <c r="AI11" s="4" t="s">
        <v>228</v>
      </c>
      <c r="AJ11" s="4" t="s">
        <v>228</v>
      </c>
      <c r="AK11" s="4" t="s">
        <v>228</v>
      </c>
      <c r="AL11" s="4" t="s">
        <v>228</v>
      </c>
      <c r="AM11" s="4" t="s">
        <v>228</v>
      </c>
      <c r="AN11" s="4" t="s">
        <v>228</v>
      </c>
      <c r="AO11" s="4" t="s">
        <v>228</v>
      </c>
      <c r="AP11" s="4" t="s">
        <v>228</v>
      </c>
      <c r="AQ11" s="4" t="s">
        <v>228</v>
      </c>
      <c r="AR11" s="4" t="s">
        <v>228</v>
      </c>
      <c r="AS11" s="4" t="s">
        <v>228</v>
      </c>
      <c r="AT11" s="4" t="s">
        <v>228</v>
      </c>
      <c r="AU11" s="4" t="s">
        <v>228</v>
      </c>
      <c r="AV11" s="4" t="s">
        <v>228</v>
      </c>
      <c r="AW11" s="4" t="s">
        <v>228</v>
      </c>
      <c r="AX11" s="4" t="s">
        <v>228</v>
      </c>
      <c r="AY11" s="4" t="s">
        <v>228</v>
      </c>
      <c r="AZ11" s="4" t="s">
        <v>228</v>
      </c>
      <c r="BA11" s="4" t="s">
        <v>228</v>
      </c>
      <c r="BB11" s="4" t="s">
        <v>228</v>
      </c>
      <c r="BC11" s="4" t="s">
        <v>228</v>
      </c>
      <c r="BD11" s="4" t="s">
        <v>228</v>
      </c>
      <c r="BE11" s="4" t="s">
        <v>228</v>
      </c>
      <c r="BF11" s="4" t="s">
        <v>228</v>
      </c>
      <c r="BG11" s="4" t="s">
        <v>228</v>
      </c>
      <c r="BH11" s="4" t="s">
        <v>228</v>
      </c>
      <c r="BI11" s="4" t="s">
        <v>228</v>
      </c>
      <c r="BJ11" s="4" t="s">
        <v>228</v>
      </c>
      <c r="BK11" s="4" t="s">
        <v>228</v>
      </c>
      <c r="BL11" s="4" t="s">
        <v>228</v>
      </c>
      <c r="BM11" s="4" t="s">
        <v>228</v>
      </c>
      <c r="BN11" s="4" t="s">
        <v>228</v>
      </c>
      <c r="BO11" s="4" t="s">
        <v>228</v>
      </c>
      <c r="BP11" s="4" t="s">
        <v>228</v>
      </c>
      <c r="BQ11" s="4" t="s">
        <v>228</v>
      </c>
      <c r="BR11" s="4"/>
      <c r="BS11" s="4"/>
      <c r="BT11" s="4"/>
      <c r="BU11" s="4"/>
      <c r="BV11" s="4"/>
      <c r="BW11" s="4"/>
      <c r="BX11" s="4"/>
      <c r="BY11" s="4"/>
      <c r="BZ11" s="4"/>
      <c r="CA11" s="4"/>
      <c r="CB11" s="4"/>
      <c r="CC11" s="4"/>
      <c r="CD11" s="4"/>
      <c r="CE11" s="4"/>
      <c r="CF11" s="4"/>
      <c r="CG11" s="4"/>
      <c r="CH11" s="4"/>
      <c r="CI11" s="4"/>
      <c r="CJ11" s="4"/>
      <c r="CK11" s="4"/>
      <c r="CL11" s="4"/>
      <c r="CM11" s="4"/>
      <c r="CN11" s="4"/>
      <c r="CO11" s="4"/>
      <c r="CP11" s="4"/>
      <c r="CQ11" s="4"/>
      <c r="CR11" s="4"/>
      <c r="CS11" s="4"/>
      <c r="CT11" s="4"/>
      <c r="CU11" s="4"/>
      <c r="CV11" s="4"/>
      <c r="CW11" s="4"/>
      <c r="CX11" s="4"/>
      <c r="CY11" s="4"/>
      <c r="CZ11" s="4"/>
      <c r="DA11" s="4"/>
      <c r="DB11" s="4"/>
      <c r="DC11" s="4"/>
      <c r="DD11" s="4"/>
      <c r="DE11" s="4"/>
      <c r="DF11" s="4"/>
      <c r="DG11" s="78"/>
    </row>
    <row r="12" spans="1:111" x14ac:dyDescent="0.5">
      <c r="A12" s="82" t="str">
        <f>'5k Men'!B13</f>
        <v>Oskar</v>
      </c>
      <c r="B12" s="17" t="str">
        <f>'5k Men'!C13</f>
        <v>Bengtsson</v>
      </c>
      <c r="C12" s="6">
        <f t="shared" ref="C12" si="3">MIN(D12:DG12)</f>
        <v>0</v>
      </c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  <c r="AM12" s="4"/>
      <c r="AN12" s="4"/>
      <c r="AO12" s="4"/>
      <c r="AP12" s="4" t="s">
        <v>228</v>
      </c>
      <c r="AQ12" s="4" t="s">
        <v>228</v>
      </c>
      <c r="AR12" s="4" t="s">
        <v>228</v>
      </c>
      <c r="AS12" s="4" t="s">
        <v>228</v>
      </c>
      <c r="AT12" s="4" t="s">
        <v>228</v>
      </c>
      <c r="AU12" s="4" t="s">
        <v>228</v>
      </c>
      <c r="AV12" s="4" t="s">
        <v>228</v>
      </c>
      <c r="AW12" s="4" t="s">
        <v>228</v>
      </c>
      <c r="AX12" s="4" t="s">
        <v>228</v>
      </c>
      <c r="AY12" s="4" t="s">
        <v>228</v>
      </c>
      <c r="AZ12" s="4" t="s">
        <v>228</v>
      </c>
      <c r="BA12" s="4" t="s">
        <v>228</v>
      </c>
      <c r="BB12" s="4" t="s">
        <v>228</v>
      </c>
      <c r="BC12" s="4" t="s">
        <v>228</v>
      </c>
      <c r="BD12" s="4" t="s">
        <v>228</v>
      </c>
      <c r="BE12" s="4" t="s">
        <v>228</v>
      </c>
      <c r="BF12" s="4" t="s">
        <v>228</v>
      </c>
      <c r="BG12" s="4" t="s">
        <v>228</v>
      </c>
      <c r="BH12" s="4" t="s">
        <v>228</v>
      </c>
      <c r="BI12" s="4" t="s">
        <v>228</v>
      </c>
      <c r="BJ12" s="4" t="s">
        <v>228</v>
      </c>
      <c r="BK12" s="4" t="s">
        <v>228</v>
      </c>
      <c r="BL12" s="4" t="s">
        <v>228</v>
      </c>
      <c r="BM12" s="4" t="s">
        <v>228</v>
      </c>
      <c r="BN12" s="4" t="s">
        <v>228</v>
      </c>
      <c r="BO12" s="4" t="s">
        <v>228</v>
      </c>
      <c r="BP12" s="4" t="s">
        <v>228</v>
      </c>
      <c r="BQ12" s="4" t="s">
        <v>228</v>
      </c>
      <c r="BR12" s="4"/>
      <c r="BS12" s="4"/>
      <c r="BT12" s="4"/>
      <c r="BU12" s="4"/>
      <c r="BV12" s="4"/>
      <c r="BW12" s="4"/>
      <c r="BX12" s="4"/>
      <c r="BY12" s="4"/>
      <c r="BZ12" s="4"/>
      <c r="CA12" s="4"/>
      <c r="CB12" s="4"/>
      <c r="CC12" s="4"/>
      <c r="CD12" s="4"/>
      <c r="CE12" s="4"/>
      <c r="CF12" s="4"/>
      <c r="CG12" s="4"/>
      <c r="CH12" s="4"/>
      <c r="CI12" s="4"/>
      <c r="CJ12" s="4"/>
      <c r="CK12" s="4"/>
      <c r="CL12" s="4"/>
      <c r="CM12" s="4"/>
      <c r="CN12" s="4"/>
      <c r="CO12" s="4"/>
      <c r="CP12" s="4"/>
      <c r="CQ12" s="4"/>
      <c r="CR12" s="4"/>
      <c r="CS12" s="4"/>
      <c r="CT12" s="4"/>
      <c r="CU12" s="4"/>
      <c r="CV12" s="4"/>
      <c r="CW12" s="4"/>
      <c r="CX12" s="4"/>
      <c r="CY12" s="4"/>
      <c r="CZ12" s="4"/>
      <c r="DA12" s="4"/>
      <c r="DB12" s="4"/>
      <c r="DC12" s="4"/>
      <c r="DD12" s="4"/>
      <c r="DE12" s="4"/>
      <c r="DF12" s="4"/>
      <c r="DG12" s="78"/>
    </row>
    <row r="13" spans="1:111" x14ac:dyDescent="0.5">
      <c r="A13" s="82" t="str">
        <f>'5k Men'!B14</f>
        <v>Simon</v>
      </c>
      <c r="B13" s="17" t="str">
        <f>'5k Men'!C14</f>
        <v>Bishop</v>
      </c>
      <c r="C13" s="6">
        <f t="shared" si="0"/>
        <v>1.2476851851851852E-2</v>
      </c>
      <c r="D13" s="4" t="s">
        <v>348</v>
      </c>
      <c r="E13" s="4">
        <v>1.7986111111111112E-2</v>
      </c>
      <c r="F13" s="4" t="s">
        <v>347</v>
      </c>
      <c r="G13" s="4">
        <v>2.1678240740740741E-2</v>
      </c>
      <c r="H13" s="4" t="s">
        <v>228</v>
      </c>
      <c r="I13" s="4" t="s">
        <v>228</v>
      </c>
      <c r="J13" s="4" t="s">
        <v>228</v>
      </c>
      <c r="K13" s="4" t="s">
        <v>228</v>
      </c>
      <c r="L13" s="4" t="s">
        <v>228</v>
      </c>
      <c r="M13" s="4" t="s">
        <v>228</v>
      </c>
      <c r="N13" s="4" t="s">
        <v>348</v>
      </c>
      <c r="O13" s="4">
        <v>1.2476851851851852E-2</v>
      </c>
      <c r="P13" s="4" t="s">
        <v>348</v>
      </c>
      <c r="Q13" s="4">
        <v>1.8425925925925925E-2</v>
      </c>
      <c r="R13" s="4" t="s">
        <v>228</v>
      </c>
      <c r="S13" s="4" t="s">
        <v>228</v>
      </c>
      <c r="T13" s="4" t="s">
        <v>228</v>
      </c>
      <c r="U13" s="4" t="s">
        <v>228</v>
      </c>
      <c r="V13" s="4" t="s">
        <v>355</v>
      </c>
      <c r="W13" s="4">
        <v>1.4930555555555556E-2</v>
      </c>
      <c r="X13" s="4" t="s">
        <v>228</v>
      </c>
      <c r="Y13" s="4" t="s">
        <v>228</v>
      </c>
      <c r="Z13" s="4" t="s">
        <v>228</v>
      </c>
      <c r="AA13" s="4" t="s">
        <v>228</v>
      </c>
      <c r="AB13" s="4" t="s">
        <v>355</v>
      </c>
      <c r="AC13" s="4">
        <v>1.8483796296296297E-2</v>
      </c>
      <c r="AD13" s="4" t="s">
        <v>355</v>
      </c>
      <c r="AE13" s="4">
        <v>1.7905092592592594E-2</v>
      </c>
      <c r="AF13" s="4" t="s">
        <v>355</v>
      </c>
      <c r="AG13" s="4">
        <v>2.0057870370370372E-2</v>
      </c>
      <c r="AH13" s="4" t="s">
        <v>355</v>
      </c>
      <c r="AI13" s="4">
        <v>1.6840277777777777E-2</v>
      </c>
      <c r="AJ13" s="4" t="s">
        <v>355</v>
      </c>
      <c r="AK13" s="4">
        <v>1.9652777777777779E-2</v>
      </c>
      <c r="AL13" s="4" t="s">
        <v>228</v>
      </c>
      <c r="AM13" s="4" t="s">
        <v>228</v>
      </c>
      <c r="AN13" s="4" t="s">
        <v>355</v>
      </c>
      <c r="AO13" s="4">
        <v>1.3009259259259259E-2</v>
      </c>
      <c r="AP13" s="4" t="s">
        <v>355</v>
      </c>
      <c r="AQ13" s="4">
        <v>1.5983796296296298E-2</v>
      </c>
      <c r="AR13" s="4" t="s">
        <v>355</v>
      </c>
      <c r="AS13" s="4">
        <v>1.6458333333333332E-2</v>
      </c>
      <c r="AT13" s="4" t="s">
        <v>355</v>
      </c>
      <c r="AU13" s="4">
        <v>1.6377314814814813E-2</v>
      </c>
      <c r="AV13" s="4" t="s">
        <v>355</v>
      </c>
      <c r="AW13" s="4">
        <v>1.2800925925925926E-2</v>
      </c>
      <c r="AX13" s="4" t="s">
        <v>355</v>
      </c>
      <c r="AY13" s="4">
        <v>1.758101851851852E-2</v>
      </c>
      <c r="AZ13" s="4" t="s">
        <v>355</v>
      </c>
      <c r="BA13" s="4">
        <v>1.3715277777777778E-2</v>
      </c>
      <c r="BB13" s="4" t="s">
        <v>355</v>
      </c>
      <c r="BC13" s="4">
        <v>1.4421296296296297E-2</v>
      </c>
      <c r="BD13" s="4" t="s">
        <v>228</v>
      </c>
      <c r="BE13" s="4" t="s">
        <v>228</v>
      </c>
      <c r="BF13" s="4" t="s">
        <v>355</v>
      </c>
      <c r="BG13" s="4">
        <v>1.7615740740740741E-2</v>
      </c>
      <c r="BH13" s="4" t="s">
        <v>228</v>
      </c>
      <c r="BI13" s="4" t="s">
        <v>228</v>
      </c>
      <c r="BJ13" s="4" t="s">
        <v>355</v>
      </c>
      <c r="BK13" s="4">
        <v>1.8854166666666668E-2</v>
      </c>
      <c r="BL13" s="4" t="s">
        <v>228</v>
      </c>
      <c r="BM13" s="4" t="s">
        <v>228</v>
      </c>
      <c r="BN13" s="4" t="s">
        <v>348</v>
      </c>
      <c r="BO13" s="4">
        <v>1.7604166666666667E-2</v>
      </c>
      <c r="BP13" s="4" t="s">
        <v>355</v>
      </c>
      <c r="BQ13" s="4">
        <v>1.2777777777777779E-2</v>
      </c>
      <c r="BR13" s="4"/>
      <c r="BS13" s="4"/>
      <c r="BT13" s="4"/>
      <c r="BU13" s="4"/>
      <c r="BV13" s="4"/>
      <c r="BW13" s="4"/>
      <c r="BX13" s="4"/>
      <c r="BY13" s="4"/>
      <c r="BZ13" s="4"/>
      <c r="CA13" s="4"/>
      <c r="CB13" s="4"/>
      <c r="CC13" s="4"/>
      <c r="CD13" s="4"/>
      <c r="CE13" s="4"/>
      <c r="CF13" s="4"/>
      <c r="CG13" s="4"/>
      <c r="CH13" s="4"/>
      <c r="CI13" s="4"/>
      <c r="CJ13" s="4"/>
      <c r="CK13" s="4"/>
      <c r="CL13" s="4"/>
      <c r="CM13" s="4"/>
      <c r="CN13" s="4"/>
      <c r="CO13" s="4"/>
      <c r="CP13" s="4"/>
      <c r="CQ13" s="4"/>
      <c r="CR13" s="4"/>
      <c r="CS13" s="4"/>
      <c r="CT13" s="4"/>
      <c r="CU13" s="4"/>
      <c r="CV13" s="4"/>
      <c r="CW13" s="4"/>
      <c r="CX13" s="4"/>
      <c r="CY13" s="4"/>
      <c r="CZ13" s="4"/>
      <c r="DA13" s="4"/>
      <c r="DB13" s="4"/>
      <c r="DC13" s="4"/>
      <c r="DD13" s="4"/>
      <c r="DE13" s="4"/>
      <c r="DF13" s="4"/>
      <c r="DG13" s="78"/>
    </row>
    <row r="14" spans="1:111" x14ac:dyDescent="0.5">
      <c r="A14" s="82" t="str">
        <f>'5k Men'!B15</f>
        <v>Ian</v>
      </c>
      <c r="B14" s="17" t="str">
        <f>'5k Men'!C15</f>
        <v>Blakey</v>
      </c>
      <c r="C14" s="6">
        <f t="shared" ref="C14" si="4">MIN(D14:DG14)</f>
        <v>2.3819444444444445E-2</v>
      </c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 t="s">
        <v>355</v>
      </c>
      <c r="AQ14" s="4">
        <v>2.3819444444444445E-2</v>
      </c>
      <c r="AR14" s="4" t="s">
        <v>228</v>
      </c>
      <c r="AS14" s="4" t="s">
        <v>228</v>
      </c>
      <c r="AT14" s="4" t="s">
        <v>228</v>
      </c>
      <c r="AU14" s="4" t="s">
        <v>228</v>
      </c>
      <c r="AV14" s="4" t="s">
        <v>228</v>
      </c>
      <c r="AW14" s="4" t="s">
        <v>228</v>
      </c>
      <c r="AX14" s="4" t="s">
        <v>228</v>
      </c>
      <c r="AY14" s="4" t="s">
        <v>228</v>
      </c>
      <c r="AZ14" s="4" t="s">
        <v>228</v>
      </c>
      <c r="BA14" s="4" t="s">
        <v>228</v>
      </c>
      <c r="BB14" s="4" t="s">
        <v>228</v>
      </c>
      <c r="BC14" s="4" t="s">
        <v>228</v>
      </c>
      <c r="BD14" s="4" t="s">
        <v>228</v>
      </c>
      <c r="BE14" s="4" t="s">
        <v>228</v>
      </c>
      <c r="BF14" s="4" t="s">
        <v>228</v>
      </c>
      <c r="BG14" s="4" t="s">
        <v>228</v>
      </c>
      <c r="BH14" s="4" t="s">
        <v>228</v>
      </c>
      <c r="BI14" s="4" t="s">
        <v>228</v>
      </c>
      <c r="BJ14" s="4" t="s">
        <v>228</v>
      </c>
      <c r="BK14" s="4" t="s">
        <v>228</v>
      </c>
      <c r="BL14" s="4" t="s">
        <v>228</v>
      </c>
      <c r="BM14" s="4" t="s">
        <v>228</v>
      </c>
      <c r="BN14" s="4" t="s">
        <v>228</v>
      </c>
      <c r="BO14" s="4" t="s">
        <v>228</v>
      </c>
      <c r="BP14" s="4" t="s">
        <v>228</v>
      </c>
      <c r="BQ14" s="4" t="s">
        <v>228</v>
      </c>
      <c r="BR14" s="4"/>
      <c r="BS14" s="4"/>
      <c r="BT14" s="4"/>
      <c r="BU14" s="4"/>
      <c r="BV14" s="4"/>
      <c r="BW14" s="4"/>
      <c r="BX14" s="4"/>
      <c r="BY14" s="4"/>
      <c r="BZ14" s="4"/>
      <c r="CA14" s="4"/>
      <c r="CB14" s="4"/>
      <c r="CC14" s="4"/>
      <c r="CD14" s="4"/>
      <c r="CE14" s="4"/>
      <c r="CF14" s="4"/>
      <c r="CG14" s="4"/>
      <c r="CH14" s="4"/>
      <c r="CI14" s="4"/>
      <c r="CJ14" s="4"/>
      <c r="CK14" s="4"/>
      <c r="CL14" s="4"/>
      <c r="CM14" s="4"/>
      <c r="CN14" s="4"/>
      <c r="CO14" s="4"/>
      <c r="CP14" s="4"/>
      <c r="CQ14" s="4"/>
      <c r="CR14" s="4"/>
      <c r="CS14" s="4"/>
      <c r="CT14" s="4"/>
      <c r="CU14" s="4"/>
      <c r="CV14" s="4"/>
      <c r="CW14" s="4"/>
      <c r="CX14" s="4"/>
      <c r="CY14" s="4"/>
      <c r="CZ14" s="4"/>
      <c r="DA14" s="4"/>
      <c r="DB14" s="4"/>
      <c r="DC14" s="4"/>
      <c r="DD14" s="4"/>
      <c r="DE14" s="4"/>
      <c r="DF14" s="4"/>
      <c r="DG14" s="78"/>
    </row>
    <row r="15" spans="1:111" x14ac:dyDescent="0.5">
      <c r="A15" s="82" t="str">
        <f>'5k Men'!B16</f>
        <v>Ian</v>
      </c>
      <c r="B15" s="17" t="str">
        <f>'5k Men'!C16</f>
        <v>Boardley</v>
      </c>
      <c r="C15" s="6">
        <f t="shared" si="0"/>
        <v>1.361111111111111E-2</v>
      </c>
      <c r="D15" s="4" t="s">
        <v>228</v>
      </c>
      <c r="E15" s="4" t="s">
        <v>228</v>
      </c>
      <c r="F15" s="4" t="s">
        <v>228</v>
      </c>
      <c r="G15" s="4" t="s">
        <v>228</v>
      </c>
      <c r="H15" s="4" t="s">
        <v>228</v>
      </c>
      <c r="I15" s="4" t="s">
        <v>228</v>
      </c>
      <c r="J15" s="4" t="s">
        <v>228</v>
      </c>
      <c r="K15" s="4" t="s">
        <v>228</v>
      </c>
      <c r="L15" s="4" t="s">
        <v>228</v>
      </c>
      <c r="M15" s="4" t="s">
        <v>228</v>
      </c>
      <c r="N15" s="4" t="s">
        <v>228</v>
      </c>
      <c r="O15" s="4" t="s">
        <v>228</v>
      </c>
      <c r="P15" s="4" t="s">
        <v>228</v>
      </c>
      <c r="Q15" s="4" t="s">
        <v>228</v>
      </c>
      <c r="R15" s="4" t="s">
        <v>228</v>
      </c>
      <c r="S15" s="4" t="s">
        <v>228</v>
      </c>
      <c r="T15" s="4" t="s">
        <v>228</v>
      </c>
      <c r="U15" s="4" t="s">
        <v>228</v>
      </c>
      <c r="V15" s="4" t="s">
        <v>228</v>
      </c>
      <c r="W15" s="4" t="s">
        <v>228</v>
      </c>
      <c r="X15" s="4" t="s">
        <v>228</v>
      </c>
      <c r="Y15" s="4" t="s">
        <v>228</v>
      </c>
      <c r="Z15" s="4" t="s">
        <v>228</v>
      </c>
      <c r="AA15" s="4" t="s">
        <v>228</v>
      </c>
      <c r="AB15" s="4" t="s">
        <v>228</v>
      </c>
      <c r="AC15" s="4" t="s">
        <v>228</v>
      </c>
      <c r="AD15" s="4" t="s">
        <v>228</v>
      </c>
      <c r="AE15" s="4" t="s">
        <v>228</v>
      </c>
      <c r="AF15" s="4" t="s">
        <v>612</v>
      </c>
      <c r="AG15" s="4">
        <v>2.060185185185185E-2</v>
      </c>
      <c r="AH15" s="4" t="s">
        <v>228</v>
      </c>
      <c r="AI15" s="4" t="s">
        <v>228</v>
      </c>
      <c r="AJ15" s="4" t="s">
        <v>228</v>
      </c>
      <c r="AK15" s="4" t="s">
        <v>228</v>
      </c>
      <c r="AL15" s="4" t="s">
        <v>228</v>
      </c>
      <c r="AM15" s="4" t="s">
        <v>228</v>
      </c>
      <c r="AN15" s="4" t="s">
        <v>228</v>
      </c>
      <c r="AO15" s="4" t="s">
        <v>228</v>
      </c>
      <c r="AP15" s="4" t="s">
        <v>228</v>
      </c>
      <c r="AQ15" s="4" t="s">
        <v>228</v>
      </c>
      <c r="AR15" s="4" t="s">
        <v>228</v>
      </c>
      <c r="AS15" s="4" t="s">
        <v>228</v>
      </c>
      <c r="AT15" s="4" t="s">
        <v>228</v>
      </c>
      <c r="AU15" s="4" t="s">
        <v>228</v>
      </c>
      <c r="AV15" s="4" t="s">
        <v>228</v>
      </c>
      <c r="AW15" s="4" t="s">
        <v>228</v>
      </c>
      <c r="AX15" s="4" t="s">
        <v>228</v>
      </c>
      <c r="AY15" s="4" t="s">
        <v>228</v>
      </c>
      <c r="AZ15" s="4" t="s">
        <v>228</v>
      </c>
      <c r="BA15" s="4" t="s">
        <v>228</v>
      </c>
      <c r="BB15" s="4" t="s">
        <v>228</v>
      </c>
      <c r="BC15" s="4" t="s">
        <v>228</v>
      </c>
      <c r="BD15" s="4" t="s">
        <v>228</v>
      </c>
      <c r="BE15" s="4" t="s">
        <v>228</v>
      </c>
      <c r="BF15" s="4" t="s">
        <v>228</v>
      </c>
      <c r="BG15" s="4" t="s">
        <v>228</v>
      </c>
      <c r="BH15" s="4" t="s">
        <v>228</v>
      </c>
      <c r="BI15" s="4" t="s">
        <v>228</v>
      </c>
      <c r="BJ15" s="4" t="s">
        <v>228</v>
      </c>
      <c r="BK15" s="4" t="s">
        <v>228</v>
      </c>
      <c r="BL15" s="4" t="s">
        <v>612</v>
      </c>
      <c r="BM15" s="4">
        <v>1.3645833333333333E-2</v>
      </c>
      <c r="BN15" s="4" t="s">
        <v>228</v>
      </c>
      <c r="BO15" s="4" t="s">
        <v>228</v>
      </c>
      <c r="BP15" s="4" t="s">
        <v>612</v>
      </c>
      <c r="BQ15" s="4">
        <v>1.361111111111111E-2</v>
      </c>
      <c r="BR15" s="4"/>
      <c r="BS15" s="4"/>
      <c r="BT15" s="4"/>
      <c r="BU15" s="4"/>
      <c r="BV15" s="4"/>
      <c r="BW15" s="4"/>
      <c r="BX15" s="4"/>
      <c r="BY15" s="4"/>
      <c r="BZ15" s="4"/>
      <c r="CA15" s="4"/>
      <c r="CB15" s="4"/>
      <c r="CC15" s="4"/>
      <c r="CD15" s="4"/>
      <c r="CE15" s="4"/>
      <c r="CF15" s="4"/>
      <c r="CG15" s="4"/>
      <c r="CH15" s="4"/>
      <c r="CI15" s="4"/>
      <c r="CJ15" s="4"/>
      <c r="CK15" s="4"/>
      <c r="CL15" s="4"/>
      <c r="CM15" s="4"/>
      <c r="CN15" s="4"/>
      <c r="CO15" s="4"/>
      <c r="CP15" s="4"/>
      <c r="CQ15" s="4"/>
      <c r="CR15" s="4"/>
      <c r="CS15" s="4"/>
      <c r="CT15" s="4"/>
      <c r="CU15" s="4"/>
      <c r="CV15" s="4"/>
      <c r="CW15" s="4"/>
      <c r="CX15" s="4"/>
      <c r="CY15" s="4"/>
      <c r="CZ15" s="4"/>
      <c r="DA15" s="4"/>
      <c r="DB15" s="4"/>
      <c r="DC15" s="4"/>
      <c r="DD15" s="4"/>
      <c r="DE15" s="4"/>
      <c r="DF15" s="4"/>
      <c r="DG15" s="78"/>
    </row>
    <row r="16" spans="1:111" x14ac:dyDescent="0.5">
      <c r="A16" s="82" t="str">
        <f>'5k Men'!B17</f>
        <v>Tim</v>
      </c>
      <c r="B16" s="17" t="str">
        <f>'5k Men'!C17</f>
        <v>Bourne</v>
      </c>
      <c r="C16" s="6">
        <f t="shared" si="0"/>
        <v>1.8356481481481481E-2</v>
      </c>
      <c r="D16" s="4" t="s">
        <v>228</v>
      </c>
      <c r="E16" s="4" t="s">
        <v>228</v>
      </c>
      <c r="F16" s="4" t="s">
        <v>228</v>
      </c>
      <c r="G16" s="4" t="s">
        <v>228</v>
      </c>
      <c r="H16" s="4" t="s">
        <v>228</v>
      </c>
      <c r="I16" s="4" t="s">
        <v>228</v>
      </c>
      <c r="J16" s="4" t="s">
        <v>228</v>
      </c>
      <c r="K16" s="4" t="s">
        <v>228</v>
      </c>
      <c r="L16" s="4" t="s">
        <v>228</v>
      </c>
      <c r="M16" s="4" t="s">
        <v>228</v>
      </c>
      <c r="N16" s="4" t="s">
        <v>228</v>
      </c>
      <c r="O16" s="4" t="s">
        <v>228</v>
      </c>
      <c r="P16" s="4" t="s">
        <v>228</v>
      </c>
      <c r="Q16" s="4" t="s">
        <v>228</v>
      </c>
      <c r="R16" s="4" t="s">
        <v>228</v>
      </c>
      <c r="S16" s="4" t="s">
        <v>228</v>
      </c>
      <c r="T16" s="4" t="s">
        <v>228</v>
      </c>
      <c r="U16" s="4" t="s">
        <v>228</v>
      </c>
      <c r="V16" s="4" t="s">
        <v>355</v>
      </c>
      <c r="W16" s="4">
        <v>2.1747685185185186E-2</v>
      </c>
      <c r="X16" s="4" t="s">
        <v>355</v>
      </c>
      <c r="Y16" s="4">
        <v>2.1400462962962961E-2</v>
      </c>
      <c r="Z16" s="4" t="s">
        <v>228</v>
      </c>
      <c r="AA16" s="4" t="s">
        <v>228</v>
      </c>
      <c r="AB16" s="4" t="s">
        <v>355</v>
      </c>
      <c r="AC16" s="4">
        <v>1.8784722222222223E-2</v>
      </c>
      <c r="AD16" s="4" t="s">
        <v>347</v>
      </c>
      <c r="AE16" s="4">
        <v>1.8356481481481481E-2</v>
      </c>
      <c r="AF16" s="4" t="s">
        <v>350</v>
      </c>
      <c r="AG16" s="4">
        <v>2.8136574074074074E-2</v>
      </c>
      <c r="AH16" s="4" t="s">
        <v>355</v>
      </c>
      <c r="AI16" s="4">
        <v>1.8425925925925925E-2</v>
      </c>
      <c r="AJ16" s="4" t="s">
        <v>228</v>
      </c>
      <c r="AK16" s="4" t="s">
        <v>228</v>
      </c>
      <c r="AL16" s="4" t="s">
        <v>355</v>
      </c>
      <c r="AM16" s="4">
        <v>1.8541666666666668E-2</v>
      </c>
      <c r="AN16" s="4" t="s">
        <v>355</v>
      </c>
      <c r="AO16" s="4">
        <v>1.8668981481481481E-2</v>
      </c>
      <c r="AP16" s="4" t="s">
        <v>228</v>
      </c>
      <c r="AQ16" s="4" t="s">
        <v>228</v>
      </c>
      <c r="AR16" s="4" t="s">
        <v>228</v>
      </c>
      <c r="AS16" s="4" t="s">
        <v>228</v>
      </c>
      <c r="AT16" s="4" t="s">
        <v>228</v>
      </c>
      <c r="AU16" s="4" t="s">
        <v>228</v>
      </c>
      <c r="AV16" s="4" t="s">
        <v>228</v>
      </c>
      <c r="AW16" s="4" t="s">
        <v>228</v>
      </c>
      <c r="AX16" s="4" t="s">
        <v>355</v>
      </c>
      <c r="AY16" s="4">
        <v>2.7546296296296298E-2</v>
      </c>
      <c r="AZ16" s="4" t="s">
        <v>228</v>
      </c>
      <c r="BA16" s="4" t="s">
        <v>228</v>
      </c>
      <c r="BB16" s="4" t="s">
        <v>348</v>
      </c>
      <c r="BC16" s="4">
        <v>2.8668981481481483E-2</v>
      </c>
      <c r="BD16" s="4" t="s">
        <v>228</v>
      </c>
      <c r="BE16" s="4" t="s">
        <v>228</v>
      </c>
      <c r="BF16" s="4" t="s">
        <v>355</v>
      </c>
      <c r="BG16" s="4">
        <v>2.6979166666666665E-2</v>
      </c>
      <c r="BH16" s="4" t="s">
        <v>355</v>
      </c>
      <c r="BI16" s="4">
        <v>2.9849537037037036E-2</v>
      </c>
      <c r="BJ16" s="4" t="s">
        <v>355</v>
      </c>
      <c r="BK16" s="4">
        <v>2.8634259259259259E-2</v>
      </c>
      <c r="BL16" s="4" t="s">
        <v>355</v>
      </c>
      <c r="BM16" s="4">
        <v>2.7800925925925927E-2</v>
      </c>
      <c r="BN16" s="4" t="s">
        <v>908</v>
      </c>
      <c r="BO16" s="4">
        <v>2.7372685185185184E-2</v>
      </c>
      <c r="BP16" s="4" t="s">
        <v>355</v>
      </c>
      <c r="BQ16" s="4">
        <v>1.8680555555555554E-2</v>
      </c>
      <c r="BR16" s="4"/>
      <c r="BS16" s="4"/>
      <c r="BT16" s="4"/>
      <c r="BU16" s="4"/>
      <c r="BV16" s="4"/>
      <c r="BW16" s="4"/>
      <c r="BX16" s="4"/>
      <c r="BY16" s="4"/>
      <c r="BZ16" s="4"/>
      <c r="CA16" s="4"/>
      <c r="CB16" s="4"/>
      <c r="CC16" s="4"/>
      <c r="CD16" s="4"/>
      <c r="CE16" s="4"/>
      <c r="CF16" s="4"/>
      <c r="CG16" s="4"/>
      <c r="CH16" s="4"/>
      <c r="CI16" s="4"/>
      <c r="CJ16" s="4"/>
      <c r="CK16" s="4"/>
      <c r="CL16" s="4"/>
      <c r="CM16" s="4"/>
      <c r="CN16" s="4"/>
      <c r="CO16" s="4"/>
      <c r="CP16" s="4"/>
      <c r="CQ16" s="4"/>
      <c r="CR16" s="4"/>
      <c r="CS16" s="4"/>
      <c r="CT16" s="4"/>
      <c r="CU16" s="4"/>
      <c r="CV16" s="4"/>
      <c r="CW16" s="4"/>
      <c r="CX16" s="4"/>
      <c r="CY16" s="4"/>
      <c r="CZ16" s="4"/>
      <c r="DA16" s="4"/>
      <c r="DB16" s="4"/>
      <c r="DC16" s="4"/>
      <c r="DD16" s="4"/>
      <c r="DE16" s="4"/>
      <c r="DF16" s="4"/>
      <c r="DG16" s="78"/>
    </row>
    <row r="17" spans="1:111" x14ac:dyDescent="0.5">
      <c r="A17" s="82" t="str">
        <f>'5k Men'!B18</f>
        <v>Daniel</v>
      </c>
      <c r="B17" s="17" t="str">
        <f>'5k Men'!C18</f>
        <v>Bridel</v>
      </c>
      <c r="C17" s="6">
        <f>MIN(D17:DG17)</f>
        <v>0</v>
      </c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 t="s">
        <v>228</v>
      </c>
      <c r="U17" s="4" t="s">
        <v>228</v>
      </c>
      <c r="V17" s="4" t="s">
        <v>228</v>
      </c>
      <c r="W17" s="4" t="s">
        <v>228</v>
      </c>
      <c r="X17" s="4" t="s">
        <v>228</v>
      </c>
      <c r="Y17" s="4" t="s">
        <v>228</v>
      </c>
      <c r="Z17" s="4" t="s">
        <v>228</v>
      </c>
      <c r="AA17" s="4" t="s">
        <v>228</v>
      </c>
      <c r="AB17" s="4" t="s">
        <v>228</v>
      </c>
      <c r="AC17" s="4" t="s">
        <v>228</v>
      </c>
      <c r="AD17" s="4" t="s">
        <v>228</v>
      </c>
      <c r="AE17" s="4" t="s">
        <v>228</v>
      </c>
      <c r="AF17" s="4" t="s">
        <v>228</v>
      </c>
      <c r="AG17" s="4" t="s">
        <v>228</v>
      </c>
      <c r="AH17" s="4" t="s">
        <v>228</v>
      </c>
      <c r="AI17" s="4" t="s">
        <v>228</v>
      </c>
      <c r="AJ17" s="4" t="s">
        <v>228</v>
      </c>
      <c r="AK17" s="4" t="s">
        <v>228</v>
      </c>
      <c r="AL17" s="4" t="s">
        <v>228</v>
      </c>
      <c r="AM17" s="4" t="s">
        <v>228</v>
      </c>
      <c r="AN17" s="4" t="s">
        <v>228</v>
      </c>
      <c r="AO17" s="4" t="s">
        <v>228</v>
      </c>
      <c r="AP17" s="4" t="s">
        <v>228</v>
      </c>
      <c r="AQ17" s="4" t="s">
        <v>228</v>
      </c>
      <c r="AR17" s="4" t="s">
        <v>228</v>
      </c>
      <c r="AS17" s="4" t="s">
        <v>228</v>
      </c>
      <c r="AT17" s="4" t="s">
        <v>228</v>
      </c>
      <c r="AU17" s="4" t="s">
        <v>228</v>
      </c>
      <c r="AV17" s="4" t="s">
        <v>228</v>
      </c>
      <c r="AW17" s="4" t="s">
        <v>228</v>
      </c>
      <c r="AX17" s="4" t="s">
        <v>228</v>
      </c>
      <c r="AY17" s="4" t="s">
        <v>228</v>
      </c>
      <c r="AZ17" s="4" t="s">
        <v>228</v>
      </c>
      <c r="BA17" s="4" t="s">
        <v>228</v>
      </c>
      <c r="BB17" s="4" t="s">
        <v>228</v>
      </c>
      <c r="BC17" s="4" t="s">
        <v>228</v>
      </c>
      <c r="BD17" s="4" t="s">
        <v>228</v>
      </c>
      <c r="BE17" s="4" t="s">
        <v>228</v>
      </c>
      <c r="BF17" s="4" t="s">
        <v>228</v>
      </c>
      <c r="BG17" s="4" t="s">
        <v>228</v>
      </c>
      <c r="BH17" s="4" t="s">
        <v>228</v>
      </c>
      <c r="BI17" s="4" t="s">
        <v>228</v>
      </c>
      <c r="BJ17" s="4" t="s">
        <v>228</v>
      </c>
      <c r="BK17" s="4" t="s">
        <v>228</v>
      </c>
      <c r="BL17" s="4" t="s">
        <v>228</v>
      </c>
      <c r="BM17" s="4" t="s">
        <v>228</v>
      </c>
      <c r="BN17" s="4" t="s">
        <v>228</v>
      </c>
      <c r="BO17" s="4" t="s">
        <v>228</v>
      </c>
      <c r="BP17" s="4" t="s">
        <v>228</v>
      </c>
      <c r="BQ17" s="4" t="s">
        <v>228</v>
      </c>
      <c r="BR17" s="4"/>
      <c r="BS17" s="4"/>
      <c r="BT17" s="4"/>
      <c r="BU17" s="4"/>
      <c r="BV17" s="4"/>
      <c r="BW17" s="4"/>
      <c r="BX17" s="4"/>
      <c r="BY17" s="4"/>
      <c r="BZ17" s="4"/>
      <c r="CA17" s="4"/>
      <c r="CB17" s="4"/>
      <c r="CC17" s="4"/>
      <c r="CD17" s="4"/>
      <c r="CE17" s="4"/>
      <c r="CF17" s="4"/>
      <c r="CG17" s="4"/>
      <c r="CH17" s="4"/>
      <c r="CI17" s="4"/>
      <c r="CJ17" s="4"/>
      <c r="CK17" s="4"/>
      <c r="CL17" s="4"/>
      <c r="CM17" s="4"/>
      <c r="CN17" s="4"/>
      <c r="CO17" s="4"/>
      <c r="CP17" s="4"/>
      <c r="CQ17" s="4"/>
      <c r="CR17" s="4"/>
      <c r="CS17" s="4"/>
      <c r="CT17" s="4"/>
      <c r="CU17" s="4"/>
      <c r="CV17" s="4"/>
      <c r="CW17" s="4"/>
      <c r="CX17" s="4"/>
      <c r="CY17" s="4"/>
      <c r="CZ17" s="4"/>
      <c r="DA17" s="4"/>
      <c r="DB17" s="4"/>
      <c r="DC17" s="4"/>
      <c r="DD17" s="4"/>
      <c r="DE17" s="4"/>
      <c r="DF17" s="4"/>
      <c r="DG17" s="78"/>
    </row>
    <row r="18" spans="1:111" x14ac:dyDescent="0.5">
      <c r="A18" s="82" t="str">
        <f>'5k Men'!B19</f>
        <v>Anthony</v>
      </c>
      <c r="B18" s="17" t="str">
        <f>'5k Men'!C19</f>
        <v>Bristow</v>
      </c>
      <c r="C18" s="6">
        <f>MIN(D18:DG18)</f>
        <v>0</v>
      </c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 t="s">
        <v>228</v>
      </c>
      <c r="AQ18" s="4" t="s">
        <v>228</v>
      </c>
      <c r="AR18" s="4" t="s">
        <v>228</v>
      </c>
      <c r="AS18" s="4" t="s">
        <v>228</v>
      </c>
      <c r="AT18" s="4" t="s">
        <v>228</v>
      </c>
      <c r="AU18" s="4" t="s">
        <v>228</v>
      </c>
      <c r="AV18" s="4" t="s">
        <v>228</v>
      </c>
      <c r="AW18" s="4" t="s">
        <v>228</v>
      </c>
      <c r="AX18" s="4" t="s">
        <v>228</v>
      </c>
      <c r="AY18" s="4" t="s">
        <v>228</v>
      </c>
      <c r="AZ18" s="4" t="s">
        <v>228</v>
      </c>
      <c r="BA18" s="4" t="s">
        <v>228</v>
      </c>
      <c r="BB18" s="4" t="s">
        <v>228</v>
      </c>
      <c r="BC18" s="4" t="s">
        <v>228</v>
      </c>
      <c r="BD18" s="4" t="s">
        <v>228</v>
      </c>
      <c r="BE18" s="4" t="s">
        <v>228</v>
      </c>
      <c r="BF18" s="4" t="s">
        <v>228</v>
      </c>
      <c r="BG18" s="4" t="s">
        <v>228</v>
      </c>
      <c r="BH18" s="4" t="s">
        <v>228</v>
      </c>
      <c r="BI18" s="4" t="s">
        <v>228</v>
      </c>
      <c r="BJ18" s="4" t="s">
        <v>228</v>
      </c>
      <c r="BK18" s="4" t="s">
        <v>228</v>
      </c>
      <c r="BL18" s="4" t="s">
        <v>228</v>
      </c>
      <c r="BM18" s="4" t="s">
        <v>228</v>
      </c>
      <c r="BN18" s="4" t="s">
        <v>228</v>
      </c>
      <c r="BO18" s="4" t="s">
        <v>228</v>
      </c>
      <c r="BP18" s="4" t="s">
        <v>228</v>
      </c>
      <c r="BQ18" s="4" t="s">
        <v>228</v>
      </c>
      <c r="BR18" s="4"/>
      <c r="BS18" s="4"/>
      <c r="BT18" s="4"/>
      <c r="BU18" s="4"/>
      <c r="BV18" s="4"/>
      <c r="BW18" s="4"/>
      <c r="BX18" s="4"/>
      <c r="BY18" s="4"/>
      <c r="BZ18" s="4"/>
      <c r="CA18" s="4"/>
      <c r="CB18" s="4"/>
      <c r="CC18" s="4"/>
      <c r="CD18" s="4"/>
      <c r="CE18" s="4"/>
      <c r="CF18" s="4"/>
      <c r="CG18" s="4"/>
      <c r="CH18" s="4"/>
      <c r="CI18" s="4"/>
      <c r="CJ18" s="4"/>
      <c r="CK18" s="4"/>
      <c r="CL18" s="4"/>
      <c r="CM18" s="4"/>
      <c r="CN18" s="4"/>
      <c r="CO18" s="4"/>
      <c r="CP18" s="4"/>
      <c r="CQ18" s="4"/>
      <c r="CR18" s="4"/>
      <c r="CS18" s="4"/>
      <c r="CT18" s="4"/>
      <c r="CU18" s="4"/>
      <c r="CV18" s="4"/>
      <c r="CW18" s="4"/>
      <c r="CX18" s="4"/>
      <c r="CY18" s="4"/>
      <c r="CZ18" s="4"/>
      <c r="DA18" s="4"/>
      <c r="DB18" s="4"/>
      <c r="DC18" s="4"/>
      <c r="DD18" s="4"/>
      <c r="DE18" s="4"/>
      <c r="DF18" s="4"/>
      <c r="DG18" s="78"/>
    </row>
    <row r="19" spans="1:111" x14ac:dyDescent="0.5">
      <c r="A19" s="82" t="str">
        <f>'5k Men'!B20</f>
        <v>Calum</v>
      </c>
      <c r="B19" s="17" t="str">
        <f>'5k Men'!C20</f>
        <v>Bunn</v>
      </c>
      <c r="C19" s="6">
        <f>MIN(D19:DG19)</f>
        <v>1.2291666666666666E-2</v>
      </c>
      <c r="D19" s="4" t="s">
        <v>349</v>
      </c>
      <c r="E19" s="4">
        <v>1.3368055555555555E-2</v>
      </c>
      <c r="F19" s="4" t="s">
        <v>349</v>
      </c>
      <c r="G19" s="4">
        <v>1.3148148148148148E-2</v>
      </c>
      <c r="H19" s="4" t="s">
        <v>349</v>
      </c>
      <c r="I19" s="4">
        <v>1.2881944444444444E-2</v>
      </c>
      <c r="J19" s="4" t="s">
        <v>355</v>
      </c>
      <c r="K19" s="4">
        <v>1.4050925925925927E-2</v>
      </c>
      <c r="L19" s="4" t="s">
        <v>228</v>
      </c>
      <c r="M19" s="4" t="s">
        <v>228</v>
      </c>
      <c r="N19" s="4" t="s">
        <v>348</v>
      </c>
      <c r="O19" s="4">
        <v>1.2303240740740741E-2</v>
      </c>
      <c r="P19" s="4" t="s">
        <v>349</v>
      </c>
      <c r="Q19" s="4">
        <v>1.3148148148148148E-2</v>
      </c>
      <c r="R19" s="4" t="s">
        <v>442</v>
      </c>
      <c r="S19" s="4">
        <v>1.3217592592592593E-2</v>
      </c>
      <c r="T19" s="4" t="s">
        <v>228</v>
      </c>
      <c r="U19" s="4" t="s">
        <v>228</v>
      </c>
      <c r="V19" s="4" t="s">
        <v>228</v>
      </c>
      <c r="W19" s="4" t="s">
        <v>228</v>
      </c>
      <c r="X19" s="4" t="s">
        <v>228</v>
      </c>
      <c r="Y19" s="4" t="s">
        <v>228</v>
      </c>
      <c r="Z19" s="4" t="s">
        <v>349</v>
      </c>
      <c r="AA19" s="4">
        <v>1.2662037037037038E-2</v>
      </c>
      <c r="AB19" s="4" t="s">
        <v>355</v>
      </c>
      <c r="AC19" s="4">
        <v>1.3483796296296296E-2</v>
      </c>
      <c r="AD19" s="4" t="s">
        <v>355</v>
      </c>
      <c r="AE19" s="4">
        <v>1.4039351851851851E-2</v>
      </c>
      <c r="AF19" s="4" t="s">
        <v>228</v>
      </c>
      <c r="AG19" s="4" t="s">
        <v>228</v>
      </c>
      <c r="AH19" s="4" t="s">
        <v>228</v>
      </c>
      <c r="AI19" s="4" t="s">
        <v>228</v>
      </c>
      <c r="AJ19" s="4" t="s">
        <v>228</v>
      </c>
      <c r="AK19" s="4" t="s">
        <v>228</v>
      </c>
      <c r="AL19" s="4" t="s">
        <v>349</v>
      </c>
      <c r="AM19" s="4">
        <v>1.4224537037037037E-2</v>
      </c>
      <c r="AN19" s="4" t="s">
        <v>355</v>
      </c>
      <c r="AO19" s="4">
        <v>1.3020833333333334E-2</v>
      </c>
      <c r="AP19" s="4" t="s">
        <v>355</v>
      </c>
      <c r="AQ19" s="4">
        <v>1.4861111111111111E-2</v>
      </c>
      <c r="AR19" s="4" t="s">
        <v>349</v>
      </c>
      <c r="AS19" s="4">
        <v>1.2453703703703703E-2</v>
      </c>
      <c r="AT19" s="4" t="s">
        <v>355</v>
      </c>
      <c r="AU19" s="4">
        <v>1.2766203703703703E-2</v>
      </c>
      <c r="AV19" s="4" t="s">
        <v>355</v>
      </c>
      <c r="AW19" s="4">
        <v>1.2546296296296297E-2</v>
      </c>
      <c r="AX19" s="4" t="s">
        <v>355</v>
      </c>
      <c r="AY19" s="4">
        <v>1.3310185185185185E-2</v>
      </c>
      <c r="AZ19" s="4" t="s">
        <v>355</v>
      </c>
      <c r="BA19" s="4">
        <v>1.2708333333333334E-2</v>
      </c>
      <c r="BB19" s="4" t="s">
        <v>355</v>
      </c>
      <c r="BC19" s="4">
        <v>1.2488425925925925E-2</v>
      </c>
      <c r="BD19" s="4" t="s">
        <v>348</v>
      </c>
      <c r="BE19" s="4">
        <v>1.2291666666666666E-2</v>
      </c>
      <c r="BF19" s="4" t="s">
        <v>355</v>
      </c>
      <c r="BG19" s="4">
        <v>1.2500000000000001E-2</v>
      </c>
      <c r="BH19" s="4" t="s">
        <v>355</v>
      </c>
      <c r="BI19" s="4">
        <v>1.3020833333333334E-2</v>
      </c>
      <c r="BJ19" s="4" t="s">
        <v>355</v>
      </c>
      <c r="BK19" s="4">
        <v>1.2627314814814815E-2</v>
      </c>
      <c r="BL19" s="4" t="s">
        <v>357</v>
      </c>
      <c r="BM19" s="4">
        <v>1.2777777777777779E-2</v>
      </c>
      <c r="BN19" s="4" t="s">
        <v>228</v>
      </c>
      <c r="BO19" s="4" t="s">
        <v>228</v>
      </c>
      <c r="BP19" s="4" t="s">
        <v>355</v>
      </c>
      <c r="BQ19" s="4">
        <v>1.2719907407407407E-2</v>
      </c>
      <c r="BR19" s="4"/>
      <c r="BS19" s="4"/>
      <c r="BT19" s="4"/>
      <c r="BU19" s="4"/>
      <c r="BV19" s="4"/>
      <c r="BW19" s="4"/>
      <c r="BX19" s="4"/>
      <c r="BY19" s="4"/>
      <c r="BZ19" s="4"/>
      <c r="CA19" s="4"/>
      <c r="CB19" s="4"/>
      <c r="CC19" s="4"/>
      <c r="CD19" s="4"/>
      <c r="CE19" s="4"/>
      <c r="CF19" s="4"/>
      <c r="CG19" s="4"/>
      <c r="CH19" s="4"/>
      <c r="CI19" s="4"/>
      <c r="CJ19" s="4"/>
      <c r="CK19" s="4"/>
      <c r="CL19" s="4"/>
      <c r="CM19" s="4"/>
      <c r="CN19" s="4"/>
      <c r="CO19" s="4"/>
      <c r="CP19" s="4"/>
      <c r="CQ19" s="4"/>
      <c r="CR19" s="4"/>
      <c r="CS19" s="4"/>
      <c r="CT19" s="4"/>
      <c r="CU19" s="4"/>
      <c r="CV19" s="4"/>
      <c r="CW19" s="4"/>
      <c r="CX19" s="4"/>
      <c r="CY19" s="4"/>
      <c r="CZ19" s="4"/>
      <c r="DA19" s="4"/>
      <c r="DB19" s="4"/>
      <c r="DC19" s="4"/>
      <c r="DD19" s="4"/>
      <c r="DE19" s="4"/>
      <c r="DF19" s="4"/>
      <c r="DG19" s="78"/>
    </row>
    <row r="20" spans="1:111" x14ac:dyDescent="0.5">
      <c r="A20" s="82" t="str">
        <f>'5k Men'!B21</f>
        <v>David</v>
      </c>
      <c r="B20" s="17" t="str">
        <f>'5k Men'!C21</f>
        <v>Butt</v>
      </c>
      <c r="C20" s="6">
        <f>MIN(D20:DG20)</f>
        <v>1.8645833333333334E-2</v>
      </c>
      <c r="D20" s="4" t="s">
        <v>228</v>
      </c>
      <c r="E20" s="4" t="s">
        <v>228</v>
      </c>
      <c r="F20" s="4" t="s">
        <v>228</v>
      </c>
      <c r="G20" s="4" t="s">
        <v>228</v>
      </c>
      <c r="H20" s="4" t="s">
        <v>228</v>
      </c>
      <c r="I20" s="4" t="s">
        <v>228</v>
      </c>
      <c r="J20" s="4" t="s">
        <v>228</v>
      </c>
      <c r="K20" s="4" t="s">
        <v>228</v>
      </c>
      <c r="L20" s="4" t="s">
        <v>228</v>
      </c>
      <c r="M20" s="4" t="s">
        <v>228</v>
      </c>
      <c r="N20" s="4" t="s">
        <v>348</v>
      </c>
      <c r="O20" s="4">
        <v>3.0011574074074072E-2</v>
      </c>
      <c r="P20" s="4" t="s">
        <v>348</v>
      </c>
      <c r="Q20" s="4">
        <v>2.6956018518518518E-2</v>
      </c>
      <c r="R20" s="4" t="s">
        <v>348</v>
      </c>
      <c r="S20" s="4">
        <v>2.5092592592592593E-2</v>
      </c>
      <c r="T20" s="4" t="s">
        <v>348</v>
      </c>
      <c r="U20" s="4">
        <v>2.1979166666666668E-2</v>
      </c>
      <c r="V20" s="4" t="s">
        <v>535</v>
      </c>
      <c r="W20" s="4">
        <v>2.1828703703703704E-2</v>
      </c>
      <c r="X20" s="4" t="s">
        <v>228</v>
      </c>
      <c r="Y20" s="4" t="s">
        <v>228</v>
      </c>
      <c r="Z20" s="4" t="s">
        <v>355</v>
      </c>
      <c r="AA20" s="4">
        <v>2.2685185185185187E-2</v>
      </c>
      <c r="AB20" s="4" t="s">
        <v>355</v>
      </c>
      <c r="AC20" s="4">
        <v>2.1412037037037038E-2</v>
      </c>
      <c r="AD20" s="4" t="s">
        <v>355</v>
      </c>
      <c r="AE20" s="4">
        <v>2.1527777777777778E-2</v>
      </c>
      <c r="AF20" s="4" t="s">
        <v>355</v>
      </c>
      <c r="AG20" s="4">
        <v>2.1076388888888888E-2</v>
      </c>
      <c r="AH20" s="4" t="s">
        <v>355</v>
      </c>
      <c r="AI20" s="4">
        <v>2.1921296296296296E-2</v>
      </c>
      <c r="AJ20" s="4" t="s">
        <v>355</v>
      </c>
      <c r="AK20" s="4">
        <v>2.0393518518518519E-2</v>
      </c>
      <c r="AL20" s="4" t="s">
        <v>228</v>
      </c>
      <c r="AM20" s="4" t="s">
        <v>228</v>
      </c>
      <c r="AN20" s="4" t="s">
        <v>355</v>
      </c>
      <c r="AO20" s="4">
        <v>1.9317129629629629E-2</v>
      </c>
      <c r="AP20" s="4" t="s">
        <v>355</v>
      </c>
      <c r="AQ20" s="4">
        <v>2.1909722222222223E-2</v>
      </c>
      <c r="AR20" s="4" t="s">
        <v>355</v>
      </c>
      <c r="AS20" s="4">
        <v>2.3553240740740739E-2</v>
      </c>
      <c r="AT20" s="4" t="s">
        <v>355</v>
      </c>
      <c r="AU20" s="4">
        <v>2.8541666666666667E-2</v>
      </c>
      <c r="AV20" s="4" t="s">
        <v>355</v>
      </c>
      <c r="AW20" s="4">
        <v>2.3391203703703702E-2</v>
      </c>
      <c r="AX20" s="4" t="s">
        <v>355</v>
      </c>
      <c r="AY20" s="4">
        <v>2.2731481481481481E-2</v>
      </c>
      <c r="AZ20" s="4" t="s">
        <v>355</v>
      </c>
      <c r="BA20" s="4">
        <v>2.0347222222222221E-2</v>
      </c>
      <c r="BB20" s="4" t="s">
        <v>355</v>
      </c>
      <c r="BC20" s="4">
        <v>1.9490740740740739E-2</v>
      </c>
      <c r="BD20" s="4" t="s">
        <v>355</v>
      </c>
      <c r="BE20" s="4">
        <v>1.9780092592592592E-2</v>
      </c>
      <c r="BF20" s="4" t="s">
        <v>355</v>
      </c>
      <c r="BG20" s="4">
        <v>1.9768518518518519E-2</v>
      </c>
      <c r="BH20" s="4" t="s">
        <v>228</v>
      </c>
      <c r="BI20" s="4" t="s">
        <v>228</v>
      </c>
      <c r="BJ20" s="4" t="s">
        <v>355</v>
      </c>
      <c r="BK20" s="4">
        <v>1.9270833333333334E-2</v>
      </c>
      <c r="BL20" s="4" t="s">
        <v>355</v>
      </c>
      <c r="BM20" s="4">
        <v>1.9155092592592592E-2</v>
      </c>
      <c r="BN20" s="4" t="s">
        <v>355</v>
      </c>
      <c r="BO20" s="4">
        <v>1.8645833333333334E-2</v>
      </c>
      <c r="BP20" s="4" t="s">
        <v>355</v>
      </c>
      <c r="BQ20" s="4">
        <v>1.8969907407407408E-2</v>
      </c>
      <c r="BR20" s="4"/>
      <c r="BS20" s="4"/>
      <c r="BT20" s="4"/>
      <c r="BU20" s="4"/>
      <c r="BV20" s="4"/>
      <c r="BW20" s="4"/>
      <c r="BX20" s="4"/>
      <c r="BY20" s="4"/>
      <c r="BZ20" s="4"/>
      <c r="CA20" s="4"/>
      <c r="CB20" s="4"/>
      <c r="CC20" s="4"/>
      <c r="CD20" s="4"/>
      <c r="CE20" s="4"/>
      <c r="CF20" s="4"/>
      <c r="CG20" s="4"/>
      <c r="CH20" s="4"/>
      <c r="CI20" s="4"/>
      <c r="CJ20" s="4"/>
      <c r="CK20" s="4"/>
      <c r="CL20" s="4"/>
      <c r="CM20" s="4"/>
      <c r="CN20" s="4"/>
      <c r="CO20" s="4"/>
      <c r="CP20" s="4"/>
      <c r="CQ20" s="4"/>
      <c r="CR20" s="4"/>
      <c r="CS20" s="4"/>
      <c r="CT20" s="4"/>
      <c r="CU20" s="4"/>
      <c r="CV20" s="4"/>
      <c r="CW20" s="4"/>
      <c r="CX20" s="4"/>
      <c r="CY20" s="4"/>
      <c r="CZ20" s="4"/>
      <c r="DA20" s="4"/>
      <c r="DB20" s="4"/>
      <c r="DC20" s="4"/>
      <c r="DD20" s="4"/>
      <c r="DE20" s="4"/>
      <c r="DF20" s="4"/>
      <c r="DG20" s="78"/>
    </row>
    <row r="21" spans="1:111" x14ac:dyDescent="0.5">
      <c r="A21" s="82" t="str">
        <f>'5k Men'!B22</f>
        <v>Paul</v>
      </c>
      <c r="B21" s="17" t="str">
        <f>'5k Men'!C22</f>
        <v>Chambers</v>
      </c>
      <c r="C21" s="6">
        <f>MIN(D21:DG21)</f>
        <v>0</v>
      </c>
      <c r="D21" s="4" t="s">
        <v>228</v>
      </c>
      <c r="E21" s="4" t="s">
        <v>228</v>
      </c>
      <c r="F21" s="4" t="s">
        <v>228</v>
      </c>
      <c r="G21" s="4" t="s">
        <v>228</v>
      </c>
      <c r="H21" s="4" t="s">
        <v>228</v>
      </c>
      <c r="I21" s="4" t="s">
        <v>228</v>
      </c>
      <c r="J21" s="4" t="s">
        <v>228</v>
      </c>
      <c r="K21" s="4" t="s">
        <v>228</v>
      </c>
      <c r="L21" s="4" t="s">
        <v>228</v>
      </c>
      <c r="M21" s="4" t="s">
        <v>228</v>
      </c>
      <c r="N21" s="4" t="s">
        <v>228</v>
      </c>
      <c r="O21" s="4" t="s">
        <v>228</v>
      </c>
      <c r="P21" s="4" t="s">
        <v>228</v>
      </c>
      <c r="Q21" s="4" t="s">
        <v>228</v>
      </c>
      <c r="R21" s="4" t="s">
        <v>228</v>
      </c>
      <c r="S21" s="4" t="s">
        <v>228</v>
      </c>
      <c r="T21" s="4" t="s">
        <v>228</v>
      </c>
      <c r="U21" s="4" t="s">
        <v>228</v>
      </c>
      <c r="V21" s="4" t="s">
        <v>228</v>
      </c>
      <c r="W21" s="4" t="s">
        <v>228</v>
      </c>
      <c r="X21" s="4" t="s">
        <v>228</v>
      </c>
      <c r="Y21" s="4" t="s">
        <v>228</v>
      </c>
      <c r="Z21" s="4" t="s">
        <v>228</v>
      </c>
      <c r="AA21" s="4" t="s">
        <v>228</v>
      </c>
      <c r="AB21" s="4" t="s">
        <v>228</v>
      </c>
      <c r="AC21" s="4" t="s">
        <v>228</v>
      </c>
      <c r="AD21" s="4" t="s">
        <v>228</v>
      </c>
      <c r="AE21" s="4" t="s">
        <v>228</v>
      </c>
      <c r="AF21" s="4" t="s">
        <v>228</v>
      </c>
      <c r="AG21" s="4" t="s">
        <v>228</v>
      </c>
      <c r="AH21" s="4" t="s">
        <v>228</v>
      </c>
      <c r="AI21" s="4" t="s">
        <v>228</v>
      </c>
      <c r="AJ21" s="4" t="s">
        <v>228</v>
      </c>
      <c r="AK21" s="4" t="s">
        <v>228</v>
      </c>
      <c r="AL21" s="4" t="s">
        <v>228</v>
      </c>
      <c r="AM21" s="4" t="s">
        <v>228</v>
      </c>
      <c r="AN21" s="4" t="s">
        <v>228</v>
      </c>
      <c r="AO21" s="4" t="s">
        <v>228</v>
      </c>
      <c r="AP21" s="4" t="s">
        <v>228</v>
      </c>
      <c r="AQ21" s="4" t="s">
        <v>228</v>
      </c>
      <c r="AR21" s="4" t="s">
        <v>228</v>
      </c>
      <c r="AS21" s="4" t="s">
        <v>228</v>
      </c>
      <c r="AT21" s="4" t="s">
        <v>228</v>
      </c>
      <c r="AU21" s="4" t="s">
        <v>228</v>
      </c>
      <c r="AV21" s="4" t="s">
        <v>228</v>
      </c>
      <c r="AW21" s="4" t="s">
        <v>228</v>
      </c>
      <c r="AX21" s="4" t="s">
        <v>228</v>
      </c>
      <c r="AY21" s="4" t="s">
        <v>228</v>
      </c>
      <c r="AZ21" s="4" t="s">
        <v>228</v>
      </c>
      <c r="BA21" s="4" t="s">
        <v>228</v>
      </c>
      <c r="BB21" s="4" t="s">
        <v>228</v>
      </c>
      <c r="BC21" s="4" t="s">
        <v>228</v>
      </c>
      <c r="BD21" s="4" t="s">
        <v>228</v>
      </c>
      <c r="BE21" s="4" t="s">
        <v>228</v>
      </c>
      <c r="BF21" s="4" t="s">
        <v>228</v>
      </c>
      <c r="BG21" s="4" t="s">
        <v>228</v>
      </c>
      <c r="BH21" s="4" t="s">
        <v>228</v>
      </c>
      <c r="BI21" s="4" t="s">
        <v>228</v>
      </c>
      <c r="BJ21" s="4" t="s">
        <v>228</v>
      </c>
      <c r="BK21" s="4" t="s">
        <v>228</v>
      </c>
      <c r="BL21" s="4" t="s">
        <v>228</v>
      </c>
      <c r="BM21" s="4" t="s">
        <v>228</v>
      </c>
      <c r="BN21" s="4" t="s">
        <v>228</v>
      </c>
      <c r="BO21" s="4" t="s">
        <v>228</v>
      </c>
      <c r="BP21" s="4" t="s">
        <v>228</v>
      </c>
      <c r="BQ21" s="4" t="s">
        <v>228</v>
      </c>
      <c r="BR21" s="4"/>
      <c r="BS21" s="4"/>
      <c r="BT21" s="4"/>
      <c r="BU21" s="4"/>
      <c r="BV21" s="4"/>
      <c r="BW21" s="4"/>
      <c r="BX21" s="4"/>
      <c r="BY21" s="4"/>
      <c r="BZ21" s="4"/>
      <c r="CA21" s="4"/>
      <c r="CB21" s="4"/>
      <c r="CC21" s="4"/>
      <c r="CD21" s="4"/>
      <c r="CE21" s="4"/>
      <c r="CF21" s="4"/>
      <c r="CG21" s="4"/>
      <c r="CH21" s="4"/>
      <c r="CI21" s="4"/>
      <c r="CJ21" s="4"/>
      <c r="CK21" s="4"/>
      <c r="CL21" s="4"/>
      <c r="CM21" s="4"/>
      <c r="CN21" s="4"/>
      <c r="CO21" s="4"/>
      <c r="CP21" s="4"/>
      <c r="CQ21" s="4"/>
      <c r="CR21" s="4"/>
      <c r="CS21" s="4"/>
      <c r="CT21" s="4"/>
      <c r="CU21" s="4"/>
      <c r="CV21" s="4"/>
      <c r="CW21" s="4"/>
      <c r="CX21" s="4"/>
      <c r="CY21" s="4"/>
      <c r="CZ21" s="4"/>
      <c r="DA21" s="4"/>
      <c r="DB21" s="4"/>
      <c r="DC21" s="4"/>
      <c r="DD21" s="4"/>
      <c r="DE21" s="4"/>
      <c r="DF21" s="4"/>
      <c r="DG21" s="78"/>
    </row>
    <row r="22" spans="1:111" x14ac:dyDescent="0.5">
      <c r="A22" s="82" t="str">
        <f>'5k Men'!B23</f>
        <v>Paul</v>
      </c>
      <c r="B22" s="17" t="str">
        <f>'5k Men'!C23</f>
        <v>Clark</v>
      </c>
      <c r="C22" s="6">
        <f t="shared" si="0"/>
        <v>1.6203703703703703E-2</v>
      </c>
      <c r="D22" s="4" t="s">
        <v>228</v>
      </c>
      <c r="E22" s="4" t="s">
        <v>228</v>
      </c>
      <c r="F22" s="4" t="s">
        <v>228</v>
      </c>
      <c r="G22" s="4" t="s">
        <v>228</v>
      </c>
      <c r="H22" s="4" t="s">
        <v>228</v>
      </c>
      <c r="I22" s="4" t="s">
        <v>228</v>
      </c>
      <c r="J22" s="4" t="s">
        <v>355</v>
      </c>
      <c r="K22" s="4">
        <v>1.7152777777777777E-2</v>
      </c>
      <c r="L22" s="4" t="s">
        <v>228</v>
      </c>
      <c r="M22" s="4" t="s">
        <v>228</v>
      </c>
      <c r="N22" s="4" t="s">
        <v>228</v>
      </c>
      <c r="O22" s="4" t="s">
        <v>228</v>
      </c>
      <c r="P22" s="4" t="s">
        <v>228</v>
      </c>
      <c r="Q22" s="4" t="s">
        <v>228</v>
      </c>
      <c r="R22" s="4" t="s">
        <v>228</v>
      </c>
      <c r="S22" s="4" t="s">
        <v>228</v>
      </c>
      <c r="T22" s="4" t="s">
        <v>228</v>
      </c>
      <c r="U22" s="4" t="s">
        <v>228</v>
      </c>
      <c r="V22" s="4" t="s">
        <v>228</v>
      </c>
      <c r="W22" s="4" t="s">
        <v>228</v>
      </c>
      <c r="X22" s="4" t="s">
        <v>228</v>
      </c>
      <c r="Y22" s="4" t="s">
        <v>228</v>
      </c>
      <c r="Z22" s="4" t="s">
        <v>228</v>
      </c>
      <c r="AA22" s="4" t="s">
        <v>228</v>
      </c>
      <c r="AB22" s="4" t="s">
        <v>228</v>
      </c>
      <c r="AC22" s="4" t="s">
        <v>228</v>
      </c>
      <c r="AD22" s="4" t="s">
        <v>228</v>
      </c>
      <c r="AE22" s="4" t="s">
        <v>228</v>
      </c>
      <c r="AF22" s="4" t="s">
        <v>228</v>
      </c>
      <c r="AG22" s="4" t="s">
        <v>228</v>
      </c>
      <c r="AH22" s="4" t="s">
        <v>228</v>
      </c>
      <c r="AI22" s="4" t="s">
        <v>228</v>
      </c>
      <c r="AJ22" s="4" t="s">
        <v>347</v>
      </c>
      <c r="AK22" s="4">
        <v>1.6203703703703703E-2</v>
      </c>
      <c r="AL22" s="4" t="s">
        <v>228</v>
      </c>
      <c r="AM22" s="4" t="s">
        <v>228</v>
      </c>
      <c r="AN22" s="4" t="s">
        <v>228</v>
      </c>
      <c r="AO22" s="4" t="s">
        <v>228</v>
      </c>
      <c r="AP22" s="4" t="s">
        <v>228</v>
      </c>
      <c r="AQ22" s="4" t="s">
        <v>228</v>
      </c>
      <c r="AR22" s="4" t="s">
        <v>228</v>
      </c>
      <c r="AS22" s="4" t="s">
        <v>228</v>
      </c>
      <c r="AT22" s="4" t="s">
        <v>228</v>
      </c>
      <c r="AU22" s="4" t="s">
        <v>228</v>
      </c>
      <c r="AV22" s="4" t="s">
        <v>228</v>
      </c>
      <c r="AW22" s="4" t="s">
        <v>228</v>
      </c>
      <c r="AX22" s="4" t="s">
        <v>228</v>
      </c>
      <c r="AY22" s="4" t="s">
        <v>228</v>
      </c>
      <c r="AZ22" s="4" t="s">
        <v>228</v>
      </c>
      <c r="BA22" s="4" t="s">
        <v>228</v>
      </c>
      <c r="BB22" s="4" t="s">
        <v>228</v>
      </c>
      <c r="BC22" s="4" t="s">
        <v>228</v>
      </c>
      <c r="BD22" s="4" t="s">
        <v>228</v>
      </c>
      <c r="BE22" s="4" t="s">
        <v>228</v>
      </c>
      <c r="BF22" s="4" t="s">
        <v>228</v>
      </c>
      <c r="BG22" s="4" t="s">
        <v>228</v>
      </c>
      <c r="BH22" s="4" t="s">
        <v>228</v>
      </c>
      <c r="BI22" s="4" t="s">
        <v>228</v>
      </c>
      <c r="BJ22" s="4" t="s">
        <v>228</v>
      </c>
      <c r="BK22" s="4" t="s">
        <v>228</v>
      </c>
      <c r="BL22" s="4" t="s">
        <v>228</v>
      </c>
      <c r="BM22" s="4" t="s">
        <v>228</v>
      </c>
      <c r="BN22" s="4" t="s">
        <v>228</v>
      </c>
      <c r="BO22" s="4" t="s">
        <v>228</v>
      </c>
      <c r="BP22" s="4" t="s">
        <v>228</v>
      </c>
      <c r="BQ22" s="4" t="s">
        <v>228</v>
      </c>
      <c r="BR22" s="4"/>
      <c r="BS22" s="4"/>
      <c r="BT22" s="4"/>
      <c r="BU22" s="4"/>
      <c r="BV22" s="4"/>
      <c r="BW22" s="4"/>
      <c r="BX22" s="4"/>
      <c r="BY22" s="4"/>
      <c r="BZ22" s="4"/>
      <c r="CA22" s="4"/>
      <c r="CB22" s="4"/>
      <c r="CC22" s="4"/>
      <c r="CD22" s="4"/>
      <c r="CE22" s="4"/>
      <c r="CF22" s="4"/>
      <c r="CG22" s="4"/>
      <c r="CH22" s="4"/>
      <c r="CI22" s="4"/>
      <c r="CJ22" s="4"/>
      <c r="CK22" s="4"/>
      <c r="CL22" s="4"/>
      <c r="CM22" s="4"/>
      <c r="CN22" s="4"/>
      <c r="CO22" s="4"/>
      <c r="CP22" s="4"/>
      <c r="CQ22" s="4"/>
      <c r="CR22" s="4"/>
      <c r="CS22" s="4"/>
      <c r="CT22" s="4"/>
      <c r="CU22" s="4"/>
      <c r="CV22" s="4"/>
      <c r="CW22" s="4"/>
      <c r="CX22" s="4"/>
      <c r="CY22" s="4"/>
      <c r="CZ22" s="4"/>
      <c r="DA22" s="4"/>
      <c r="DB22" s="4"/>
      <c r="DC22" s="4"/>
      <c r="DD22" s="4"/>
      <c r="DE22" s="4"/>
      <c r="DF22" s="4"/>
      <c r="DG22" s="78"/>
    </row>
    <row r="23" spans="1:111" x14ac:dyDescent="0.5">
      <c r="A23" s="82" t="str">
        <f>'5k Men'!B24</f>
        <v>Daniel</v>
      </c>
      <c r="B23" s="17" t="str">
        <f>'5k Men'!C24</f>
        <v>Clayton</v>
      </c>
      <c r="C23" s="6">
        <f t="shared" ref="C23" si="5">MIN(D23:DG23)</f>
        <v>1.4583333333333334E-2</v>
      </c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 t="s">
        <v>355</v>
      </c>
      <c r="AO23" s="4">
        <v>1.653935185185185E-2</v>
      </c>
      <c r="AP23" s="4" t="s">
        <v>355</v>
      </c>
      <c r="AQ23" s="4">
        <v>1.6597222222222222E-2</v>
      </c>
      <c r="AR23" s="4" t="s">
        <v>355</v>
      </c>
      <c r="AS23" s="4">
        <v>1.653935185185185E-2</v>
      </c>
      <c r="AT23" s="4" t="s">
        <v>851</v>
      </c>
      <c r="AU23" s="4">
        <v>1.6261574074074074E-2</v>
      </c>
      <c r="AV23" s="4" t="s">
        <v>355</v>
      </c>
      <c r="AW23" s="4">
        <v>1.5891203703703703E-2</v>
      </c>
      <c r="AX23" s="4" t="s">
        <v>355</v>
      </c>
      <c r="AY23" s="4">
        <v>1.6331018518518519E-2</v>
      </c>
      <c r="AZ23" s="4" t="s">
        <v>355</v>
      </c>
      <c r="BA23" s="4">
        <v>1.6643518518518519E-2</v>
      </c>
      <c r="BB23" s="4" t="s">
        <v>355</v>
      </c>
      <c r="BC23" s="4">
        <v>1.6215277777777776E-2</v>
      </c>
      <c r="BD23" s="4" t="s">
        <v>355</v>
      </c>
      <c r="BE23" s="4">
        <v>1.5879629629629629E-2</v>
      </c>
      <c r="BF23" s="4" t="s">
        <v>355</v>
      </c>
      <c r="BG23" s="4">
        <v>1.5625E-2</v>
      </c>
      <c r="BH23" s="4" t="s">
        <v>355</v>
      </c>
      <c r="BI23" s="4">
        <v>1.5671296296296298E-2</v>
      </c>
      <c r="BJ23" s="4" t="s">
        <v>355</v>
      </c>
      <c r="BK23" s="4">
        <v>1.525462962962963E-2</v>
      </c>
      <c r="BL23" s="4" t="s">
        <v>357</v>
      </c>
      <c r="BM23" s="4">
        <v>1.5868055555555555E-2</v>
      </c>
      <c r="BN23" s="4" t="s">
        <v>355</v>
      </c>
      <c r="BO23" s="4">
        <v>1.5011574074074075E-2</v>
      </c>
      <c r="BP23" s="4" t="s">
        <v>348</v>
      </c>
      <c r="BQ23" s="4">
        <v>1.4583333333333334E-2</v>
      </c>
      <c r="BR23" s="4"/>
      <c r="BS23" s="4"/>
      <c r="BT23" s="4"/>
      <c r="BU23" s="4"/>
      <c r="BV23" s="4"/>
      <c r="BW23" s="4"/>
      <c r="BX23" s="4"/>
      <c r="BY23" s="4"/>
      <c r="BZ23" s="4"/>
      <c r="CA23" s="4"/>
      <c r="CB23" s="4"/>
      <c r="CC23" s="4"/>
      <c r="CD23" s="4"/>
      <c r="CE23" s="4"/>
      <c r="CF23" s="4"/>
      <c r="CG23" s="4"/>
      <c r="CH23" s="4"/>
      <c r="CI23" s="4"/>
      <c r="CJ23" s="4"/>
      <c r="CK23" s="4"/>
      <c r="CL23" s="4"/>
      <c r="CM23" s="4"/>
      <c r="CN23" s="4"/>
      <c r="CO23" s="4"/>
      <c r="CP23" s="4"/>
      <c r="CQ23" s="4"/>
      <c r="CR23" s="4"/>
      <c r="CS23" s="4"/>
      <c r="CT23" s="4"/>
      <c r="CU23" s="4"/>
      <c r="CV23" s="4"/>
      <c r="CW23" s="4"/>
      <c r="CX23" s="4"/>
      <c r="CY23" s="4"/>
      <c r="CZ23" s="4"/>
      <c r="DA23" s="4"/>
      <c r="DB23" s="4"/>
      <c r="DC23" s="4"/>
      <c r="DD23" s="4"/>
      <c r="DE23" s="4"/>
      <c r="DF23" s="4"/>
      <c r="DG23" s="78"/>
    </row>
    <row r="24" spans="1:111" x14ac:dyDescent="0.5">
      <c r="A24" s="82" t="str">
        <f>'5k Men'!B25</f>
        <v>Nathan</v>
      </c>
      <c r="B24" s="17" t="str">
        <f>'5k Men'!C25</f>
        <v>Cobb</v>
      </c>
      <c r="C24" s="6">
        <f t="shared" si="0"/>
        <v>1.6157407407407409E-2</v>
      </c>
      <c r="D24" s="4" t="s">
        <v>228</v>
      </c>
      <c r="E24" s="4" t="s">
        <v>228</v>
      </c>
      <c r="F24" s="4" t="s">
        <v>228</v>
      </c>
      <c r="G24" s="4" t="s">
        <v>228</v>
      </c>
      <c r="H24" s="4" t="s">
        <v>228</v>
      </c>
      <c r="I24" s="4" t="s">
        <v>228</v>
      </c>
      <c r="J24" s="4" t="s">
        <v>228</v>
      </c>
      <c r="K24" s="4" t="s">
        <v>228</v>
      </c>
      <c r="L24" s="4" t="s">
        <v>228</v>
      </c>
      <c r="M24" s="4" t="s">
        <v>228</v>
      </c>
      <c r="N24" s="4" t="s">
        <v>228</v>
      </c>
      <c r="O24" s="4" t="s">
        <v>228</v>
      </c>
      <c r="P24" s="4" t="s">
        <v>228</v>
      </c>
      <c r="Q24" s="4" t="s">
        <v>228</v>
      </c>
      <c r="R24" s="4" t="s">
        <v>228</v>
      </c>
      <c r="S24" s="4" t="s">
        <v>228</v>
      </c>
      <c r="T24" s="4" t="s">
        <v>228</v>
      </c>
      <c r="U24" s="4" t="s">
        <v>228</v>
      </c>
      <c r="V24" s="4" t="s">
        <v>228</v>
      </c>
      <c r="W24" s="4" t="s">
        <v>228</v>
      </c>
      <c r="X24" s="4" t="s">
        <v>228</v>
      </c>
      <c r="Y24" s="4" t="s">
        <v>228</v>
      </c>
      <c r="Z24" s="4" t="s">
        <v>228</v>
      </c>
      <c r="AA24" s="4" t="s">
        <v>228</v>
      </c>
      <c r="AB24" s="4" t="s">
        <v>228</v>
      </c>
      <c r="AC24" s="4" t="s">
        <v>228</v>
      </c>
      <c r="AD24" s="4" t="s">
        <v>228</v>
      </c>
      <c r="AE24" s="4" t="s">
        <v>228</v>
      </c>
      <c r="AF24" s="4" t="s">
        <v>228</v>
      </c>
      <c r="AG24" s="4" t="s">
        <v>228</v>
      </c>
      <c r="AH24" s="4" t="s">
        <v>228</v>
      </c>
      <c r="AI24" s="4" t="s">
        <v>228</v>
      </c>
      <c r="AJ24" s="4" t="s">
        <v>228</v>
      </c>
      <c r="AK24" s="4" t="s">
        <v>228</v>
      </c>
      <c r="AL24" s="4" t="s">
        <v>228</v>
      </c>
      <c r="AM24" s="4" t="s">
        <v>228</v>
      </c>
      <c r="AN24" s="4" t="s">
        <v>228</v>
      </c>
      <c r="AO24" s="4" t="s">
        <v>228</v>
      </c>
      <c r="AP24" s="4" t="s">
        <v>228</v>
      </c>
      <c r="AQ24" s="4" t="s">
        <v>228</v>
      </c>
      <c r="AR24" s="4" t="s">
        <v>355</v>
      </c>
      <c r="AS24" s="4">
        <v>1.6157407407407409E-2</v>
      </c>
      <c r="AT24" s="4" t="s">
        <v>228</v>
      </c>
      <c r="AU24" s="4" t="s">
        <v>228</v>
      </c>
      <c r="AV24" s="4" t="s">
        <v>228</v>
      </c>
      <c r="AW24" s="4" t="s">
        <v>228</v>
      </c>
      <c r="AX24" s="4" t="s">
        <v>355</v>
      </c>
      <c r="AY24" s="4">
        <v>1.7847222222222223E-2</v>
      </c>
      <c r="AZ24" s="4" t="s">
        <v>228</v>
      </c>
      <c r="BA24" s="4" t="s">
        <v>228</v>
      </c>
      <c r="BB24" s="4" t="s">
        <v>355</v>
      </c>
      <c r="BC24" s="4">
        <v>1.8807870370370371E-2</v>
      </c>
      <c r="BD24" s="4" t="s">
        <v>228</v>
      </c>
      <c r="BE24" s="4" t="s">
        <v>228</v>
      </c>
      <c r="BF24" s="4" t="s">
        <v>228</v>
      </c>
      <c r="BG24" s="4" t="s">
        <v>228</v>
      </c>
      <c r="BH24" s="4" t="s">
        <v>228</v>
      </c>
      <c r="BI24" s="4" t="s">
        <v>228</v>
      </c>
      <c r="BJ24" s="4" t="s">
        <v>228</v>
      </c>
      <c r="BK24" s="4" t="s">
        <v>228</v>
      </c>
      <c r="BL24" s="4" t="s">
        <v>228</v>
      </c>
      <c r="BM24" s="4" t="s">
        <v>228</v>
      </c>
      <c r="BN24" s="4" t="s">
        <v>228</v>
      </c>
      <c r="BO24" s="4" t="s">
        <v>228</v>
      </c>
      <c r="BP24" s="4" t="s">
        <v>228</v>
      </c>
      <c r="BQ24" s="4" t="s">
        <v>228</v>
      </c>
      <c r="BR24" s="4"/>
      <c r="BS24" s="4"/>
      <c r="BT24" s="4"/>
      <c r="BU24" s="4"/>
      <c r="BV24" s="4"/>
      <c r="BW24" s="4"/>
      <c r="BX24" s="4"/>
      <c r="BY24" s="4"/>
      <c r="BZ24" s="4"/>
      <c r="CA24" s="4"/>
      <c r="CB24" s="4"/>
      <c r="CC24" s="4"/>
      <c r="CD24" s="4"/>
      <c r="CE24" s="4"/>
      <c r="CF24" s="4"/>
      <c r="CG24" s="4"/>
      <c r="CH24" s="4"/>
      <c r="CI24" s="4"/>
      <c r="CJ24" s="4"/>
      <c r="CK24" s="4"/>
      <c r="CL24" s="4"/>
      <c r="CM24" s="4"/>
      <c r="CN24" s="4"/>
      <c r="CO24" s="4"/>
      <c r="CP24" s="4"/>
      <c r="CQ24" s="4"/>
      <c r="CR24" s="4"/>
      <c r="CS24" s="4"/>
      <c r="CT24" s="4"/>
      <c r="CU24" s="4"/>
      <c r="CV24" s="4"/>
      <c r="CW24" s="4"/>
      <c r="CX24" s="4"/>
      <c r="CY24" s="4"/>
      <c r="CZ24" s="4"/>
      <c r="DA24" s="4"/>
      <c r="DB24" s="4"/>
      <c r="DC24" s="4"/>
      <c r="DD24" s="4"/>
      <c r="DE24" s="4"/>
      <c r="DF24" s="4"/>
      <c r="DG24" s="78"/>
    </row>
    <row r="25" spans="1:111" x14ac:dyDescent="0.5">
      <c r="A25" s="82" t="str">
        <f>'5k Men'!B26</f>
        <v>Phil</v>
      </c>
      <c r="B25" s="17" t="str">
        <f>'5k Men'!C26</f>
        <v>Connor</v>
      </c>
      <c r="C25" s="6">
        <f>MIN(D25:DG25)</f>
        <v>2.0520833333333332E-2</v>
      </c>
      <c r="D25" s="4" t="s">
        <v>228</v>
      </c>
      <c r="E25" s="4" t="s">
        <v>228</v>
      </c>
      <c r="F25" s="4" t="s">
        <v>228</v>
      </c>
      <c r="G25" s="4" t="s">
        <v>228</v>
      </c>
      <c r="H25" s="4" t="s">
        <v>228</v>
      </c>
      <c r="I25" s="4" t="s">
        <v>228</v>
      </c>
      <c r="J25" s="4" t="s">
        <v>228</v>
      </c>
      <c r="K25" s="4" t="s">
        <v>228</v>
      </c>
      <c r="L25" s="4" t="s">
        <v>228</v>
      </c>
      <c r="M25" s="4" t="s">
        <v>228</v>
      </c>
      <c r="N25" s="4" t="s">
        <v>228</v>
      </c>
      <c r="O25" s="4" t="s">
        <v>228</v>
      </c>
      <c r="P25" s="4" t="s">
        <v>228</v>
      </c>
      <c r="Q25" s="4" t="s">
        <v>228</v>
      </c>
      <c r="R25" s="4" t="s">
        <v>228</v>
      </c>
      <c r="S25" s="4" t="s">
        <v>228</v>
      </c>
      <c r="T25" s="4" t="s">
        <v>228</v>
      </c>
      <c r="U25" s="4" t="s">
        <v>228</v>
      </c>
      <c r="V25" s="4" t="s">
        <v>228</v>
      </c>
      <c r="W25" s="4" t="s">
        <v>228</v>
      </c>
      <c r="X25" s="4" t="s">
        <v>228</v>
      </c>
      <c r="Y25" s="4" t="s">
        <v>228</v>
      </c>
      <c r="Z25" s="4" t="s">
        <v>355</v>
      </c>
      <c r="AA25" s="4">
        <v>2.4664351851851851E-2</v>
      </c>
      <c r="AB25" s="4" t="s">
        <v>228</v>
      </c>
      <c r="AC25" s="4" t="s">
        <v>228</v>
      </c>
      <c r="AD25" s="4" t="s">
        <v>355</v>
      </c>
      <c r="AE25" s="4">
        <v>2.3807870370370372E-2</v>
      </c>
      <c r="AF25" s="4" t="s">
        <v>355</v>
      </c>
      <c r="AG25" s="4">
        <v>2.2824074074074073E-2</v>
      </c>
      <c r="AH25" s="4" t="s">
        <v>228</v>
      </c>
      <c r="AI25" s="4" t="s">
        <v>228</v>
      </c>
      <c r="AJ25" s="4" t="s">
        <v>355</v>
      </c>
      <c r="AK25" s="4">
        <v>2.2430555555555554E-2</v>
      </c>
      <c r="AL25" s="4" t="s">
        <v>355</v>
      </c>
      <c r="AM25" s="4">
        <v>2.0520833333333332E-2</v>
      </c>
      <c r="AN25" s="4" t="s">
        <v>355</v>
      </c>
      <c r="AO25" s="4">
        <v>2.2662037037037036E-2</v>
      </c>
      <c r="AP25" s="4" t="s">
        <v>228</v>
      </c>
      <c r="AQ25" s="4" t="s">
        <v>228</v>
      </c>
      <c r="AR25" s="4" t="s">
        <v>228</v>
      </c>
      <c r="AS25" s="4" t="s">
        <v>228</v>
      </c>
      <c r="AT25" s="4" t="s">
        <v>355</v>
      </c>
      <c r="AU25" s="4">
        <v>2.4791666666666667E-2</v>
      </c>
      <c r="AV25" s="4" t="s">
        <v>228</v>
      </c>
      <c r="AW25" s="4" t="s">
        <v>228</v>
      </c>
      <c r="AX25" s="4" t="s">
        <v>355</v>
      </c>
      <c r="AY25" s="4">
        <v>2.3460648148148147E-2</v>
      </c>
      <c r="AZ25" s="4" t="s">
        <v>228</v>
      </c>
      <c r="BA25" s="4" t="s">
        <v>228</v>
      </c>
      <c r="BB25" s="4" t="s">
        <v>228</v>
      </c>
      <c r="BC25" s="4" t="s">
        <v>228</v>
      </c>
      <c r="BD25" s="4" t="s">
        <v>355</v>
      </c>
      <c r="BE25" s="4">
        <v>2.6296296296296297E-2</v>
      </c>
      <c r="BF25" s="4" t="s">
        <v>355</v>
      </c>
      <c r="BG25" s="4">
        <v>2.537037037037037E-2</v>
      </c>
      <c r="BH25" s="4" t="s">
        <v>355</v>
      </c>
      <c r="BI25" s="4">
        <v>2.3784722222222221E-2</v>
      </c>
      <c r="BJ25" s="4" t="s">
        <v>228</v>
      </c>
      <c r="BK25" s="4" t="s">
        <v>228</v>
      </c>
      <c r="BL25" s="4" t="s">
        <v>228</v>
      </c>
      <c r="BM25" s="4" t="s">
        <v>228</v>
      </c>
      <c r="BN25" s="4" t="s">
        <v>228</v>
      </c>
      <c r="BO25" s="4" t="s">
        <v>228</v>
      </c>
      <c r="BP25" s="4" t="s">
        <v>355</v>
      </c>
      <c r="BQ25" s="4">
        <v>2.2638888888888889E-2</v>
      </c>
      <c r="BR25" s="4"/>
      <c r="BS25" s="4"/>
      <c r="BT25" s="4"/>
      <c r="BU25" s="4"/>
      <c r="BV25" s="4"/>
      <c r="BW25" s="4"/>
      <c r="BX25" s="4"/>
      <c r="BY25" s="4"/>
      <c r="BZ25" s="4"/>
      <c r="CA25" s="4"/>
      <c r="CB25" s="4"/>
      <c r="CC25" s="4"/>
      <c r="CD25" s="4"/>
      <c r="CE25" s="4"/>
      <c r="CF25" s="4"/>
      <c r="CG25" s="4"/>
      <c r="CH25" s="4"/>
      <c r="CI25" s="4"/>
      <c r="CJ25" s="4"/>
      <c r="CK25" s="4"/>
      <c r="CL25" s="4"/>
      <c r="CM25" s="4"/>
      <c r="CN25" s="4"/>
      <c r="CO25" s="4"/>
      <c r="CP25" s="4"/>
      <c r="CQ25" s="4"/>
      <c r="CR25" s="4"/>
      <c r="CS25" s="4"/>
      <c r="CT25" s="4"/>
      <c r="CU25" s="4"/>
      <c r="CV25" s="4"/>
      <c r="CW25" s="4"/>
      <c r="CX25" s="4"/>
      <c r="CY25" s="4"/>
      <c r="CZ25" s="4"/>
      <c r="DA25" s="4"/>
      <c r="DB25" s="4"/>
      <c r="DC25" s="4"/>
      <c r="DD25" s="4"/>
      <c r="DE25" s="4"/>
      <c r="DF25" s="4"/>
      <c r="DG25" s="78"/>
    </row>
    <row r="26" spans="1:111" x14ac:dyDescent="0.5">
      <c r="A26" s="82" t="str">
        <f>'5k Men'!B27</f>
        <v>Mark</v>
      </c>
      <c r="B26" s="17" t="str">
        <f>'5k Men'!C27</f>
        <v>Dalton</v>
      </c>
      <c r="C26" s="6">
        <f t="shared" si="0"/>
        <v>1.5902777777777776E-2</v>
      </c>
      <c r="D26" s="4" t="s">
        <v>228</v>
      </c>
      <c r="E26" s="4" t="s">
        <v>228</v>
      </c>
      <c r="F26" s="4" t="s">
        <v>228</v>
      </c>
      <c r="G26" s="4" t="s">
        <v>228</v>
      </c>
      <c r="H26" s="4" t="s">
        <v>228</v>
      </c>
      <c r="I26" s="4" t="s">
        <v>228</v>
      </c>
      <c r="J26" s="4" t="s">
        <v>228</v>
      </c>
      <c r="K26" s="4" t="s">
        <v>228</v>
      </c>
      <c r="L26" s="4" t="s">
        <v>228</v>
      </c>
      <c r="M26" s="4" t="s">
        <v>228</v>
      </c>
      <c r="N26" s="4" t="s">
        <v>228</v>
      </c>
      <c r="O26" s="4" t="s">
        <v>228</v>
      </c>
      <c r="P26" s="4" t="s">
        <v>228</v>
      </c>
      <c r="Q26" s="4" t="s">
        <v>228</v>
      </c>
      <c r="R26" s="4" t="s">
        <v>228</v>
      </c>
      <c r="S26" s="4" t="s">
        <v>228</v>
      </c>
      <c r="T26" s="4" t="s">
        <v>228</v>
      </c>
      <c r="U26" s="4" t="s">
        <v>228</v>
      </c>
      <c r="V26" s="4" t="s">
        <v>228</v>
      </c>
      <c r="W26" s="4" t="s">
        <v>228</v>
      </c>
      <c r="X26" s="4" t="s">
        <v>228</v>
      </c>
      <c r="Y26" s="4" t="s">
        <v>228</v>
      </c>
      <c r="Z26" s="4" t="s">
        <v>228</v>
      </c>
      <c r="AA26" s="4" t="s">
        <v>228</v>
      </c>
      <c r="AB26" s="4" t="s">
        <v>228</v>
      </c>
      <c r="AC26" s="4" t="s">
        <v>228</v>
      </c>
      <c r="AD26" s="4" t="s">
        <v>228</v>
      </c>
      <c r="AE26" s="4" t="s">
        <v>228</v>
      </c>
      <c r="AF26" s="4" t="s">
        <v>228</v>
      </c>
      <c r="AG26" s="4" t="s">
        <v>228</v>
      </c>
      <c r="AH26" s="4" t="s">
        <v>228</v>
      </c>
      <c r="AI26" s="4" t="s">
        <v>228</v>
      </c>
      <c r="AJ26" s="4" t="s">
        <v>228</v>
      </c>
      <c r="AK26" s="4" t="s">
        <v>228</v>
      </c>
      <c r="AL26" s="4" t="s">
        <v>228</v>
      </c>
      <c r="AM26" s="4" t="s">
        <v>228</v>
      </c>
      <c r="AN26" s="4" t="s">
        <v>228</v>
      </c>
      <c r="AO26" s="4" t="s">
        <v>228</v>
      </c>
      <c r="AP26" s="4" t="s">
        <v>228</v>
      </c>
      <c r="AQ26" s="4" t="s">
        <v>228</v>
      </c>
      <c r="AR26" s="4" t="s">
        <v>355</v>
      </c>
      <c r="AS26" s="4">
        <v>1.5902777777777776E-2</v>
      </c>
      <c r="AT26" s="4" t="s">
        <v>228</v>
      </c>
      <c r="AU26" s="4" t="s">
        <v>228</v>
      </c>
      <c r="AV26" s="4" t="s">
        <v>228</v>
      </c>
      <c r="AW26" s="4" t="s">
        <v>228</v>
      </c>
      <c r="AX26" s="4" t="s">
        <v>228</v>
      </c>
      <c r="AY26" s="4" t="s">
        <v>228</v>
      </c>
      <c r="AZ26" s="4" t="s">
        <v>228</v>
      </c>
      <c r="BA26" s="4" t="s">
        <v>228</v>
      </c>
      <c r="BB26" s="4" t="s">
        <v>228</v>
      </c>
      <c r="BC26" s="4" t="s">
        <v>228</v>
      </c>
      <c r="BD26" s="4" t="s">
        <v>228</v>
      </c>
      <c r="BE26" s="4" t="s">
        <v>228</v>
      </c>
      <c r="BF26" s="4" t="s">
        <v>228</v>
      </c>
      <c r="BG26" s="4" t="s">
        <v>228</v>
      </c>
      <c r="BH26" s="4" t="s">
        <v>228</v>
      </c>
      <c r="BI26" s="4" t="s">
        <v>228</v>
      </c>
      <c r="BJ26" s="4" t="s">
        <v>228</v>
      </c>
      <c r="BK26" s="4" t="s">
        <v>228</v>
      </c>
      <c r="BL26" s="4" t="s">
        <v>228</v>
      </c>
      <c r="BM26" s="4" t="s">
        <v>228</v>
      </c>
      <c r="BN26" s="4" t="s">
        <v>355</v>
      </c>
      <c r="BO26" s="4">
        <v>1.6134259259259258E-2</v>
      </c>
      <c r="BP26" s="4" t="s">
        <v>228</v>
      </c>
      <c r="BQ26" s="4" t="s">
        <v>228</v>
      </c>
      <c r="BR26" s="4"/>
      <c r="BS26" s="4"/>
      <c r="BT26" s="4"/>
      <c r="BU26" s="4"/>
      <c r="BV26" s="4"/>
      <c r="BW26" s="4"/>
      <c r="BX26" s="4"/>
      <c r="BY26" s="4"/>
      <c r="BZ26" s="4"/>
      <c r="CA26" s="4"/>
      <c r="CB26" s="4"/>
      <c r="CC26" s="4"/>
      <c r="CD26" s="4"/>
      <c r="CE26" s="4"/>
      <c r="CF26" s="4"/>
      <c r="CG26" s="4"/>
      <c r="CH26" s="4"/>
      <c r="CI26" s="4"/>
      <c r="CJ26" s="4"/>
      <c r="CK26" s="4"/>
      <c r="CL26" s="4"/>
      <c r="CM26" s="4"/>
      <c r="CN26" s="4"/>
      <c r="CO26" s="4"/>
      <c r="CP26" s="4"/>
      <c r="CQ26" s="4"/>
      <c r="CR26" s="4"/>
      <c r="CS26" s="4"/>
      <c r="CT26" s="4"/>
      <c r="CU26" s="4"/>
      <c r="CV26" s="4"/>
      <c r="CW26" s="4"/>
      <c r="CX26" s="4"/>
      <c r="CY26" s="4"/>
      <c r="CZ26" s="4"/>
      <c r="DA26" s="4"/>
      <c r="DB26" s="4"/>
      <c r="DC26" s="4"/>
      <c r="DD26" s="4"/>
      <c r="DE26" s="4"/>
      <c r="DF26" s="4"/>
      <c r="DG26" s="78"/>
    </row>
    <row r="27" spans="1:111" x14ac:dyDescent="0.5">
      <c r="A27" s="82" t="str">
        <f>'5k Men'!B28</f>
        <v>Gregory</v>
      </c>
      <c r="B27" s="17" t="str">
        <f>'5k Men'!C28</f>
        <v>Davis</v>
      </c>
      <c r="C27" s="6">
        <f>MIN(D27:DG27)</f>
        <v>1.6319444444444445E-2</v>
      </c>
      <c r="D27" s="4"/>
      <c r="E27" s="4"/>
      <c r="F27" s="4"/>
      <c r="G27" s="4"/>
      <c r="H27" s="4"/>
      <c r="I27" s="4"/>
      <c r="J27" s="4" t="s">
        <v>355</v>
      </c>
      <c r="K27" s="4">
        <v>2.4976851851851851E-2</v>
      </c>
      <c r="L27" s="4" t="s">
        <v>348</v>
      </c>
      <c r="M27" s="4">
        <v>1.653935185185185E-2</v>
      </c>
      <c r="N27" s="4"/>
      <c r="O27" s="4"/>
      <c r="P27" s="4" t="s">
        <v>348</v>
      </c>
      <c r="Q27" s="4">
        <v>2.0324074074074074E-2</v>
      </c>
      <c r="R27" s="4"/>
      <c r="S27" s="4"/>
      <c r="T27" s="4" t="s">
        <v>228</v>
      </c>
      <c r="U27" s="4" t="s">
        <v>228</v>
      </c>
      <c r="V27" s="4" t="s">
        <v>228</v>
      </c>
      <c r="W27" s="4" t="s">
        <v>228</v>
      </c>
      <c r="X27" s="4" t="s">
        <v>228</v>
      </c>
      <c r="Y27" s="4" t="s">
        <v>228</v>
      </c>
      <c r="Z27" s="4" t="s">
        <v>355</v>
      </c>
      <c r="AA27" s="4">
        <v>2.4363425925925927E-2</v>
      </c>
      <c r="AB27" s="4" t="s">
        <v>355</v>
      </c>
      <c r="AC27" s="4">
        <v>2.3981481481481482E-2</v>
      </c>
      <c r="AD27" s="4" t="s">
        <v>228</v>
      </c>
      <c r="AE27" s="4" t="s">
        <v>228</v>
      </c>
      <c r="AF27" s="4" t="s">
        <v>613</v>
      </c>
      <c r="AG27" s="4">
        <v>1.787037037037037E-2</v>
      </c>
      <c r="AH27" s="4" t="s">
        <v>228</v>
      </c>
      <c r="AI27" s="4" t="s">
        <v>228</v>
      </c>
      <c r="AJ27" s="4" t="s">
        <v>228</v>
      </c>
      <c r="AK27" s="4" t="s">
        <v>228</v>
      </c>
      <c r="AL27" s="4" t="s">
        <v>228</v>
      </c>
      <c r="AM27" s="4" t="s">
        <v>228</v>
      </c>
      <c r="AN27" s="4" t="s">
        <v>508</v>
      </c>
      <c r="AO27" s="4">
        <v>2.1377314814814814E-2</v>
      </c>
      <c r="AP27" s="4" t="s">
        <v>348</v>
      </c>
      <c r="AQ27" s="4">
        <v>1.6319444444444445E-2</v>
      </c>
      <c r="AR27" s="4" t="s">
        <v>355</v>
      </c>
      <c r="AS27" s="4">
        <v>2.326388888888889E-2</v>
      </c>
      <c r="AT27" s="4" t="s">
        <v>355</v>
      </c>
      <c r="AU27" s="4">
        <v>1.8263888888888889E-2</v>
      </c>
      <c r="AV27" s="4" t="s">
        <v>228</v>
      </c>
      <c r="AW27" s="4" t="s">
        <v>228</v>
      </c>
      <c r="AX27" s="4" t="s">
        <v>607</v>
      </c>
      <c r="AY27" s="4">
        <v>2.2476851851851852E-2</v>
      </c>
      <c r="AZ27" s="4" t="s">
        <v>355</v>
      </c>
      <c r="BA27" s="4">
        <v>2.4363425925925927E-2</v>
      </c>
      <c r="BB27" s="4" t="s">
        <v>355</v>
      </c>
      <c r="BC27" s="4">
        <v>2.4421296296296295E-2</v>
      </c>
      <c r="BD27" s="4" t="s">
        <v>228</v>
      </c>
      <c r="BE27" s="4" t="s">
        <v>228</v>
      </c>
      <c r="BF27" s="4" t="s">
        <v>847</v>
      </c>
      <c r="BG27" s="4">
        <v>1.8368055555555554E-2</v>
      </c>
      <c r="BH27" s="4" t="s">
        <v>508</v>
      </c>
      <c r="BI27" s="4">
        <v>2.4479166666666666E-2</v>
      </c>
      <c r="BJ27" s="4" t="s">
        <v>228</v>
      </c>
      <c r="BK27" s="4" t="s">
        <v>228</v>
      </c>
      <c r="BL27" s="4" t="s">
        <v>228</v>
      </c>
      <c r="BM27" s="4" t="s">
        <v>228</v>
      </c>
      <c r="BN27" s="4" t="s">
        <v>228</v>
      </c>
      <c r="BO27" s="4" t="s">
        <v>228</v>
      </c>
      <c r="BP27" s="4" t="s">
        <v>228</v>
      </c>
      <c r="BQ27" s="4" t="s">
        <v>228</v>
      </c>
      <c r="BR27" s="4"/>
      <c r="BS27" s="4"/>
      <c r="BT27" s="4"/>
      <c r="BU27" s="4"/>
      <c r="BV27" s="4"/>
      <c r="BW27" s="4"/>
      <c r="BX27" s="4"/>
      <c r="BY27" s="4"/>
      <c r="BZ27" s="4"/>
      <c r="CA27" s="4"/>
      <c r="CB27" s="4"/>
      <c r="CC27" s="4"/>
      <c r="CD27" s="4"/>
      <c r="CE27" s="4"/>
      <c r="CF27" s="4"/>
      <c r="CG27" s="4"/>
      <c r="CH27" s="4"/>
      <c r="CI27" s="4"/>
      <c r="CJ27" s="4"/>
      <c r="CK27" s="4"/>
      <c r="CL27" s="4"/>
      <c r="CM27" s="4"/>
      <c r="CN27" s="4"/>
      <c r="CO27" s="4"/>
      <c r="CP27" s="4"/>
      <c r="CQ27" s="4"/>
      <c r="CR27" s="4"/>
      <c r="CS27" s="4"/>
      <c r="CT27" s="4"/>
      <c r="CU27" s="4"/>
      <c r="CV27" s="4"/>
      <c r="CW27" s="4"/>
      <c r="CX27" s="4"/>
      <c r="CY27" s="4"/>
      <c r="CZ27" s="4"/>
      <c r="DA27" s="4"/>
      <c r="DB27" s="4"/>
      <c r="DC27" s="4"/>
      <c r="DD27" s="4"/>
      <c r="DE27" s="4"/>
      <c r="DF27" s="4"/>
      <c r="DG27" s="78"/>
    </row>
    <row r="28" spans="1:111" x14ac:dyDescent="0.5">
      <c r="A28" s="82" t="str">
        <f>'5k Men'!B29</f>
        <v>Daniel</v>
      </c>
      <c r="B28" s="17" t="str">
        <f>'5k Men'!C29</f>
        <v>Dawson</v>
      </c>
      <c r="C28" s="6">
        <f>MIN(D28:DG28)</f>
        <v>0</v>
      </c>
      <c r="D28" s="4" t="s">
        <v>228</v>
      </c>
      <c r="E28" s="4" t="s">
        <v>228</v>
      </c>
      <c r="F28" s="4" t="s">
        <v>228</v>
      </c>
      <c r="G28" s="4" t="s">
        <v>228</v>
      </c>
      <c r="H28" s="4" t="s">
        <v>228</v>
      </c>
      <c r="I28" s="4" t="s">
        <v>228</v>
      </c>
      <c r="J28" s="4" t="s">
        <v>228</v>
      </c>
      <c r="K28" s="4" t="s">
        <v>228</v>
      </c>
      <c r="L28" s="4" t="s">
        <v>228</v>
      </c>
      <c r="M28" s="4" t="s">
        <v>228</v>
      </c>
      <c r="N28" s="4" t="s">
        <v>228</v>
      </c>
      <c r="O28" s="4" t="s">
        <v>228</v>
      </c>
      <c r="P28" s="4" t="s">
        <v>228</v>
      </c>
      <c r="Q28" s="4" t="s">
        <v>228</v>
      </c>
      <c r="R28" s="4" t="s">
        <v>228</v>
      </c>
      <c r="S28" s="4" t="s">
        <v>228</v>
      </c>
      <c r="T28" s="4" t="s">
        <v>228</v>
      </c>
      <c r="U28" s="4" t="s">
        <v>228</v>
      </c>
      <c r="V28" s="4" t="s">
        <v>228</v>
      </c>
      <c r="W28" s="4" t="s">
        <v>228</v>
      </c>
      <c r="X28" s="4" t="s">
        <v>228</v>
      </c>
      <c r="Y28" s="4" t="s">
        <v>228</v>
      </c>
      <c r="Z28" s="4" t="s">
        <v>228</v>
      </c>
      <c r="AA28" s="4" t="s">
        <v>228</v>
      </c>
      <c r="AB28" s="4" t="s">
        <v>228</v>
      </c>
      <c r="AC28" s="4" t="s">
        <v>228</v>
      </c>
      <c r="AD28" s="4" t="s">
        <v>228</v>
      </c>
      <c r="AE28" s="4" t="s">
        <v>228</v>
      </c>
      <c r="AF28" s="4" t="s">
        <v>228</v>
      </c>
      <c r="AG28" s="4" t="s">
        <v>228</v>
      </c>
      <c r="AH28" s="4" t="s">
        <v>228</v>
      </c>
      <c r="AI28" s="4" t="s">
        <v>228</v>
      </c>
      <c r="AJ28" s="4" t="s">
        <v>228</v>
      </c>
      <c r="AK28" s="4" t="s">
        <v>228</v>
      </c>
      <c r="AL28" s="4" t="s">
        <v>228</v>
      </c>
      <c r="AM28" s="4" t="s">
        <v>228</v>
      </c>
      <c r="AN28" s="4" t="s">
        <v>228</v>
      </c>
      <c r="AO28" s="4" t="s">
        <v>228</v>
      </c>
      <c r="AP28" s="4" t="s">
        <v>228</v>
      </c>
      <c r="AQ28" s="4" t="s">
        <v>228</v>
      </c>
      <c r="AR28" s="4" t="s">
        <v>228</v>
      </c>
      <c r="AS28" s="4" t="s">
        <v>228</v>
      </c>
      <c r="AT28" s="4" t="s">
        <v>228</v>
      </c>
      <c r="AU28" s="4" t="s">
        <v>228</v>
      </c>
      <c r="AV28" s="4" t="s">
        <v>228</v>
      </c>
      <c r="AW28" s="4" t="s">
        <v>228</v>
      </c>
      <c r="AX28" s="4" t="s">
        <v>228</v>
      </c>
      <c r="AY28" s="4" t="s">
        <v>228</v>
      </c>
      <c r="AZ28" s="4" t="s">
        <v>228</v>
      </c>
      <c r="BA28" s="4" t="s">
        <v>228</v>
      </c>
      <c r="BB28" s="4" t="s">
        <v>228</v>
      </c>
      <c r="BC28" s="4" t="s">
        <v>228</v>
      </c>
      <c r="BD28" s="4" t="s">
        <v>228</v>
      </c>
      <c r="BE28" s="4" t="s">
        <v>228</v>
      </c>
      <c r="BF28" s="4" t="s">
        <v>228</v>
      </c>
      <c r="BG28" s="4" t="s">
        <v>228</v>
      </c>
      <c r="BH28" s="4" t="s">
        <v>228</v>
      </c>
      <c r="BI28" s="4" t="s">
        <v>228</v>
      </c>
      <c r="BJ28" s="4" t="s">
        <v>228</v>
      </c>
      <c r="BK28" s="4" t="s">
        <v>228</v>
      </c>
      <c r="BL28" s="4" t="s">
        <v>228</v>
      </c>
      <c r="BM28" s="4" t="s">
        <v>228</v>
      </c>
      <c r="BN28" s="4" t="s">
        <v>228</v>
      </c>
      <c r="BO28" s="4" t="s">
        <v>228</v>
      </c>
      <c r="BP28" s="4" t="s">
        <v>228</v>
      </c>
      <c r="BQ28" s="4" t="s">
        <v>228</v>
      </c>
      <c r="BR28" s="4"/>
      <c r="BS28" s="4"/>
      <c r="BT28" s="4"/>
      <c r="BU28" s="4"/>
      <c r="BV28" s="4"/>
      <c r="BW28" s="4"/>
      <c r="BX28" s="4"/>
      <c r="BY28" s="4"/>
      <c r="BZ28" s="4"/>
      <c r="CA28" s="4"/>
      <c r="CB28" s="4"/>
      <c r="CC28" s="4"/>
      <c r="CD28" s="4"/>
      <c r="CE28" s="4"/>
      <c r="CF28" s="4"/>
      <c r="CG28" s="4"/>
      <c r="CH28" s="4"/>
      <c r="CI28" s="4"/>
      <c r="CJ28" s="4"/>
      <c r="CK28" s="4"/>
      <c r="CL28" s="4"/>
      <c r="CM28" s="4"/>
      <c r="CN28" s="4"/>
      <c r="CO28" s="4"/>
      <c r="CP28" s="4"/>
      <c r="CQ28" s="4"/>
      <c r="CR28" s="4"/>
      <c r="CS28" s="4"/>
      <c r="CT28" s="4"/>
      <c r="CU28" s="4"/>
      <c r="CV28" s="4"/>
      <c r="CW28" s="4"/>
      <c r="CX28" s="4"/>
      <c r="CY28" s="4"/>
      <c r="CZ28" s="4"/>
      <c r="DA28" s="4"/>
      <c r="DB28" s="4"/>
      <c r="DC28" s="4"/>
      <c r="DD28" s="4"/>
      <c r="DE28" s="4"/>
      <c r="DF28" s="4"/>
      <c r="DG28" s="78"/>
    </row>
    <row r="29" spans="1:111" x14ac:dyDescent="0.5">
      <c r="A29" s="82" t="str">
        <f>'5k Men'!B30</f>
        <v>John</v>
      </c>
      <c r="B29" s="17" t="str">
        <f>'5k Men'!C30</f>
        <v>Dawson</v>
      </c>
      <c r="C29" s="6">
        <f t="shared" si="0"/>
        <v>1.3287037037037036E-2</v>
      </c>
      <c r="D29" s="4" t="s">
        <v>228</v>
      </c>
      <c r="E29" s="4" t="s">
        <v>228</v>
      </c>
      <c r="F29" s="4" t="s">
        <v>228</v>
      </c>
      <c r="G29" s="4" t="s">
        <v>228</v>
      </c>
      <c r="H29" s="4" t="s">
        <v>228</v>
      </c>
      <c r="I29" s="4" t="s">
        <v>228</v>
      </c>
      <c r="J29" s="4" t="s">
        <v>355</v>
      </c>
      <c r="K29" s="4">
        <v>1.6122685185185184E-2</v>
      </c>
      <c r="L29" s="4" t="s">
        <v>228</v>
      </c>
      <c r="M29" s="4" t="s">
        <v>228</v>
      </c>
      <c r="N29" s="4" t="s">
        <v>228</v>
      </c>
      <c r="O29" s="4" t="s">
        <v>228</v>
      </c>
      <c r="P29" s="4" t="s">
        <v>228</v>
      </c>
      <c r="Q29" s="4" t="s">
        <v>228</v>
      </c>
      <c r="R29" s="4" t="s">
        <v>228</v>
      </c>
      <c r="S29" s="4" t="s">
        <v>228</v>
      </c>
      <c r="T29" s="4" t="s">
        <v>228</v>
      </c>
      <c r="U29" s="4" t="s">
        <v>228</v>
      </c>
      <c r="V29" s="4" t="s">
        <v>355</v>
      </c>
      <c r="W29" s="4">
        <v>1.5914351851851853E-2</v>
      </c>
      <c r="X29" s="4" t="s">
        <v>228</v>
      </c>
      <c r="Y29" s="4" t="s">
        <v>228</v>
      </c>
      <c r="Z29" s="4" t="s">
        <v>228</v>
      </c>
      <c r="AA29" s="4" t="s">
        <v>228</v>
      </c>
      <c r="AB29" s="4" t="s">
        <v>352</v>
      </c>
      <c r="AC29" s="4">
        <v>1.4143518518518519E-2</v>
      </c>
      <c r="AD29" s="4" t="s">
        <v>348</v>
      </c>
      <c r="AE29" s="4">
        <v>1.357638888888889E-2</v>
      </c>
      <c r="AF29" s="4" t="s">
        <v>355</v>
      </c>
      <c r="AG29" s="4">
        <v>1.5601851851851851E-2</v>
      </c>
      <c r="AH29" s="4" t="s">
        <v>228</v>
      </c>
      <c r="AI29" s="4" t="s">
        <v>228</v>
      </c>
      <c r="AJ29" s="4" t="s">
        <v>355</v>
      </c>
      <c r="AK29" s="4">
        <v>1.5787037037037037E-2</v>
      </c>
      <c r="AL29" s="4" t="s">
        <v>228</v>
      </c>
      <c r="AM29" s="4" t="s">
        <v>228</v>
      </c>
      <c r="AN29" s="4" t="s">
        <v>228</v>
      </c>
      <c r="AO29" s="4" t="s">
        <v>228</v>
      </c>
      <c r="AP29" s="4" t="s">
        <v>355</v>
      </c>
      <c r="AQ29" s="4">
        <v>1.5266203703703704E-2</v>
      </c>
      <c r="AR29" s="4" t="s">
        <v>228</v>
      </c>
      <c r="AS29" s="4" t="s">
        <v>228</v>
      </c>
      <c r="AT29" s="4" t="s">
        <v>228</v>
      </c>
      <c r="AU29" s="4" t="s">
        <v>228</v>
      </c>
      <c r="AV29" s="4" t="s">
        <v>348</v>
      </c>
      <c r="AW29" s="4">
        <v>1.3287037037037036E-2</v>
      </c>
      <c r="AX29" s="4" t="s">
        <v>228</v>
      </c>
      <c r="AY29" s="4" t="s">
        <v>228</v>
      </c>
      <c r="AZ29" s="4" t="s">
        <v>355</v>
      </c>
      <c r="BA29" s="4">
        <v>1.4108796296296296E-2</v>
      </c>
      <c r="BB29" s="4" t="s">
        <v>228</v>
      </c>
      <c r="BC29" s="4" t="s">
        <v>228</v>
      </c>
      <c r="BD29" s="4" t="s">
        <v>347</v>
      </c>
      <c r="BE29" s="4">
        <v>1.4826388888888889E-2</v>
      </c>
      <c r="BF29" s="4" t="s">
        <v>848</v>
      </c>
      <c r="BG29" s="4">
        <v>1.4050925925925927E-2</v>
      </c>
      <c r="BH29" s="4" t="s">
        <v>355</v>
      </c>
      <c r="BI29" s="4">
        <v>1.5370370370370371E-2</v>
      </c>
      <c r="BJ29" s="4" t="s">
        <v>228</v>
      </c>
      <c r="BK29" s="4" t="s">
        <v>228</v>
      </c>
      <c r="BL29" s="4" t="s">
        <v>228</v>
      </c>
      <c r="BM29" s="4" t="s">
        <v>228</v>
      </c>
      <c r="BN29" s="4" t="s">
        <v>228</v>
      </c>
      <c r="BO29" s="4" t="s">
        <v>228</v>
      </c>
      <c r="BP29" s="4" t="s">
        <v>228</v>
      </c>
      <c r="BQ29" s="4" t="s">
        <v>228</v>
      </c>
      <c r="BR29" s="4"/>
      <c r="BS29" s="4"/>
      <c r="BT29" s="4"/>
      <c r="BU29" s="4"/>
      <c r="BV29" s="4"/>
      <c r="BW29" s="4"/>
      <c r="BX29" s="4"/>
      <c r="BY29" s="4"/>
      <c r="BZ29" s="4"/>
      <c r="CA29" s="4"/>
      <c r="CB29" s="4"/>
      <c r="CC29" s="4"/>
      <c r="CD29" s="4"/>
      <c r="CE29" s="4"/>
      <c r="CF29" s="4"/>
      <c r="CG29" s="4"/>
      <c r="CH29" s="4"/>
      <c r="CI29" s="4"/>
      <c r="CJ29" s="4"/>
      <c r="CK29" s="4"/>
      <c r="CL29" s="4"/>
      <c r="CM29" s="4"/>
      <c r="CN29" s="4"/>
      <c r="CO29" s="4"/>
      <c r="CP29" s="4"/>
      <c r="CQ29" s="4"/>
      <c r="CR29" s="4"/>
      <c r="CS29" s="4"/>
      <c r="CT29" s="4"/>
      <c r="CU29" s="4"/>
      <c r="CV29" s="4"/>
      <c r="CW29" s="4"/>
      <c r="CX29" s="4"/>
      <c r="CY29" s="4"/>
      <c r="CZ29" s="4"/>
      <c r="DA29" s="4"/>
      <c r="DB29" s="4"/>
      <c r="DC29" s="4"/>
      <c r="DD29" s="4"/>
      <c r="DE29" s="4"/>
      <c r="DF29" s="4"/>
      <c r="DG29" s="78"/>
    </row>
    <row r="30" spans="1:111" x14ac:dyDescent="0.5">
      <c r="A30" s="82" t="str">
        <f>'5k Men'!B31</f>
        <v>Tom</v>
      </c>
      <c r="B30" s="17" t="str">
        <f>'5k Men'!C31</f>
        <v>Dawson</v>
      </c>
      <c r="C30" s="6">
        <f>MIN(D30:DG30)</f>
        <v>0</v>
      </c>
      <c r="D30" s="4" t="s">
        <v>228</v>
      </c>
      <c r="E30" s="4" t="s">
        <v>228</v>
      </c>
      <c r="F30" s="4" t="s">
        <v>228</v>
      </c>
      <c r="G30" s="4" t="s">
        <v>228</v>
      </c>
      <c r="H30" s="4" t="s">
        <v>228</v>
      </c>
      <c r="I30" s="4" t="s">
        <v>228</v>
      </c>
      <c r="J30" s="4" t="s">
        <v>228</v>
      </c>
      <c r="K30" s="4" t="s">
        <v>228</v>
      </c>
      <c r="L30" s="4" t="s">
        <v>228</v>
      </c>
      <c r="M30" s="4" t="s">
        <v>228</v>
      </c>
      <c r="N30" s="4" t="s">
        <v>228</v>
      </c>
      <c r="O30" s="4" t="s">
        <v>228</v>
      </c>
      <c r="P30" s="4" t="s">
        <v>228</v>
      </c>
      <c r="Q30" s="4" t="s">
        <v>228</v>
      </c>
      <c r="R30" s="4" t="s">
        <v>228</v>
      </c>
      <c r="S30" s="4" t="s">
        <v>228</v>
      </c>
      <c r="T30" s="4" t="s">
        <v>228</v>
      </c>
      <c r="U30" s="4" t="s">
        <v>228</v>
      </c>
      <c r="V30" s="4" t="s">
        <v>228</v>
      </c>
      <c r="W30" s="4" t="s">
        <v>228</v>
      </c>
      <c r="X30" s="4" t="s">
        <v>228</v>
      </c>
      <c r="Y30" s="4" t="s">
        <v>228</v>
      </c>
      <c r="Z30" s="4" t="s">
        <v>228</v>
      </c>
      <c r="AA30" s="4" t="s">
        <v>228</v>
      </c>
      <c r="AB30" s="4" t="s">
        <v>228</v>
      </c>
      <c r="AC30" s="4" t="s">
        <v>228</v>
      </c>
      <c r="AD30" s="4" t="s">
        <v>228</v>
      </c>
      <c r="AE30" s="4" t="s">
        <v>228</v>
      </c>
      <c r="AF30" s="4" t="s">
        <v>228</v>
      </c>
      <c r="AG30" s="4" t="s">
        <v>228</v>
      </c>
      <c r="AH30" s="4" t="s">
        <v>228</v>
      </c>
      <c r="AI30" s="4" t="s">
        <v>228</v>
      </c>
      <c r="AJ30" s="4" t="s">
        <v>228</v>
      </c>
      <c r="AK30" s="4" t="s">
        <v>228</v>
      </c>
      <c r="AL30" s="4" t="s">
        <v>228</v>
      </c>
      <c r="AM30" s="4" t="s">
        <v>228</v>
      </c>
      <c r="AN30" s="4" t="s">
        <v>228</v>
      </c>
      <c r="AO30" s="4" t="s">
        <v>228</v>
      </c>
      <c r="AP30" s="4" t="s">
        <v>228</v>
      </c>
      <c r="AQ30" s="4" t="s">
        <v>228</v>
      </c>
      <c r="AR30" s="4" t="s">
        <v>228</v>
      </c>
      <c r="AS30" s="4" t="s">
        <v>228</v>
      </c>
      <c r="AT30" s="4" t="s">
        <v>228</v>
      </c>
      <c r="AU30" s="4" t="s">
        <v>228</v>
      </c>
      <c r="AV30" s="4" t="s">
        <v>228</v>
      </c>
      <c r="AW30" s="4" t="s">
        <v>228</v>
      </c>
      <c r="AX30" s="4" t="s">
        <v>228</v>
      </c>
      <c r="AY30" s="4" t="s">
        <v>228</v>
      </c>
      <c r="AZ30" s="4" t="s">
        <v>228</v>
      </c>
      <c r="BA30" s="4" t="s">
        <v>228</v>
      </c>
      <c r="BB30" s="4" t="s">
        <v>228</v>
      </c>
      <c r="BC30" s="4" t="s">
        <v>228</v>
      </c>
      <c r="BD30" s="4" t="s">
        <v>228</v>
      </c>
      <c r="BE30" s="4" t="s">
        <v>228</v>
      </c>
      <c r="BF30" s="4" t="s">
        <v>228</v>
      </c>
      <c r="BG30" s="4" t="s">
        <v>228</v>
      </c>
      <c r="BH30" s="4" t="s">
        <v>228</v>
      </c>
      <c r="BI30" s="4" t="s">
        <v>228</v>
      </c>
      <c r="BJ30" s="4" t="s">
        <v>228</v>
      </c>
      <c r="BK30" s="4" t="s">
        <v>228</v>
      </c>
      <c r="BL30" s="4" t="s">
        <v>228</v>
      </c>
      <c r="BM30" s="4" t="s">
        <v>228</v>
      </c>
      <c r="BN30" s="4" t="s">
        <v>228</v>
      </c>
      <c r="BO30" s="4" t="s">
        <v>228</v>
      </c>
      <c r="BP30" s="4" t="s">
        <v>228</v>
      </c>
      <c r="BQ30" s="4" t="s">
        <v>228</v>
      </c>
      <c r="BR30" s="4"/>
      <c r="BS30" s="4"/>
      <c r="BT30" s="4"/>
      <c r="BU30" s="4"/>
      <c r="BV30" s="4"/>
      <c r="BW30" s="4"/>
      <c r="BX30" s="4"/>
      <c r="BY30" s="4"/>
      <c r="BZ30" s="4"/>
      <c r="CA30" s="4"/>
      <c r="CB30" s="4"/>
      <c r="CC30" s="4"/>
      <c r="CD30" s="4"/>
      <c r="CE30" s="4"/>
      <c r="CF30" s="4"/>
      <c r="CG30" s="4"/>
      <c r="CH30" s="4"/>
      <c r="CI30" s="4"/>
      <c r="CJ30" s="4"/>
      <c r="CK30" s="4"/>
      <c r="CL30" s="4"/>
      <c r="CM30" s="4"/>
      <c r="CN30" s="4"/>
      <c r="CO30" s="4"/>
      <c r="CP30" s="4"/>
      <c r="CQ30" s="4"/>
      <c r="CR30" s="4"/>
      <c r="CS30" s="4"/>
      <c r="CT30" s="4"/>
      <c r="CU30" s="4"/>
      <c r="CV30" s="4"/>
      <c r="CW30" s="4"/>
      <c r="CX30" s="4"/>
      <c r="CY30" s="4"/>
      <c r="CZ30" s="4"/>
      <c r="DA30" s="4"/>
      <c r="DB30" s="4"/>
      <c r="DC30" s="4"/>
      <c r="DD30" s="4"/>
      <c r="DE30" s="4"/>
      <c r="DF30" s="4"/>
      <c r="DG30" s="78"/>
    </row>
    <row r="31" spans="1:111" x14ac:dyDescent="0.5">
      <c r="A31" s="82" t="str">
        <f>'5k Men'!B32</f>
        <v>Matthew</v>
      </c>
      <c r="B31" s="17" t="str">
        <f>'5k Men'!C32</f>
        <v>Dell</v>
      </c>
      <c r="C31" s="6">
        <f>MIN(D31:DG31)</f>
        <v>1.5289351851851853E-2</v>
      </c>
      <c r="D31" s="4" t="s">
        <v>349</v>
      </c>
      <c r="E31" s="4">
        <v>1.9988425925925927E-2</v>
      </c>
      <c r="F31" s="4" t="s">
        <v>228</v>
      </c>
      <c r="G31" s="4" t="s">
        <v>228</v>
      </c>
      <c r="H31" s="4" t="s">
        <v>228</v>
      </c>
      <c r="I31" s="4" t="s">
        <v>228</v>
      </c>
      <c r="J31" s="4" t="s">
        <v>407</v>
      </c>
      <c r="K31" s="4">
        <v>1.9895833333333335E-2</v>
      </c>
      <c r="L31" s="4" t="s">
        <v>228</v>
      </c>
      <c r="M31" s="4" t="s">
        <v>228</v>
      </c>
      <c r="N31" s="4" t="s">
        <v>228</v>
      </c>
      <c r="O31" s="4" t="s">
        <v>228</v>
      </c>
      <c r="P31" s="4" t="s">
        <v>228</v>
      </c>
      <c r="Q31" s="4" t="s">
        <v>228</v>
      </c>
      <c r="R31" s="4" t="s">
        <v>347</v>
      </c>
      <c r="S31" s="4">
        <v>1.9699074074074074E-2</v>
      </c>
      <c r="T31" s="4" t="s">
        <v>228</v>
      </c>
      <c r="U31" s="4" t="s">
        <v>228</v>
      </c>
      <c r="V31" s="4" t="s">
        <v>228</v>
      </c>
      <c r="W31" s="4" t="s">
        <v>228</v>
      </c>
      <c r="X31" s="4" t="s">
        <v>348</v>
      </c>
      <c r="Y31" s="4">
        <v>1.6250000000000001E-2</v>
      </c>
      <c r="Z31" s="4" t="s">
        <v>228</v>
      </c>
      <c r="AA31" s="4" t="s">
        <v>228</v>
      </c>
      <c r="AB31" s="4" t="s">
        <v>420</v>
      </c>
      <c r="AC31" s="4">
        <v>1.8564814814814815E-2</v>
      </c>
      <c r="AD31" s="4" t="s">
        <v>228</v>
      </c>
      <c r="AE31" s="4" t="s">
        <v>228</v>
      </c>
      <c r="AF31" s="4" t="s">
        <v>348</v>
      </c>
      <c r="AG31" s="4">
        <v>1.5740740740740739E-2</v>
      </c>
      <c r="AH31" s="4" t="s">
        <v>348</v>
      </c>
      <c r="AI31" s="4">
        <v>1.5289351851851853E-2</v>
      </c>
      <c r="AJ31" s="4" t="s">
        <v>228</v>
      </c>
      <c r="AK31" s="4" t="s">
        <v>228</v>
      </c>
      <c r="AL31" s="4" t="s">
        <v>228</v>
      </c>
      <c r="AM31" s="4" t="s">
        <v>228</v>
      </c>
      <c r="AN31" s="4" t="s">
        <v>607</v>
      </c>
      <c r="AO31" s="4">
        <v>1.7650462962962962E-2</v>
      </c>
      <c r="AP31" s="4" t="s">
        <v>348</v>
      </c>
      <c r="AQ31" s="4">
        <v>1.7002314814814814E-2</v>
      </c>
      <c r="AR31" s="4" t="s">
        <v>228</v>
      </c>
      <c r="AS31" s="4" t="s">
        <v>228</v>
      </c>
      <c r="AT31" s="4" t="s">
        <v>228</v>
      </c>
      <c r="AU31" s="4" t="s">
        <v>228</v>
      </c>
      <c r="AV31" s="4" t="s">
        <v>348</v>
      </c>
      <c r="AW31" s="4">
        <v>1.6018518518518519E-2</v>
      </c>
      <c r="AX31" s="4" t="s">
        <v>228</v>
      </c>
      <c r="AY31" s="4" t="s">
        <v>228</v>
      </c>
      <c r="AZ31" s="4" t="s">
        <v>228</v>
      </c>
      <c r="BA31" s="4" t="s">
        <v>228</v>
      </c>
      <c r="BB31" s="4" t="s">
        <v>809</v>
      </c>
      <c r="BC31" s="4">
        <v>2.2754629629629628E-2</v>
      </c>
      <c r="BD31" s="4" t="s">
        <v>355</v>
      </c>
      <c r="BE31" s="4">
        <v>1.8159722222222223E-2</v>
      </c>
      <c r="BF31" s="4" t="s">
        <v>348</v>
      </c>
      <c r="BG31" s="4">
        <v>1.6226851851851853E-2</v>
      </c>
      <c r="BH31" s="4" t="s">
        <v>228</v>
      </c>
      <c r="BI31" s="4" t="s">
        <v>228</v>
      </c>
      <c r="BJ31" s="4" t="s">
        <v>348</v>
      </c>
      <c r="BK31" s="4">
        <v>1.6481481481481482E-2</v>
      </c>
      <c r="BL31" s="4" t="s">
        <v>228</v>
      </c>
      <c r="BM31" s="4" t="s">
        <v>228</v>
      </c>
      <c r="BN31" s="4" t="s">
        <v>228</v>
      </c>
      <c r="BO31" s="4" t="s">
        <v>228</v>
      </c>
      <c r="BP31" s="4" t="s">
        <v>348</v>
      </c>
      <c r="BQ31" s="4">
        <v>1.9594907407407408E-2</v>
      </c>
      <c r="BR31" s="4"/>
      <c r="BS31" s="4"/>
      <c r="BT31" s="4"/>
      <c r="BU31" s="4"/>
      <c r="BV31" s="4"/>
      <c r="BW31" s="4"/>
      <c r="BX31" s="4"/>
      <c r="BY31" s="4"/>
      <c r="BZ31" s="4"/>
      <c r="CA31" s="4"/>
      <c r="CB31" s="4"/>
      <c r="CC31" s="4"/>
      <c r="CD31" s="4"/>
      <c r="CE31" s="4"/>
      <c r="CF31" s="4"/>
      <c r="CG31" s="4"/>
      <c r="CH31" s="4"/>
      <c r="CI31" s="4"/>
      <c r="CJ31" s="4"/>
      <c r="CK31" s="4"/>
      <c r="CL31" s="4"/>
      <c r="CM31" s="4"/>
      <c r="CN31" s="4"/>
      <c r="CO31" s="4"/>
      <c r="CP31" s="4"/>
      <c r="CQ31" s="4"/>
      <c r="CR31" s="4"/>
      <c r="CS31" s="4"/>
      <c r="CT31" s="4"/>
      <c r="CU31" s="4"/>
      <c r="CV31" s="4"/>
      <c r="CW31" s="4"/>
      <c r="CX31" s="4"/>
      <c r="CY31" s="4"/>
      <c r="CZ31" s="4"/>
      <c r="DA31" s="4"/>
      <c r="DB31" s="4"/>
      <c r="DC31" s="4"/>
      <c r="DD31" s="4"/>
      <c r="DE31" s="4"/>
      <c r="DF31" s="4"/>
      <c r="DG31" s="78"/>
    </row>
    <row r="32" spans="1:111" x14ac:dyDescent="0.5">
      <c r="A32" s="82" t="str">
        <f>'5k Men'!B33</f>
        <v>Connor</v>
      </c>
      <c r="B32" s="17" t="str">
        <f>'5k Men'!C33</f>
        <v>Derbyshire</v>
      </c>
      <c r="C32" s="6">
        <f t="shared" si="0"/>
        <v>1.6238425925925927E-2</v>
      </c>
      <c r="D32" s="4" t="s">
        <v>228</v>
      </c>
      <c r="E32" s="4" t="s">
        <v>228</v>
      </c>
      <c r="F32" s="4" t="s">
        <v>228</v>
      </c>
      <c r="G32" s="4" t="s">
        <v>228</v>
      </c>
      <c r="H32" s="4" t="s">
        <v>228</v>
      </c>
      <c r="I32" s="4" t="s">
        <v>228</v>
      </c>
      <c r="J32" s="4" t="s">
        <v>228</v>
      </c>
      <c r="K32" s="4" t="s">
        <v>228</v>
      </c>
      <c r="L32" s="4" t="s">
        <v>228</v>
      </c>
      <c r="M32" s="4" t="s">
        <v>228</v>
      </c>
      <c r="N32" s="4" t="s">
        <v>228</v>
      </c>
      <c r="O32" s="4" t="s">
        <v>228</v>
      </c>
      <c r="P32" s="4" t="s">
        <v>228</v>
      </c>
      <c r="Q32" s="4" t="s">
        <v>228</v>
      </c>
      <c r="R32" s="4" t="s">
        <v>228</v>
      </c>
      <c r="S32" s="4" t="s">
        <v>228</v>
      </c>
      <c r="T32" s="4" t="s">
        <v>228</v>
      </c>
      <c r="U32" s="4" t="s">
        <v>228</v>
      </c>
      <c r="V32" s="4" t="s">
        <v>228</v>
      </c>
      <c r="W32" s="4" t="s">
        <v>228</v>
      </c>
      <c r="X32" s="4" t="s">
        <v>228</v>
      </c>
      <c r="Y32" s="4" t="s">
        <v>228</v>
      </c>
      <c r="Z32" s="4" t="s">
        <v>228</v>
      </c>
      <c r="AA32" s="4" t="s">
        <v>228</v>
      </c>
      <c r="AB32" s="4" t="s">
        <v>228</v>
      </c>
      <c r="AC32" s="4" t="s">
        <v>228</v>
      </c>
      <c r="AD32" s="4" t="s">
        <v>228</v>
      </c>
      <c r="AE32" s="4" t="s">
        <v>228</v>
      </c>
      <c r="AF32" s="4" t="s">
        <v>228</v>
      </c>
      <c r="AG32" s="4" t="s">
        <v>228</v>
      </c>
      <c r="AH32" s="4" t="s">
        <v>228</v>
      </c>
      <c r="AI32" s="4" t="s">
        <v>228</v>
      </c>
      <c r="AJ32" s="4" t="s">
        <v>228</v>
      </c>
      <c r="AK32" s="4" t="s">
        <v>228</v>
      </c>
      <c r="AL32" s="4" t="s">
        <v>228</v>
      </c>
      <c r="AM32" s="4" t="s">
        <v>228</v>
      </c>
      <c r="AN32" s="4" t="s">
        <v>228</v>
      </c>
      <c r="AO32" s="4" t="s">
        <v>228</v>
      </c>
      <c r="AP32" s="4" t="s">
        <v>228</v>
      </c>
      <c r="AQ32" s="4" t="s">
        <v>228</v>
      </c>
      <c r="AR32" s="4" t="s">
        <v>228</v>
      </c>
      <c r="AS32" s="4" t="s">
        <v>228</v>
      </c>
      <c r="AT32" s="4" t="s">
        <v>348</v>
      </c>
      <c r="AU32" s="4">
        <v>1.6238425925925927E-2</v>
      </c>
      <c r="AV32" s="4" t="s">
        <v>228</v>
      </c>
      <c r="AW32" s="4" t="s">
        <v>228</v>
      </c>
      <c r="AX32" s="4" t="s">
        <v>228</v>
      </c>
      <c r="AY32" s="4" t="s">
        <v>228</v>
      </c>
      <c r="AZ32" s="4" t="s">
        <v>228</v>
      </c>
      <c r="BA32" s="4" t="s">
        <v>228</v>
      </c>
      <c r="BB32" s="4" t="s">
        <v>228</v>
      </c>
      <c r="BC32" s="4" t="s">
        <v>228</v>
      </c>
      <c r="BD32" s="4" t="s">
        <v>348</v>
      </c>
      <c r="BE32" s="4">
        <v>1.8055555555555554E-2</v>
      </c>
      <c r="BF32" s="4" t="s">
        <v>228</v>
      </c>
      <c r="BG32" s="4" t="s">
        <v>228</v>
      </c>
      <c r="BH32" s="4" t="s">
        <v>228</v>
      </c>
      <c r="BI32" s="4" t="s">
        <v>228</v>
      </c>
      <c r="BJ32" s="4" t="s">
        <v>228</v>
      </c>
      <c r="BK32" s="4" t="s">
        <v>228</v>
      </c>
      <c r="BL32" s="4" t="s">
        <v>228</v>
      </c>
      <c r="BM32" s="4" t="s">
        <v>228</v>
      </c>
      <c r="BN32" s="4" t="s">
        <v>228</v>
      </c>
      <c r="BO32" s="4" t="s">
        <v>228</v>
      </c>
      <c r="BP32" s="4" t="s">
        <v>228</v>
      </c>
      <c r="BQ32" s="4" t="s">
        <v>228</v>
      </c>
      <c r="BR32" s="4"/>
      <c r="BS32" s="4"/>
      <c r="BT32" s="4"/>
      <c r="BU32" s="4"/>
      <c r="BV32" s="4"/>
      <c r="BW32" s="4"/>
      <c r="BX32" s="4"/>
      <c r="BY32" s="4"/>
      <c r="BZ32" s="4"/>
      <c r="CA32" s="4"/>
      <c r="CB32" s="4"/>
      <c r="CC32" s="4"/>
      <c r="CD32" s="4"/>
      <c r="CE32" s="4"/>
      <c r="CF32" s="4"/>
      <c r="CG32" s="4"/>
      <c r="CH32" s="4"/>
      <c r="CI32" s="4"/>
      <c r="CJ32" s="4"/>
      <c r="CK32" s="4"/>
      <c r="CL32" s="4"/>
      <c r="CM32" s="4"/>
      <c r="CN32" s="4"/>
      <c r="CO32" s="4"/>
      <c r="CP32" s="4"/>
      <c r="CQ32" s="4"/>
      <c r="CR32" s="4"/>
      <c r="CS32" s="4"/>
      <c r="CT32" s="4"/>
      <c r="CU32" s="4"/>
      <c r="CV32" s="4"/>
      <c r="CW32" s="4"/>
      <c r="CX32" s="4"/>
      <c r="CY32" s="4"/>
      <c r="CZ32" s="4"/>
      <c r="DA32" s="4"/>
      <c r="DB32" s="4"/>
      <c r="DC32" s="4"/>
      <c r="DD32" s="4"/>
      <c r="DE32" s="4"/>
      <c r="DF32" s="4"/>
      <c r="DG32" s="78"/>
    </row>
    <row r="33" spans="1:111" x14ac:dyDescent="0.5">
      <c r="A33" s="82" t="str">
        <f>'5k Men'!B34</f>
        <v>Callum</v>
      </c>
      <c r="B33" s="17" t="str">
        <f>'5k Men'!C34</f>
        <v>Duroe</v>
      </c>
      <c r="C33" s="6">
        <f>MIN(D33:DG33)</f>
        <v>1.8414351851851852E-2</v>
      </c>
      <c r="D33" s="4" t="s">
        <v>228</v>
      </c>
      <c r="E33" s="4" t="s">
        <v>228</v>
      </c>
      <c r="F33" s="4" t="s">
        <v>228</v>
      </c>
      <c r="G33" s="4" t="s">
        <v>228</v>
      </c>
      <c r="H33" s="4" t="s">
        <v>228</v>
      </c>
      <c r="I33" s="4" t="s">
        <v>228</v>
      </c>
      <c r="J33" s="4" t="s">
        <v>228</v>
      </c>
      <c r="K33" s="4" t="s">
        <v>228</v>
      </c>
      <c r="L33" s="4" t="s">
        <v>228</v>
      </c>
      <c r="M33" s="4" t="s">
        <v>228</v>
      </c>
      <c r="N33" s="4" t="s">
        <v>228</v>
      </c>
      <c r="O33" s="4" t="s">
        <v>228</v>
      </c>
      <c r="P33" s="4" t="s">
        <v>228</v>
      </c>
      <c r="Q33" s="4" t="s">
        <v>228</v>
      </c>
      <c r="R33" s="4" t="s">
        <v>228</v>
      </c>
      <c r="S33" s="4" t="s">
        <v>228</v>
      </c>
      <c r="T33" s="4" t="s">
        <v>228</v>
      </c>
      <c r="U33" s="4" t="s">
        <v>228</v>
      </c>
      <c r="V33" s="4" t="s">
        <v>228</v>
      </c>
      <c r="W33" s="4" t="s">
        <v>228</v>
      </c>
      <c r="X33" s="4" t="s">
        <v>228</v>
      </c>
      <c r="Y33" s="4" t="s">
        <v>228</v>
      </c>
      <c r="Z33" s="4" t="s">
        <v>355</v>
      </c>
      <c r="AA33" s="4">
        <v>2.0104166666666666E-2</v>
      </c>
      <c r="AB33" s="4" t="s">
        <v>355</v>
      </c>
      <c r="AC33" s="4">
        <v>1.9444444444444445E-2</v>
      </c>
      <c r="AD33" s="4" t="s">
        <v>228</v>
      </c>
      <c r="AE33" s="4" t="s">
        <v>228</v>
      </c>
      <c r="AF33" s="4" t="s">
        <v>228</v>
      </c>
      <c r="AG33" s="4" t="s">
        <v>228</v>
      </c>
      <c r="AH33" s="4" t="s">
        <v>228</v>
      </c>
      <c r="AI33" s="4" t="s">
        <v>228</v>
      </c>
      <c r="AJ33" s="4" t="s">
        <v>228</v>
      </c>
      <c r="AK33" s="4" t="s">
        <v>228</v>
      </c>
      <c r="AL33" s="4" t="s">
        <v>228</v>
      </c>
      <c r="AM33" s="4" t="s">
        <v>228</v>
      </c>
      <c r="AN33" s="4" t="s">
        <v>228</v>
      </c>
      <c r="AO33" s="4" t="s">
        <v>228</v>
      </c>
      <c r="AP33" s="4" t="s">
        <v>228</v>
      </c>
      <c r="AQ33" s="4" t="s">
        <v>228</v>
      </c>
      <c r="AR33" s="4" t="s">
        <v>228</v>
      </c>
      <c r="AS33" s="4" t="s">
        <v>228</v>
      </c>
      <c r="AT33" s="4" t="s">
        <v>228</v>
      </c>
      <c r="AU33" s="4" t="s">
        <v>228</v>
      </c>
      <c r="AV33" s="4" t="s">
        <v>355</v>
      </c>
      <c r="AW33" s="4">
        <v>1.8414351851851852E-2</v>
      </c>
      <c r="AX33" s="4" t="s">
        <v>228</v>
      </c>
      <c r="AY33" s="4" t="s">
        <v>228</v>
      </c>
      <c r="AZ33" s="4" t="s">
        <v>228</v>
      </c>
      <c r="BA33" s="4" t="s">
        <v>228</v>
      </c>
      <c r="BB33" s="4" t="s">
        <v>228</v>
      </c>
      <c r="BC33" s="4" t="s">
        <v>228</v>
      </c>
      <c r="BD33" s="4" t="s">
        <v>228</v>
      </c>
      <c r="BE33" s="4" t="s">
        <v>228</v>
      </c>
      <c r="BF33" s="4" t="s">
        <v>228</v>
      </c>
      <c r="BG33" s="4" t="s">
        <v>228</v>
      </c>
      <c r="BH33" s="4" t="s">
        <v>228</v>
      </c>
      <c r="BI33" s="4" t="s">
        <v>228</v>
      </c>
      <c r="BJ33" s="4" t="s">
        <v>228</v>
      </c>
      <c r="BK33" s="4" t="s">
        <v>228</v>
      </c>
      <c r="BL33" s="4" t="s">
        <v>228</v>
      </c>
      <c r="BM33" s="4" t="s">
        <v>228</v>
      </c>
      <c r="BN33" s="4" t="s">
        <v>228</v>
      </c>
      <c r="BO33" s="4" t="s">
        <v>228</v>
      </c>
      <c r="BP33" s="4" t="s">
        <v>228</v>
      </c>
      <c r="BQ33" s="4" t="s">
        <v>228</v>
      </c>
      <c r="BR33" s="4"/>
      <c r="BS33" s="4"/>
      <c r="BT33" s="4"/>
      <c r="BU33" s="4"/>
      <c r="BV33" s="4"/>
      <c r="BW33" s="4"/>
      <c r="BX33" s="4"/>
      <c r="BY33" s="4"/>
      <c r="BZ33" s="4"/>
      <c r="CA33" s="4"/>
      <c r="CB33" s="4"/>
      <c r="CC33" s="4"/>
      <c r="CD33" s="4"/>
      <c r="CE33" s="4"/>
      <c r="CF33" s="4"/>
      <c r="CG33" s="4"/>
      <c r="CH33" s="4"/>
      <c r="CI33" s="4"/>
      <c r="CJ33" s="4"/>
      <c r="CK33" s="4"/>
      <c r="CL33" s="4"/>
      <c r="CM33" s="4"/>
      <c r="CN33" s="4"/>
      <c r="CO33" s="4"/>
      <c r="CP33" s="4"/>
      <c r="CQ33" s="4"/>
      <c r="CR33" s="4"/>
      <c r="CS33" s="4"/>
      <c r="CT33" s="4"/>
      <c r="CU33" s="4"/>
      <c r="CV33" s="4"/>
      <c r="CW33" s="4"/>
      <c r="CX33" s="4"/>
      <c r="CY33" s="4"/>
      <c r="CZ33" s="4"/>
      <c r="DA33" s="4"/>
      <c r="DB33" s="4"/>
      <c r="DC33" s="4"/>
      <c r="DD33" s="4"/>
      <c r="DE33" s="4"/>
      <c r="DF33" s="4"/>
      <c r="DG33" s="78"/>
    </row>
    <row r="34" spans="1:111" x14ac:dyDescent="0.5">
      <c r="A34" s="82" t="str">
        <f>'5k Men'!B35</f>
        <v>Paul</v>
      </c>
      <c r="B34" s="17" t="str">
        <f>'5k Men'!C35</f>
        <v>Duxbury</v>
      </c>
      <c r="C34" s="6">
        <f t="shared" si="0"/>
        <v>1.6666666666666666E-2</v>
      </c>
      <c r="D34" s="4" t="s">
        <v>228</v>
      </c>
      <c r="E34" s="4" t="s">
        <v>228</v>
      </c>
      <c r="F34" s="4" t="s">
        <v>228</v>
      </c>
      <c r="G34" s="4" t="s">
        <v>228</v>
      </c>
      <c r="H34" s="4" t="s">
        <v>228</v>
      </c>
      <c r="I34" s="4" t="s">
        <v>228</v>
      </c>
      <c r="J34" s="4" t="s">
        <v>228</v>
      </c>
      <c r="K34" s="4" t="s">
        <v>228</v>
      </c>
      <c r="L34" s="4" t="s">
        <v>228</v>
      </c>
      <c r="M34" s="4" t="s">
        <v>228</v>
      </c>
      <c r="N34" s="4" t="s">
        <v>228</v>
      </c>
      <c r="O34" s="4" t="s">
        <v>228</v>
      </c>
      <c r="P34" s="4" t="s">
        <v>228</v>
      </c>
      <c r="Q34" s="4" t="s">
        <v>228</v>
      </c>
      <c r="R34" s="4" t="s">
        <v>228</v>
      </c>
      <c r="S34" s="4" t="s">
        <v>228</v>
      </c>
      <c r="T34" s="4" t="s">
        <v>228</v>
      </c>
      <c r="U34" s="4" t="s">
        <v>228</v>
      </c>
      <c r="V34" s="4" t="s">
        <v>228</v>
      </c>
      <c r="W34" s="4" t="s">
        <v>228</v>
      </c>
      <c r="X34" s="4" t="s">
        <v>228</v>
      </c>
      <c r="Y34" s="4" t="s">
        <v>228</v>
      </c>
      <c r="Z34" s="4" t="s">
        <v>228</v>
      </c>
      <c r="AA34" s="4" t="s">
        <v>228</v>
      </c>
      <c r="AB34" s="4" t="s">
        <v>577</v>
      </c>
      <c r="AC34" s="4">
        <v>1.6666666666666666E-2</v>
      </c>
      <c r="AD34" s="4" t="s">
        <v>228</v>
      </c>
      <c r="AE34" s="4" t="s">
        <v>228</v>
      </c>
      <c r="AF34" s="4" t="s">
        <v>228</v>
      </c>
      <c r="AG34" s="4" t="s">
        <v>228</v>
      </c>
      <c r="AH34" s="4" t="s">
        <v>228</v>
      </c>
      <c r="AI34" s="4" t="s">
        <v>228</v>
      </c>
      <c r="AJ34" s="4" t="s">
        <v>228</v>
      </c>
      <c r="AK34" s="4" t="s">
        <v>228</v>
      </c>
      <c r="AL34" s="4" t="s">
        <v>228</v>
      </c>
      <c r="AM34" s="4" t="s">
        <v>228</v>
      </c>
      <c r="AN34" s="4" t="s">
        <v>228</v>
      </c>
      <c r="AO34" s="4" t="s">
        <v>228</v>
      </c>
      <c r="AP34" s="4" t="s">
        <v>228</v>
      </c>
      <c r="AQ34" s="4" t="s">
        <v>228</v>
      </c>
      <c r="AR34" s="4" t="s">
        <v>407</v>
      </c>
      <c r="AS34" s="4">
        <v>1.695601851851852E-2</v>
      </c>
      <c r="AT34" s="4" t="s">
        <v>228</v>
      </c>
      <c r="AU34" s="4" t="s">
        <v>228</v>
      </c>
      <c r="AV34" s="4" t="s">
        <v>228</v>
      </c>
      <c r="AW34" s="4" t="s">
        <v>228</v>
      </c>
      <c r="AX34" s="4" t="s">
        <v>228</v>
      </c>
      <c r="AY34" s="4" t="s">
        <v>228</v>
      </c>
      <c r="AZ34" s="4" t="s">
        <v>228</v>
      </c>
      <c r="BA34" s="4" t="s">
        <v>228</v>
      </c>
      <c r="BB34" s="4" t="s">
        <v>228</v>
      </c>
      <c r="BC34" s="4" t="s">
        <v>228</v>
      </c>
      <c r="BD34" s="4" t="s">
        <v>228</v>
      </c>
      <c r="BE34" s="4" t="s">
        <v>228</v>
      </c>
      <c r="BF34" s="4" t="s">
        <v>228</v>
      </c>
      <c r="BG34" s="4" t="s">
        <v>228</v>
      </c>
      <c r="BH34" s="4" t="s">
        <v>228</v>
      </c>
      <c r="BI34" s="4" t="s">
        <v>228</v>
      </c>
      <c r="BJ34" s="4" t="s">
        <v>228</v>
      </c>
      <c r="BK34" s="4" t="s">
        <v>228</v>
      </c>
      <c r="BL34" s="4" t="s">
        <v>228</v>
      </c>
      <c r="BM34" s="4" t="s">
        <v>228</v>
      </c>
      <c r="BN34" s="4" t="s">
        <v>228</v>
      </c>
      <c r="BO34" s="4" t="s">
        <v>228</v>
      </c>
      <c r="BP34" s="4" t="s">
        <v>228</v>
      </c>
      <c r="BQ34" s="4" t="s">
        <v>228</v>
      </c>
      <c r="BR34" s="4"/>
      <c r="BS34" s="4"/>
      <c r="BT34" s="4"/>
      <c r="BU34" s="4"/>
      <c r="BV34" s="4"/>
      <c r="BW34" s="4"/>
      <c r="BX34" s="4"/>
      <c r="BY34" s="4"/>
      <c r="BZ34" s="4"/>
      <c r="CA34" s="4"/>
      <c r="CB34" s="4"/>
      <c r="CC34" s="4"/>
      <c r="CD34" s="4"/>
      <c r="CE34" s="4"/>
      <c r="CF34" s="4"/>
      <c r="CG34" s="4"/>
      <c r="CH34" s="4"/>
      <c r="CI34" s="4"/>
      <c r="CJ34" s="4"/>
      <c r="CK34" s="4"/>
      <c r="CL34" s="4"/>
      <c r="CM34" s="4"/>
      <c r="CN34" s="4"/>
      <c r="CO34" s="4"/>
      <c r="CP34" s="4"/>
      <c r="CQ34" s="4"/>
      <c r="CR34" s="4"/>
      <c r="CS34" s="4"/>
      <c r="CT34" s="4"/>
      <c r="CU34" s="4"/>
      <c r="CV34" s="4"/>
      <c r="CW34" s="4"/>
      <c r="CX34" s="4"/>
      <c r="CY34" s="4"/>
      <c r="CZ34" s="4"/>
      <c r="DA34" s="4"/>
      <c r="DB34" s="4"/>
      <c r="DC34" s="4"/>
      <c r="DD34" s="4"/>
      <c r="DE34" s="4"/>
      <c r="DF34" s="4"/>
      <c r="DG34" s="78"/>
    </row>
    <row r="35" spans="1:111" x14ac:dyDescent="0.5">
      <c r="A35" s="82" t="str">
        <f>'5k Men'!B36</f>
        <v>Keith</v>
      </c>
      <c r="B35" s="17" t="str">
        <f>'5k Men'!C36</f>
        <v>Earle</v>
      </c>
      <c r="C35" s="6">
        <f>MIN(D35:DG35)</f>
        <v>0</v>
      </c>
      <c r="D35" s="4" t="s">
        <v>228</v>
      </c>
      <c r="E35" s="4" t="s">
        <v>228</v>
      </c>
      <c r="F35" s="4" t="s">
        <v>228</v>
      </c>
      <c r="G35" s="4" t="s">
        <v>228</v>
      </c>
      <c r="H35" s="4" t="s">
        <v>228</v>
      </c>
      <c r="I35" s="4" t="s">
        <v>228</v>
      </c>
      <c r="J35" s="4" t="s">
        <v>228</v>
      </c>
      <c r="K35" s="4" t="s">
        <v>228</v>
      </c>
      <c r="L35" s="4" t="s">
        <v>228</v>
      </c>
      <c r="M35" s="4" t="s">
        <v>228</v>
      </c>
      <c r="N35" s="4" t="s">
        <v>228</v>
      </c>
      <c r="O35" s="4" t="s">
        <v>228</v>
      </c>
      <c r="P35" s="4" t="s">
        <v>228</v>
      </c>
      <c r="Q35" s="4" t="s">
        <v>228</v>
      </c>
      <c r="R35" s="4" t="s">
        <v>228</v>
      </c>
      <c r="S35" s="4" t="s">
        <v>228</v>
      </c>
      <c r="T35" s="4" t="s">
        <v>228</v>
      </c>
      <c r="U35" s="4" t="s">
        <v>228</v>
      </c>
      <c r="V35" s="4" t="s">
        <v>228</v>
      </c>
      <c r="W35" s="4" t="s">
        <v>228</v>
      </c>
      <c r="X35" s="4" t="s">
        <v>228</v>
      </c>
      <c r="Y35" s="4" t="s">
        <v>228</v>
      </c>
      <c r="Z35" s="4" t="s">
        <v>228</v>
      </c>
      <c r="AA35" s="4" t="s">
        <v>228</v>
      </c>
      <c r="AB35" s="4" t="s">
        <v>228</v>
      </c>
      <c r="AC35" s="4" t="s">
        <v>228</v>
      </c>
      <c r="AD35" s="4" t="s">
        <v>228</v>
      </c>
      <c r="AE35" s="4" t="s">
        <v>228</v>
      </c>
      <c r="AF35" s="4" t="s">
        <v>228</v>
      </c>
      <c r="AG35" s="4" t="s">
        <v>228</v>
      </c>
      <c r="AH35" s="4" t="s">
        <v>228</v>
      </c>
      <c r="AI35" s="4" t="s">
        <v>228</v>
      </c>
      <c r="AJ35" s="4" t="s">
        <v>228</v>
      </c>
      <c r="AK35" s="4" t="s">
        <v>228</v>
      </c>
      <c r="AL35" s="4" t="s">
        <v>228</v>
      </c>
      <c r="AM35" s="4" t="s">
        <v>228</v>
      </c>
      <c r="AN35" s="4" t="s">
        <v>228</v>
      </c>
      <c r="AO35" s="4" t="s">
        <v>228</v>
      </c>
      <c r="AP35" s="4" t="s">
        <v>228</v>
      </c>
      <c r="AQ35" s="4" t="s">
        <v>228</v>
      </c>
      <c r="AR35" s="4" t="s">
        <v>228</v>
      </c>
      <c r="AS35" s="4" t="s">
        <v>228</v>
      </c>
      <c r="AT35" s="4" t="s">
        <v>228</v>
      </c>
      <c r="AU35" s="4" t="s">
        <v>228</v>
      </c>
      <c r="AV35" s="4" t="s">
        <v>228</v>
      </c>
      <c r="AW35" s="4" t="s">
        <v>228</v>
      </c>
      <c r="AX35" s="4" t="s">
        <v>228</v>
      </c>
      <c r="AY35" s="4" t="s">
        <v>228</v>
      </c>
      <c r="AZ35" s="4" t="s">
        <v>228</v>
      </c>
      <c r="BA35" s="4" t="s">
        <v>228</v>
      </c>
      <c r="BB35" s="4" t="s">
        <v>228</v>
      </c>
      <c r="BC35" s="4" t="s">
        <v>228</v>
      </c>
      <c r="BD35" s="4" t="s">
        <v>228</v>
      </c>
      <c r="BE35" s="4" t="s">
        <v>228</v>
      </c>
      <c r="BF35" s="4" t="s">
        <v>228</v>
      </c>
      <c r="BG35" s="4" t="s">
        <v>228</v>
      </c>
      <c r="BH35" s="4" t="s">
        <v>228</v>
      </c>
      <c r="BI35" s="4" t="s">
        <v>228</v>
      </c>
      <c r="BJ35" s="4" t="s">
        <v>228</v>
      </c>
      <c r="BK35" s="4" t="s">
        <v>228</v>
      </c>
      <c r="BL35" s="4" t="s">
        <v>228</v>
      </c>
      <c r="BM35" s="4" t="s">
        <v>228</v>
      </c>
      <c r="BN35" s="4" t="s">
        <v>228</v>
      </c>
      <c r="BO35" s="4" t="s">
        <v>228</v>
      </c>
      <c r="BP35" s="4" t="s">
        <v>228</v>
      </c>
      <c r="BQ35" s="4" t="s">
        <v>228</v>
      </c>
      <c r="BR35" s="4"/>
      <c r="BS35" s="4"/>
      <c r="BT35" s="4"/>
      <c r="BU35" s="4"/>
      <c r="BV35" s="4"/>
      <c r="BW35" s="4"/>
      <c r="BX35" s="4"/>
      <c r="BY35" s="4"/>
      <c r="BZ35" s="4"/>
      <c r="CA35" s="4"/>
      <c r="CB35" s="4"/>
      <c r="CC35" s="4"/>
      <c r="CD35" s="4"/>
      <c r="CE35" s="4"/>
      <c r="CF35" s="4"/>
      <c r="CG35" s="4"/>
      <c r="CH35" s="4"/>
      <c r="CI35" s="4"/>
      <c r="CJ35" s="4"/>
      <c r="CK35" s="4"/>
      <c r="CL35" s="4"/>
      <c r="CM35" s="4"/>
      <c r="CN35" s="4"/>
      <c r="CO35" s="4"/>
      <c r="CP35" s="4"/>
      <c r="CQ35" s="4"/>
      <c r="CR35" s="4"/>
      <c r="CS35" s="4"/>
      <c r="CT35" s="4"/>
      <c r="CU35" s="4"/>
      <c r="CV35" s="4"/>
      <c r="CW35" s="4"/>
      <c r="CX35" s="4"/>
      <c r="CY35" s="4"/>
      <c r="CZ35" s="4"/>
      <c r="DA35" s="4"/>
      <c r="DB35" s="4"/>
      <c r="DC35" s="4"/>
      <c r="DD35" s="4"/>
      <c r="DE35" s="4"/>
      <c r="DF35" s="4"/>
      <c r="DG35" s="78"/>
    </row>
    <row r="36" spans="1:111" x14ac:dyDescent="0.5">
      <c r="A36" s="82" t="str">
        <f>'5k Men'!B37</f>
        <v>Matt</v>
      </c>
      <c r="B36" s="17" t="str">
        <f>'5k Men'!C37</f>
        <v>Edey</v>
      </c>
      <c r="C36" s="6">
        <f t="shared" si="0"/>
        <v>1.5925925925925927E-2</v>
      </c>
      <c r="D36" s="4" t="s">
        <v>228</v>
      </c>
      <c r="E36" s="4" t="s">
        <v>228</v>
      </c>
      <c r="F36" s="4" t="s">
        <v>349</v>
      </c>
      <c r="G36" s="4">
        <v>1.8692129629629628E-2</v>
      </c>
      <c r="H36" s="4" t="s">
        <v>363</v>
      </c>
      <c r="I36" s="4">
        <v>2.0381944444444446E-2</v>
      </c>
      <c r="J36" s="4" t="s">
        <v>440</v>
      </c>
      <c r="K36" s="4">
        <v>1.7222222222222222E-2</v>
      </c>
      <c r="L36" s="4" t="s">
        <v>403</v>
      </c>
      <c r="M36" s="4">
        <v>2.0185185185185184E-2</v>
      </c>
      <c r="N36" s="4" t="s">
        <v>349</v>
      </c>
      <c r="O36" s="4">
        <v>1.8124999999999999E-2</v>
      </c>
      <c r="P36" s="4" t="s">
        <v>228</v>
      </c>
      <c r="Q36" s="4" t="s">
        <v>228</v>
      </c>
      <c r="R36" s="4" t="s">
        <v>349</v>
      </c>
      <c r="S36" s="4">
        <v>2.0081018518518519E-2</v>
      </c>
      <c r="T36" s="4" t="s">
        <v>349</v>
      </c>
      <c r="U36" s="4">
        <v>8.2013888888888886E-2</v>
      </c>
      <c r="V36" s="4" t="s">
        <v>536</v>
      </c>
      <c r="W36" s="4">
        <v>2.0370370370370372E-2</v>
      </c>
      <c r="X36" s="4" t="s">
        <v>228</v>
      </c>
      <c r="Y36" s="4" t="s">
        <v>228</v>
      </c>
      <c r="Z36" s="4" t="s">
        <v>560</v>
      </c>
      <c r="AA36" s="4">
        <v>1.8692129629629628E-2</v>
      </c>
      <c r="AB36" s="4" t="s">
        <v>578</v>
      </c>
      <c r="AC36" s="4">
        <v>1.8217592592592594E-2</v>
      </c>
      <c r="AD36" s="4" t="s">
        <v>228</v>
      </c>
      <c r="AE36" s="4" t="s">
        <v>228</v>
      </c>
      <c r="AF36" s="4" t="s">
        <v>228</v>
      </c>
      <c r="AG36" s="4" t="s">
        <v>228</v>
      </c>
      <c r="AH36" s="4" t="s">
        <v>621</v>
      </c>
      <c r="AI36" s="4">
        <v>1.6666666666666666E-2</v>
      </c>
      <c r="AJ36" s="4" t="s">
        <v>347</v>
      </c>
      <c r="AK36" s="4">
        <v>1.6886574074074075E-2</v>
      </c>
      <c r="AL36" s="4" t="s">
        <v>349</v>
      </c>
      <c r="AM36" s="4">
        <v>1.6331018518518519E-2</v>
      </c>
      <c r="AN36" s="4" t="s">
        <v>403</v>
      </c>
      <c r="AO36" s="4">
        <v>1.6006944444444445E-2</v>
      </c>
      <c r="AP36" s="4" t="s">
        <v>735</v>
      </c>
      <c r="AQ36" s="4">
        <v>1.5960648148148147E-2</v>
      </c>
      <c r="AR36" s="4" t="s">
        <v>349</v>
      </c>
      <c r="AS36" s="4">
        <v>1.6585648148148148E-2</v>
      </c>
      <c r="AT36" s="4" t="s">
        <v>442</v>
      </c>
      <c r="AU36" s="4">
        <v>1.8171296296296297E-2</v>
      </c>
      <c r="AV36" s="4" t="s">
        <v>437</v>
      </c>
      <c r="AW36" s="4">
        <v>1.5925925925925927E-2</v>
      </c>
      <c r="AX36" s="4" t="s">
        <v>228</v>
      </c>
      <c r="AY36" s="4" t="s">
        <v>228</v>
      </c>
      <c r="AZ36" s="4" t="s">
        <v>228</v>
      </c>
      <c r="BA36" s="4" t="s">
        <v>228</v>
      </c>
      <c r="BB36" s="4" t="s">
        <v>364</v>
      </c>
      <c r="BC36" s="4">
        <v>1.7905092592592594E-2</v>
      </c>
      <c r="BD36" s="4" t="s">
        <v>835</v>
      </c>
      <c r="BE36" s="4">
        <v>1.8171296296296297E-2</v>
      </c>
      <c r="BF36" s="4" t="s">
        <v>228</v>
      </c>
      <c r="BG36" s="4" t="s">
        <v>228</v>
      </c>
      <c r="BH36" s="4" t="s">
        <v>443</v>
      </c>
      <c r="BI36" s="4">
        <v>1.650462962962963E-2</v>
      </c>
      <c r="BJ36" s="4" t="s">
        <v>349</v>
      </c>
      <c r="BK36" s="4">
        <v>1.8263888888888889E-2</v>
      </c>
      <c r="BL36" s="4" t="s">
        <v>348</v>
      </c>
      <c r="BM36" s="4">
        <v>3.2199074074074074E-2</v>
      </c>
      <c r="BN36" s="4" t="s">
        <v>352</v>
      </c>
      <c r="BO36" s="4">
        <v>1.7037037037037038E-2</v>
      </c>
      <c r="BP36" s="4" t="s">
        <v>930</v>
      </c>
      <c r="BQ36" s="4">
        <v>1.7175925925925924E-2</v>
      </c>
      <c r="BR36" s="4"/>
      <c r="BS36" s="4"/>
      <c r="BT36" s="4"/>
      <c r="BU36" s="4"/>
      <c r="BV36" s="4"/>
      <c r="BW36" s="4"/>
      <c r="BX36" s="4"/>
      <c r="BY36" s="4"/>
      <c r="BZ36" s="4"/>
      <c r="CA36" s="4"/>
      <c r="CB36" s="4"/>
      <c r="CC36" s="4"/>
      <c r="CD36" s="4"/>
      <c r="CE36" s="4"/>
      <c r="CF36" s="4"/>
      <c r="CG36" s="4"/>
      <c r="CH36" s="4"/>
      <c r="CI36" s="4"/>
      <c r="CJ36" s="4"/>
      <c r="CK36" s="4"/>
      <c r="CL36" s="4"/>
      <c r="CM36" s="4"/>
      <c r="CN36" s="4"/>
      <c r="CO36" s="4"/>
      <c r="CP36" s="4"/>
      <c r="CQ36" s="4"/>
      <c r="CR36" s="4"/>
      <c r="CS36" s="4"/>
      <c r="CT36" s="4"/>
      <c r="CU36" s="4"/>
      <c r="CV36" s="4"/>
      <c r="CW36" s="4"/>
      <c r="CX36" s="4"/>
      <c r="CY36" s="4"/>
      <c r="CZ36" s="4"/>
      <c r="DA36" s="4"/>
      <c r="DB36" s="4"/>
      <c r="DC36" s="4"/>
      <c r="DD36" s="4"/>
      <c r="DE36" s="4"/>
      <c r="DF36" s="4"/>
      <c r="DG36" s="78"/>
    </row>
    <row r="37" spans="1:111" x14ac:dyDescent="0.5">
      <c r="A37" s="82" t="str">
        <f>'5k Men'!B38</f>
        <v>Darren</v>
      </c>
      <c r="B37" s="17" t="str">
        <f>'5k Men'!C38</f>
        <v>Edge</v>
      </c>
      <c r="C37" s="6">
        <f t="shared" si="0"/>
        <v>1.3043981481481481E-2</v>
      </c>
      <c r="D37" s="4" t="s">
        <v>228</v>
      </c>
      <c r="E37" s="4" t="s">
        <v>228</v>
      </c>
      <c r="F37" s="4" t="s">
        <v>228</v>
      </c>
      <c r="G37" s="4" t="s">
        <v>228</v>
      </c>
      <c r="H37" s="4" t="s">
        <v>228</v>
      </c>
      <c r="I37" s="4" t="s">
        <v>228</v>
      </c>
      <c r="J37" s="4" t="s">
        <v>348</v>
      </c>
      <c r="K37" s="4">
        <v>1.3078703703703703E-2</v>
      </c>
      <c r="L37" s="4" t="s">
        <v>228</v>
      </c>
      <c r="M37" s="4" t="s">
        <v>228</v>
      </c>
      <c r="N37" s="4" t="s">
        <v>348</v>
      </c>
      <c r="O37" s="4">
        <v>1.306712962962963E-2</v>
      </c>
      <c r="P37" s="4" t="s">
        <v>228</v>
      </c>
      <c r="Q37" s="4" t="s">
        <v>228</v>
      </c>
      <c r="R37" s="4" t="s">
        <v>228</v>
      </c>
      <c r="S37" s="4" t="s">
        <v>228</v>
      </c>
      <c r="T37" s="4" t="s">
        <v>228</v>
      </c>
      <c r="U37" s="4" t="s">
        <v>228</v>
      </c>
      <c r="V37" s="4" t="s">
        <v>228</v>
      </c>
      <c r="W37" s="4" t="s">
        <v>228</v>
      </c>
      <c r="X37" s="4" t="s">
        <v>228</v>
      </c>
      <c r="Y37" s="4" t="s">
        <v>228</v>
      </c>
      <c r="Z37" s="4" t="s">
        <v>228</v>
      </c>
      <c r="AA37" s="4" t="s">
        <v>228</v>
      </c>
      <c r="AB37" s="4" t="s">
        <v>228</v>
      </c>
      <c r="AC37" s="4" t="s">
        <v>228</v>
      </c>
      <c r="AD37" s="4" t="s">
        <v>228</v>
      </c>
      <c r="AE37" s="4" t="s">
        <v>228</v>
      </c>
      <c r="AF37" s="4" t="s">
        <v>228</v>
      </c>
      <c r="AG37" s="4" t="s">
        <v>228</v>
      </c>
      <c r="AH37" s="4" t="s">
        <v>228</v>
      </c>
      <c r="AI37" s="4" t="s">
        <v>228</v>
      </c>
      <c r="AJ37" s="4" t="s">
        <v>228</v>
      </c>
      <c r="AK37" s="4" t="s">
        <v>228</v>
      </c>
      <c r="AL37" s="4" t="s">
        <v>355</v>
      </c>
      <c r="AM37" s="4">
        <v>1.4652777777777778E-2</v>
      </c>
      <c r="AN37" s="4" t="s">
        <v>228</v>
      </c>
      <c r="AO37" s="4" t="s">
        <v>228</v>
      </c>
      <c r="AP37" s="4" t="s">
        <v>228</v>
      </c>
      <c r="AQ37" s="4" t="s">
        <v>228</v>
      </c>
      <c r="AR37" s="4" t="s">
        <v>355</v>
      </c>
      <c r="AS37" s="4">
        <v>1.3831018518518519E-2</v>
      </c>
      <c r="AT37" s="4" t="s">
        <v>355</v>
      </c>
      <c r="AU37" s="4">
        <v>1.3645833333333333E-2</v>
      </c>
      <c r="AV37" s="4" t="s">
        <v>348</v>
      </c>
      <c r="AW37" s="4">
        <v>1.3043981481481481E-2</v>
      </c>
      <c r="AX37" s="4" t="s">
        <v>228</v>
      </c>
      <c r="AY37" s="4" t="s">
        <v>228</v>
      </c>
      <c r="AZ37" s="4" t="s">
        <v>228</v>
      </c>
      <c r="BA37" s="4" t="s">
        <v>228</v>
      </c>
      <c r="BB37" s="4" t="s">
        <v>228</v>
      </c>
      <c r="BC37" s="4" t="s">
        <v>228</v>
      </c>
      <c r="BD37" s="4" t="s">
        <v>228</v>
      </c>
      <c r="BE37" s="4" t="s">
        <v>228</v>
      </c>
      <c r="BF37" s="4" t="s">
        <v>355</v>
      </c>
      <c r="BG37" s="4">
        <v>1.3761574074074074E-2</v>
      </c>
      <c r="BH37" s="4" t="s">
        <v>228</v>
      </c>
      <c r="BI37" s="4" t="s">
        <v>228</v>
      </c>
      <c r="BJ37" s="4" t="s">
        <v>355</v>
      </c>
      <c r="BK37" s="4">
        <v>1.3738425925925926E-2</v>
      </c>
      <c r="BL37" s="4" t="s">
        <v>609</v>
      </c>
      <c r="BM37" s="4">
        <v>1.361111111111111E-2</v>
      </c>
      <c r="BN37" s="4" t="s">
        <v>228</v>
      </c>
      <c r="BO37" s="4" t="s">
        <v>228</v>
      </c>
      <c r="BP37" s="4" t="s">
        <v>355</v>
      </c>
      <c r="BQ37" s="4">
        <v>1.3842592592592592E-2</v>
      </c>
      <c r="BR37" s="4"/>
      <c r="BS37" s="4"/>
      <c r="BT37" s="4"/>
      <c r="BU37" s="4"/>
      <c r="BV37" s="4"/>
      <c r="BW37" s="4"/>
      <c r="BX37" s="4"/>
      <c r="BY37" s="4"/>
      <c r="BZ37" s="4"/>
      <c r="CA37" s="4"/>
      <c r="CB37" s="4"/>
      <c r="CC37" s="4"/>
      <c r="CD37" s="4"/>
      <c r="CE37" s="4"/>
      <c r="CF37" s="4"/>
      <c r="CG37" s="4"/>
      <c r="CH37" s="4"/>
      <c r="CI37" s="4"/>
      <c r="CJ37" s="4"/>
      <c r="CK37" s="4"/>
      <c r="CL37" s="4"/>
      <c r="CM37" s="4"/>
      <c r="CN37" s="4"/>
      <c r="CO37" s="4"/>
      <c r="CP37" s="4"/>
      <c r="CQ37" s="4"/>
      <c r="CR37" s="4"/>
      <c r="CS37" s="4"/>
      <c r="CT37" s="4"/>
      <c r="CU37" s="4"/>
      <c r="CV37" s="4"/>
      <c r="CW37" s="4"/>
      <c r="CX37" s="4"/>
      <c r="CY37" s="4"/>
      <c r="CZ37" s="4"/>
      <c r="DA37" s="4"/>
      <c r="DB37" s="4"/>
      <c r="DC37" s="4"/>
      <c r="DD37" s="4"/>
      <c r="DE37" s="4"/>
      <c r="DF37" s="4"/>
      <c r="DG37" s="78"/>
    </row>
    <row r="38" spans="1:111" x14ac:dyDescent="0.5">
      <c r="A38" s="82" t="str">
        <f>'5k Men'!B39</f>
        <v>David</v>
      </c>
      <c r="B38" s="17" t="str">
        <f>'5k Men'!C39</f>
        <v>Elliott-Button</v>
      </c>
      <c r="C38" s="6">
        <f t="shared" si="0"/>
        <v>1.3819444444444445E-2</v>
      </c>
      <c r="D38" s="4" t="s">
        <v>347</v>
      </c>
      <c r="E38" s="4">
        <v>1.6597222222222222E-2</v>
      </c>
      <c r="F38" s="4" t="s">
        <v>228</v>
      </c>
      <c r="G38" s="4" t="s">
        <v>228</v>
      </c>
      <c r="H38" s="4" t="s">
        <v>228</v>
      </c>
      <c r="I38" s="4" t="s">
        <v>228</v>
      </c>
      <c r="J38" s="4" t="s">
        <v>228</v>
      </c>
      <c r="K38" s="4" t="s">
        <v>228</v>
      </c>
      <c r="L38" s="4" t="s">
        <v>228</v>
      </c>
      <c r="M38" s="4" t="s">
        <v>228</v>
      </c>
      <c r="N38" s="4" t="s">
        <v>348</v>
      </c>
      <c r="O38" s="4">
        <v>1.5023148148148148E-2</v>
      </c>
      <c r="P38" s="4" t="s">
        <v>348</v>
      </c>
      <c r="Q38" s="4">
        <v>1.7152777777777777E-2</v>
      </c>
      <c r="R38" s="4" t="s">
        <v>228</v>
      </c>
      <c r="S38" s="4" t="s">
        <v>228</v>
      </c>
      <c r="T38" s="4" t="s">
        <v>506</v>
      </c>
      <c r="U38" s="4">
        <v>1.5023148148148148E-2</v>
      </c>
      <c r="V38" s="4" t="s">
        <v>348</v>
      </c>
      <c r="W38" s="4">
        <v>1.4560185185185185E-2</v>
      </c>
      <c r="X38" s="4" t="s">
        <v>228</v>
      </c>
      <c r="Y38" s="4" t="s">
        <v>228</v>
      </c>
      <c r="Z38" s="4" t="s">
        <v>228</v>
      </c>
      <c r="AA38" s="4" t="s">
        <v>228</v>
      </c>
      <c r="AB38" s="4" t="s">
        <v>228</v>
      </c>
      <c r="AC38" s="4" t="s">
        <v>228</v>
      </c>
      <c r="AD38" s="4" t="s">
        <v>228</v>
      </c>
      <c r="AE38" s="4" t="s">
        <v>228</v>
      </c>
      <c r="AF38" s="4" t="s">
        <v>347</v>
      </c>
      <c r="AG38" s="4">
        <v>1.5868055555555555E-2</v>
      </c>
      <c r="AH38" s="4" t="s">
        <v>619</v>
      </c>
      <c r="AI38" s="4">
        <v>1.5370370370370371E-2</v>
      </c>
      <c r="AJ38" s="4" t="s">
        <v>355</v>
      </c>
      <c r="AK38" s="4">
        <v>1.5659722222222221E-2</v>
      </c>
      <c r="AL38" s="4" t="s">
        <v>228</v>
      </c>
      <c r="AM38" s="4" t="s">
        <v>228</v>
      </c>
      <c r="AN38" s="4" t="s">
        <v>703</v>
      </c>
      <c r="AO38" s="4">
        <v>1.5127314814814816E-2</v>
      </c>
      <c r="AP38" s="4" t="s">
        <v>355</v>
      </c>
      <c r="AQ38" s="4">
        <v>2.8391203703703703E-2</v>
      </c>
      <c r="AR38" s="4" t="s">
        <v>355</v>
      </c>
      <c r="AS38" s="4">
        <v>1.5011574074074075E-2</v>
      </c>
      <c r="AT38" s="4" t="s">
        <v>228</v>
      </c>
      <c r="AU38" s="4" t="s">
        <v>228</v>
      </c>
      <c r="AV38" s="4" t="s">
        <v>228</v>
      </c>
      <c r="AW38" s="4" t="s">
        <v>228</v>
      </c>
      <c r="AX38" s="4" t="s">
        <v>355</v>
      </c>
      <c r="AY38" s="4">
        <v>1.5162037037037036E-2</v>
      </c>
      <c r="AZ38" s="4" t="s">
        <v>355</v>
      </c>
      <c r="BA38" s="4">
        <v>1.5057870370370371E-2</v>
      </c>
      <c r="BB38" s="4" t="s">
        <v>228</v>
      </c>
      <c r="BC38" s="4" t="s">
        <v>228</v>
      </c>
      <c r="BD38" s="4" t="s">
        <v>355</v>
      </c>
      <c r="BE38" s="4">
        <v>1.5127314814814816E-2</v>
      </c>
      <c r="BF38" s="4" t="s">
        <v>348</v>
      </c>
      <c r="BG38" s="4">
        <v>1.4016203703703704E-2</v>
      </c>
      <c r="BH38" s="4" t="s">
        <v>355</v>
      </c>
      <c r="BI38" s="4">
        <v>1.4537037037037038E-2</v>
      </c>
      <c r="BJ38" s="4" t="s">
        <v>348</v>
      </c>
      <c r="BK38" s="4">
        <v>1.3819444444444445E-2</v>
      </c>
      <c r="BL38" s="4" t="s">
        <v>228</v>
      </c>
      <c r="BM38" s="4" t="s">
        <v>228</v>
      </c>
      <c r="BN38" s="4" t="s">
        <v>228</v>
      </c>
      <c r="BO38" s="4" t="s">
        <v>228</v>
      </c>
      <c r="BP38" s="4" t="s">
        <v>228</v>
      </c>
      <c r="BQ38" s="4" t="s">
        <v>228</v>
      </c>
      <c r="BR38" s="4"/>
      <c r="BS38" s="4"/>
      <c r="BT38" s="4"/>
      <c r="BU38" s="4"/>
      <c r="BV38" s="4"/>
      <c r="BW38" s="4"/>
      <c r="BX38" s="4"/>
      <c r="BY38" s="4"/>
      <c r="BZ38" s="4"/>
      <c r="CA38" s="4"/>
      <c r="CB38" s="4"/>
      <c r="CC38" s="4"/>
      <c r="CD38" s="4"/>
      <c r="CE38" s="4"/>
      <c r="CF38" s="4"/>
      <c r="CG38" s="4"/>
      <c r="CH38" s="4"/>
      <c r="CI38" s="4"/>
      <c r="CJ38" s="4"/>
      <c r="CK38" s="4"/>
      <c r="CL38" s="4"/>
      <c r="CM38" s="4"/>
      <c r="CN38" s="4"/>
      <c r="CO38" s="4"/>
      <c r="CP38" s="4"/>
      <c r="CQ38" s="4"/>
      <c r="CR38" s="4"/>
      <c r="CS38" s="4"/>
      <c r="CT38" s="4"/>
      <c r="CU38" s="4"/>
      <c r="CV38" s="4"/>
      <c r="CW38" s="4"/>
      <c r="CX38" s="4"/>
      <c r="CY38" s="4"/>
      <c r="CZ38" s="4"/>
      <c r="DA38" s="4"/>
      <c r="DB38" s="4"/>
      <c r="DC38" s="4"/>
      <c r="DD38" s="4"/>
      <c r="DE38" s="4"/>
      <c r="DF38" s="4"/>
      <c r="DG38" s="78"/>
    </row>
    <row r="39" spans="1:111" x14ac:dyDescent="0.5">
      <c r="A39" s="82" t="str">
        <f>'5k Men'!B40</f>
        <v>Stuart</v>
      </c>
      <c r="B39" s="17" t="str">
        <f>'5k Men'!C40</f>
        <v>Eskrett</v>
      </c>
      <c r="C39" s="6">
        <f t="shared" si="0"/>
        <v>0</v>
      </c>
      <c r="D39" s="4" t="s">
        <v>228</v>
      </c>
      <c r="E39" s="4" t="s">
        <v>228</v>
      </c>
      <c r="F39" s="4" t="s">
        <v>228</v>
      </c>
      <c r="G39" s="4" t="s">
        <v>228</v>
      </c>
      <c r="H39" s="4" t="s">
        <v>228</v>
      </c>
      <c r="I39" s="4" t="s">
        <v>228</v>
      </c>
      <c r="J39" s="4" t="s">
        <v>228</v>
      </c>
      <c r="K39" s="4" t="s">
        <v>228</v>
      </c>
      <c r="L39" s="4" t="s">
        <v>228</v>
      </c>
      <c r="M39" s="4" t="s">
        <v>228</v>
      </c>
      <c r="N39" s="4" t="s">
        <v>228</v>
      </c>
      <c r="O39" s="4" t="s">
        <v>228</v>
      </c>
      <c r="P39" s="4" t="s">
        <v>228</v>
      </c>
      <c r="Q39" s="4" t="s">
        <v>228</v>
      </c>
      <c r="R39" s="4" t="s">
        <v>228</v>
      </c>
      <c r="S39" s="4" t="s">
        <v>228</v>
      </c>
      <c r="T39" s="4" t="s">
        <v>228</v>
      </c>
      <c r="U39" s="4" t="s">
        <v>228</v>
      </c>
      <c r="V39" s="4" t="s">
        <v>228</v>
      </c>
      <c r="W39" s="4" t="s">
        <v>228</v>
      </c>
      <c r="X39" s="4" t="s">
        <v>228</v>
      </c>
      <c r="Y39" s="4" t="s">
        <v>228</v>
      </c>
      <c r="Z39" s="4" t="s">
        <v>228</v>
      </c>
      <c r="AA39" s="4" t="s">
        <v>228</v>
      </c>
      <c r="AB39" s="4" t="s">
        <v>228</v>
      </c>
      <c r="AC39" s="4" t="s">
        <v>228</v>
      </c>
      <c r="AD39" s="4" t="s">
        <v>228</v>
      </c>
      <c r="AE39" s="4" t="s">
        <v>228</v>
      </c>
      <c r="AF39" s="4" t="s">
        <v>228</v>
      </c>
      <c r="AG39" s="4" t="s">
        <v>228</v>
      </c>
      <c r="AH39" s="4" t="s">
        <v>228</v>
      </c>
      <c r="AI39" s="4" t="s">
        <v>228</v>
      </c>
      <c r="AJ39" s="4" t="s">
        <v>228</v>
      </c>
      <c r="AK39" s="4" t="s">
        <v>228</v>
      </c>
      <c r="AL39" s="4" t="s">
        <v>228</v>
      </c>
      <c r="AM39" s="4" t="s">
        <v>228</v>
      </c>
      <c r="AN39" s="4" t="s">
        <v>228</v>
      </c>
      <c r="AO39" s="4" t="s">
        <v>228</v>
      </c>
      <c r="AP39" s="4" t="s">
        <v>228</v>
      </c>
      <c r="AQ39" s="4" t="s">
        <v>228</v>
      </c>
      <c r="AR39" s="4" t="s">
        <v>228</v>
      </c>
      <c r="AS39" s="4" t="s">
        <v>228</v>
      </c>
      <c r="AT39" s="4" t="s">
        <v>228</v>
      </c>
      <c r="AU39" s="4" t="s">
        <v>228</v>
      </c>
      <c r="AV39" s="4" t="s">
        <v>228</v>
      </c>
      <c r="AW39" s="4" t="s">
        <v>228</v>
      </c>
      <c r="AX39" s="4" t="s">
        <v>228</v>
      </c>
      <c r="AY39" s="4" t="s">
        <v>228</v>
      </c>
      <c r="AZ39" s="4" t="s">
        <v>228</v>
      </c>
      <c r="BA39" s="4" t="s">
        <v>228</v>
      </c>
      <c r="BB39" s="4" t="s">
        <v>228</v>
      </c>
      <c r="BC39" s="4" t="s">
        <v>228</v>
      </c>
      <c r="BD39" s="4" t="s">
        <v>228</v>
      </c>
      <c r="BE39" s="4" t="s">
        <v>228</v>
      </c>
      <c r="BF39" s="4" t="s">
        <v>228</v>
      </c>
      <c r="BG39" s="4" t="s">
        <v>228</v>
      </c>
      <c r="BH39" s="4" t="s">
        <v>228</v>
      </c>
      <c r="BI39" s="4" t="s">
        <v>228</v>
      </c>
      <c r="BJ39" s="4" t="s">
        <v>228</v>
      </c>
      <c r="BK39" s="4" t="s">
        <v>228</v>
      </c>
      <c r="BL39" s="4" t="s">
        <v>228</v>
      </c>
      <c r="BM39" s="4" t="s">
        <v>228</v>
      </c>
      <c r="BN39" s="4" t="s">
        <v>228</v>
      </c>
      <c r="BO39" s="4" t="s">
        <v>228</v>
      </c>
      <c r="BP39" s="4" t="s">
        <v>228</v>
      </c>
      <c r="BQ39" s="4" t="s">
        <v>228</v>
      </c>
      <c r="BR39" s="4"/>
      <c r="BS39" s="4"/>
      <c r="BT39" s="4"/>
      <c r="BU39" s="4"/>
      <c r="BV39" s="4"/>
      <c r="BW39" s="4"/>
      <c r="BX39" s="4"/>
      <c r="BY39" s="4"/>
      <c r="BZ39" s="4"/>
      <c r="CA39" s="4"/>
      <c r="CB39" s="4"/>
      <c r="CC39" s="4"/>
      <c r="CD39" s="4"/>
      <c r="CE39" s="4"/>
      <c r="CF39" s="4"/>
      <c r="CG39" s="4"/>
      <c r="CH39" s="4"/>
      <c r="CI39" s="4"/>
      <c r="CJ39" s="4"/>
      <c r="CK39" s="4"/>
      <c r="CL39" s="4"/>
      <c r="CM39" s="4"/>
      <c r="CN39" s="4"/>
      <c r="CO39" s="4"/>
      <c r="CP39" s="4"/>
      <c r="CQ39" s="4"/>
      <c r="CR39" s="4"/>
      <c r="CS39" s="4"/>
      <c r="CT39" s="4"/>
      <c r="CU39" s="4"/>
      <c r="CV39" s="4"/>
      <c r="CW39" s="4"/>
      <c r="CX39" s="4"/>
      <c r="CY39" s="4"/>
      <c r="CZ39" s="4"/>
      <c r="DA39" s="4"/>
      <c r="DB39" s="4"/>
      <c r="DC39" s="4"/>
      <c r="DD39" s="4"/>
      <c r="DE39" s="4"/>
      <c r="DF39" s="4"/>
      <c r="DG39" s="78"/>
    </row>
    <row r="40" spans="1:111" x14ac:dyDescent="0.5">
      <c r="A40" s="82" t="str">
        <f>'5k Men'!B41</f>
        <v>Jonathan</v>
      </c>
      <c r="B40" s="17" t="str">
        <f>'5k Men'!C41</f>
        <v>Ewen</v>
      </c>
      <c r="C40" s="6">
        <f t="shared" si="0"/>
        <v>1.8599537037037036E-2</v>
      </c>
      <c r="D40" s="4" t="s">
        <v>228</v>
      </c>
      <c r="E40" s="4" t="s">
        <v>228</v>
      </c>
      <c r="F40" s="4" t="s">
        <v>228</v>
      </c>
      <c r="G40" s="4" t="s">
        <v>228</v>
      </c>
      <c r="H40" s="4" t="s">
        <v>228</v>
      </c>
      <c r="I40" s="4" t="s">
        <v>228</v>
      </c>
      <c r="J40" s="4" t="s">
        <v>228</v>
      </c>
      <c r="K40" s="4" t="s">
        <v>228</v>
      </c>
      <c r="L40" s="4" t="s">
        <v>228</v>
      </c>
      <c r="M40" s="4" t="s">
        <v>228</v>
      </c>
      <c r="N40" s="4" t="s">
        <v>228</v>
      </c>
      <c r="O40" s="4" t="s">
        <v>228</v>
      </c>
      <c r="P40" s="4" t="s">
        <v>228</v>
      </c>
      <c r="Q40" s="4" t="s">
        <v>228</v>
      </c>
      <c r="R40" s="4" t="s">
        <v>228</v>
      </c>
      <c r="S40" s="4" t="s">
        <v>228</v>
      </c>
      <c r="T40" s="4" t="s">
        <v>228</v>
      </c>
      <c r="U40" s="4" t="s">
        <v>228</v>
      </c>
      <c r="V40" s="4" t="s">
        <v>228</v>
      </c>
      <c r="W40" s="4" t="s">
        <v>228</v>
      </c>
      <c r="X40" s="4" t="s">
        <v>228</v>
      </c>
      <c r="Y40" s="4" t="s">
        <v>228</v>
      </c>
      <c r="Z40" s="4" t="s">
        <v>228</v>
      </c>
      <c r="AA40" s="4" t="s">
        <v>228</v>
      </c>
      <c r="AB40" s="4" t="s">
        <v>228</v>
      </c>
      <c r="AC40" s="4" t="s">
        <v>228</v>
      </c>
      <c r="AD40" s="4" t="s">
        <v>228</v>
      </c>
      <c r="AE40" s="4" t="s">
        <v>228</v>
      </c>
      <c r="AF40" s="4" t="s">
        <v>355</v>
      </c>
      <c r="AG40" s="4">
        <v>1.8599537037037036E-2</v>
      </c>
      <c r="AH40" s="4" t="s">
        <v>228</v>
      </c>
      <c r="AI40" s="4" t="s">
        <v>228</v>
      </c>
      <c r="AJ40" s="4" t="s">
        <v>228</v>
      </c>
      <c r="AK40" s="4" t="s">
        <v>228</v>
      </c>
      <c r="AL40" s="4" t="s">
        <v>228</v>
      </c>
      <c r="AM40" s="4" t="s">
        <v>228</v>
      </c>
      <c r="AN40" s="4" t="s">
        <v>228</v>
      </c>
      <c r="AO40" s="4" t="s">
        <v>228</v>
      </c>
      <c r="AP40" s="4" t="s">
        <v>228</v>
      </c>
      <c r="AQ40" s="4" t="s">
        <v>228</v>
      </c>
      <c r="AR40" s="4" t="s">
        <v>228</v>
      </c>
      <c r="AS40" s="4" t="s">
        <v>228</v>
      </c>
      <c r="AT40" s="4" t="s">
        <v>228</v>
      </c>
      <c r="AU40" s="4" t="s">
        <v>228</v>
      </c>
      <c r="AV40" s="4" t="s">
        <v>228</v>
      </c>
      <c r="AW40" s="4" t="s">
        <v>228</v>
      </c>
      <c r="AX40" s="4" t="s">
        <v>228</v>
      </c>
      <c r="AY40" s="4" t="s">
        <v>228</v>
      </c>
      <c r="AZ40" s="4" t="s">
        <v>228</v>
      </c>
      <c r="BA40" s="4" t="s">
        <v>228</v>
      </c>
      <c r="BB40" s="4" t="s">
        <v>228</v>
      </c>
      <c r="BC40" s="4" t="s">
        <v>228</v>
      </c>
      <c r="BD40" s="4" t="s">
        <v>228</v>
      </c>
      <c r="BE40" s="4" t="s">
        <v>228</v>
      </c>
      <c r="BF40" s="4" t="s">
        <v>228</v>
      </c>
      <c r="BG40" s="4" t="s">
        <v>228</v>
      </c>
      <c r="BH40" s="4" t="s">
        <v>228</v>
      </c>
      <c r="BI40" s="4" t="s">
        <v>228</v>
      </c>
      <c r="BJ40" s="4" t="s">
        <v>228</v>
      </c>
      <c r="BK40" s="4" t="s">
        <v>228</v>
      </c>
      <c r="BL40" s="4" t="s">
        <v>228</v>
      </c>
      <c r="BM40" s="4" t="s">
        <v>228</v>
      </c>
      <c r="BN40" s="4" t="s">
        <v>228</v>
      </c>
      <c r="BO40" s="4" t="s">
        <v>228</v>
      </c>
      <c r="BP40" s="4" t="s">
        <v>228</v>
      </c>
      <c r="BQ40" s="4" t="s">
        <v>228</v>
      </c>
      <c r="BR40" s="4"/>
      <c r="BS40" s="4"/>
      <c r="BT40" s="4"/>
      <c r="BU40" s="4"/>
      <c r="BV40" s="4"/>
      <c r="BW40" s="4"/>
      <c r="BX40" s="4"/>
      <c r="BY40" s="4"/>
      <c r="BZ40" s="4"/>
      <c r="CA40" s="4"/>
      <c r="CB40" s="4"/>
      <c r="CC40" s="4"/>
      <c r="CD40" s="4"/>
      <c r="CE40" s="4"/>
      <c r="CF40" s="4"/>
      <c r="CG40" s="4"/>
      <c r="CH40" s="4"/>
      <c r="CI40" s="4"/>
      <c r="CJ40" s="4"/>
      <c r="CK40" s="4"/>
      <c r="CL40" s="4"/>
      <c r="CM40" s="4"/>
      <c r="CN40" s="4"/>
      <c r="CO40" s="4"/>
      <c r="CP40" s="4"/>
      <c r="CQ40" s="4"/>
      <c r="CR40" s="4"/>
      <c r="CS40" s="4"/>
      <c r="CT40" s="4"/>
      <c r="CU40" s="4"/>
      <c r="CV40" s="4"/>
      <c r="CW40" s="4"/>
      <c r="CX40" s="4"/>
      <c r="CY40" s="4"/>
      <c r="CZ40" s="4"/>
      <c r="DA40" s="4"/>
      <c r="DB40" s="4"/>
      <c r="DC40" s="4"/>
      <c r="DD40" s="4"/>
      <c r="DE40" s="4"/>
      <c r="DF40" s="4"/>
      <c r="DG40" s="78"/>
    </row>
    <row r="41" spans="1:111" x14ac:dyDescent="0.5">
      <c r="A41" s="82" t="str">
        <f>'5k Men'!B42</f>
        <v>Alan</v>
      </c>
      <c r="B41" s="17" t="str">
        <f>'5k Men'!C42</f>
        <v>Flint</v>
      </c>
      <c r="C41" s="6">
        <f t="shared" si="0"/>
        <v>1.8935185185185187E-2</v>
      </c>
      <c r="D41" s="4" t="s">
        <v>228</v>
      </c>
      <c r="E41" s="4" t="s">
        <v>228</v>
      </c>
      <c r="F41" s="4" t="s">
        <v>228</v>
      </c>
      <c r="G41" s="4" t="s">
        <v>228</v>
      </c>
      <c r="H41" s="4" t="s">
        <v>228</v>
      </c>
      <c r="I41" s="4" t="s">
        <v>228</v>
      </c>
      <c r="J41" s="4" t="s">
        <v>228</v>
      </c>
      <c r="K41" s="4" t="s">
        <v>228</v>
      </c>
      <c r="L41" s="4" t="s">
        <v>228</v>
      </c>
      <c r="M41" s="4" t="s">
        <v>228</v>
      </c>
      <c r="N41" s="4" t="s">
        <v>228</v>
      </c>
      <c r="O41" s="4" t="s">
        <v>228</v>
      </c>
      <c r="P41" s="4" t="s">
        <v>228</v>
      </c>
      <c r="Q41" s="4" t="s">
        <v>228</v>
      </c>
      <c r="R41" s="4" t="s">
        <v>228</v>
      </c>
      <c r="S41" s="4" t="s">
        <v>228</v>
      </c>
      <c r="T41" s="4" t="s">
        <v>228</v>
      </c>
      <c r="U41" s="4" t="s">
        <v>228</v>
      </c>
      <c r="V41" s="4" t="s">
        <v>228</v>
      </c>
      <c r="W41" s="4" t="s">
        <v>228</v>
      </c>
      <c r="X41" s="4" t="s">
        <v>228</v>
      </c>
      <c r="Y41" s="4" t="s">
        <v>228</v>
      </c>
      <c r="Z41" s="4" t="s">
        <v>228</v>
      </c>
      <c r="AA41" s="4" t="s">
        <v>228</v>
      </c>
      <c r="AB41" s="4" t="s">
        <v>228</v>
      </c>
      <c r="AC41" s="4" t="s">
        <v>228</v>
      </c>
      <c r="AD41" s="4" t="s">
        <v>228</v>
      </c>
      <c r="AE41" s="4" t="s">
        <v>228</v>
      </c>
      <c r="AF41" s="4" t="s">
        <v>228</v>
      </c>
      <c r="AG41" s="4" t="s">
        <v>228</v>
      </c>
      <c r="AH41" s="4" t="s">
        <v>228</v>
      </c>
      <c r="AI41" s="4" t="s">
        <v>228</v>
      </c>
      <c r="AJ41" s="4" t="s">
        <v>228</v>
      </c>
      <c r="AK41" s="4" t="s">
        <v>228</v>
      </c>
      <c r="AL41" s="4" t="s">
        <v>228</v>
      </c>
      <c r="AM41" s="4" t="s">
        <v>228</v>
      </c>
      <c r="AN41" s="4" t="s">
        <v>355</v>
      </c>
      <c r="AO41" s="4">
        <v>1.9097222222222224E-2</v>
      </c>
      <c r="AP41" s="4" t="s">
        <v>228</v>
      </c>
      <c r="AQ41" s="4" t="s">
        <v>228</v>
      </c>
      <c r="AR41" s="4" t="s">
        <v>228</v>
      </c>
      <c r="AS41" s="4" t="s">
        <v>228</v>
      </c>
      <c r="AT41" s="4" t="s">
        <v>355</v>
      </c>
      <c r="AU41" s="4">
        <v>1.9166666666666665E-2</v>
      </c>
      <c r="AV41" s="4" t="s">
        <v>355</v>
      </c>
      <c r="AW41" s="4">
        <v>1.9270833333333334E-2</v>
      </c>
      <c r="AX41" s="4" t="s">
        <v>228</v>
      </c>
      <c r="AY41" s="4" t="s">
        <v>228</v>
      </c>
      <c r="AZ41" s="4" t="s">
        <v>228</v>
      </c>
      <c r="BA41" s="4" t="s">
        <v>228</v>
      </c>
      <c r="BB41" s="4" t="s">
        <v>228</v>
      </c>
      <c r="BC41" s="4" t="s">
        <v>228</v>
      </c>
      <c r="BD41" s="4" t="s">
        <v>228</v>
      </c>
      <c r="BE41" s="4" t="s">
        <v>228</v>
      </c>
      <c r="BF41" s="4" t="s">
        <v>228</v>
      </c>
      <c r="BG41" s="4" t="s">
        <v>228</v>
      </c>
      <c r="BH41" s="4" t="s">
        <v>228</v>
      </c>
      <c r="BI41" s="4" t="s">
        <v>228</v>
      </c>
      <c r="BJ41" s="4" t="s">
        <v>228</v>
      </c>
      <c r="BK41" s="4" t="s">
        <v>228</v>
      </c>
      <c r="BL41" s="4" t="s">
        <v>228</v>
      </c>
      <c r="BM41" s="4" t="s">
        <v>228</v>
      </c>
      <c r="BN41" s="4" t="s">
        <v>228</v>
      </c>
      <c r="BO41" s="4" t="s">
        <v>228</v>
      </c>
      <c r="BP41" s="4" t="s">
        <v>355</v>
      </c>
      <c r="BQ41" s="4">
        <v>1.8935185185185187E-2</v>
      </c>
      <c r="BR41" s="4"/>
      <c r="BS41" s="4"/>
      <c r="BT41" s="4"/>
      <c r="BU41" s="4"/>
      <c r="BV41" s="4"/>
      <c r="BW41" s="4"/>
      <c r="BX41" s="4"/>
      <c r="BY41" s="4"/>
      <c r="BZ41" s="4"/>
      <c r="CA41" s="4"/>
      <c r="CB41" s="4"/>
      <c r="CC41" s="4"/>
      <c r="CD41" s="4"/>
      <c r="CE41" s="4"/>
      <c r="CF41" s="4"/>
      <c r="CG41" s="4"/>
      <c r="CH41" s="4"/>
      <c r="CI41" s="4"/>
      <c r="CJ41" s="4"/>
      <c r="CK41" s="4"/>
      <c r="CL41" s="4"/>
      <c r="CM41" s="4"/>
      <c r="CN41" s="4"/>
      <c r="CO41" s="4"/>
      <c r="CP41" s="4"/>
      <c r="CQ41" s="4"/>
      <c r="CR41" s="4"/>
      <c r="CS41" s="4"/>
      <c r="CT41" s="4"/>
      <c r="CU41" s="4"/>
      <c r="CV41" s="4"/>
      <c r="CW41" s="4"/>
      <c r="CX41" s="4"/>
      <c r="CY41" s="4"/>
      <c r="CZ41" s="4"/>
      <c r="DA41" s="4"/>
      <c r="DB41" s="4"/>
      <c r="DC41" s="4"/>
      <c r="DD41" s="4"/>
      <c r="DE41" s="4"/>
      <c r="DF41" s="4"/>
      <c r="DG41" s="78"/>
    </row>
    <row r="42" spans="1:111" x14ac:dyDescent="0.5">
      <c r="A42" s="82" t="str">
        <f>'5k Men'!B43</f>
        <v>Rodney</v>
      </c>
      <c r="B42" s="17" t="str">
        <f>'5k Men'!C43</f>
        <v>Forster</v>
      </c>
      <c r="C42" s="6">
        <f>MIN(D42:DG42)</f>
        <v>1.7662037037037039E-2</v>
      </c>
      <c r="D42" s="4" t="s">
        <v>228</v>
      </c>
      <c r="E42" s="4" t="s">
        <v>228</v>
      </c>
      <c r="F42" s="4" t="s">
        <v>399</v>
      </c>
      <c r="G42" s="4">
        <v>1.8333333333333333E-2</v>
      </c>
      <c r="H42" s="4" t="s">
        <v>228</v>
      </c>
      <c r="I42" s="4" t="s">
        <v>228</v>
      </c>
      <c r="J42" s="4" t="s">
        <v>228</v>
      </c>
      <c r="K42" s="4" t="s">
        <v>228</v>
      </c>
      <c r="L42" s="4" t="s">
        <v>228</v>
      </c>
      <c r="M42" s="4" t="s">
        <v>228</v>
      </c>
      <c r="N42" s="4" t="s">
        <v>228</v>
      </c>
      <c r="O42" s="4" t="s">
        <v>228</v>
      </c>
      <c r="P42" s="4" t="s">
        <v>228</v>
      </c>
      <c r="Q42" s="4" t="s">
        <v>228</v>
      </c>
      <c r="R42" s="4" t="s">
        <v>228</v>
      </c>
      <c r="S42" s="4" t="s">
        <v>228</v>
      </c>
      <c r="T42" s="4" t="s">
        <v>228</v>
      </c>
      <c r="U42" s="4" t="s">
        <v>228</v>
      </c>
      <c r="V42" s="4" t="s">
        <v>228</v>
      </c>
      <c r="W42" s="4" t="s">
        <v>228</v>
      </c>
      <c r="X42" s="4" t="s">
        <v>228</v>
      </c>
      <c r="Y42" s="4" t="s">
        <v>228</v>
      </c>
      <c r="Z42" s="4" t="s">
        <v>355</v>
      </c>
      <c r="AA42" s="4">
        <v>1.9305555555555555E-2</v>
      </c>
      <c r="AB42" s="4" t="s">
        <v>355</v>
      </c>
      <c r="AC42" s="4">
        <v>1.8414351851851852E-2</v>
      </c>
      <c r="AD42" s="4" t="s">
        <v>228</v>
      </c>
      <c r="AE42" s="4" t="s">
        <v>228</v>
      </c>
      <c r="AF42" s="4" t="s">
        <v>228</v>
      </c>
      <c r="AG42" s="4" t="s">
        <v>228</v>
      </c>
      <c r="AH42" s="4" t="s">
        <v>228</v>
      </c>
      <c r="AI42" s="4" t="s">
        <v>228</v>
      </c>
      <c r="AJ42" s="4" t="s">
        <v>228</v>
      </c>
      <c r="AK42" s="4" t="s">
        <v>228</v>
      </c>
      <c r="AL42" s="4" t="s">
        <v>355</v>
      </c>
      <c r="AM42" s="4">
        <v>1.863425925925926E-2</v>
      </c>
      <c r="AN42" s="4" t="s">
        <v>228</v>
      </c>
      <c r="AO42" s="4" t="s">
        <v>228</v>
      </c>
      <c r="AP42" s="4" t="s">
        <v>228</v>
      </c>
      <c r="AQ42" s="4" t="s">
        <v>228</v>
      </c>
      <c r="AR42" s="4" t="s">
        <v>228</v>
      </c>
      <c r="AS42" s="4" t="s">
        <v>228</v>
      </c>
      <c r="AT42" s="4" t="s">
        <v>355</v>
      </c>
      <c r="AU42" s="4">
        <v>1.849537037037037E-2</v>
      </c>
      <c r="AV42" s="4" t="s">
        <v>228</v>
      </c>
      <c r="AW42" s="4" t="s">
        <v>228</v>
      </c>
      <c r="AX42" s="4" t="s">
        <v>228</v>
      </c>
      <c r="AY42" s="4" t="s">
        <v>228</v>
      </c>
      <c r="AZ42" s="4" t="s">
        <v>355</v>
      </c>
      <c r="BA42" s="4">
        <v>1.8298611111111113E-2</v>
      </c>
      <c r="BB42" s="4" t="s">
        <v>810</v>
      </c>
      <c r="BC42" s="4">
        <v>1.8738425925925926E-2</v>
      </c>
      <c r="BD42" s="4" t="s">
        <v>355</v>
      </c>
      <c r="BE42" s="4">
        <v>1.8217592592592594E-2</v>
      </c>
      <c r="BF42" s="4" t="s">
        <v>355</v>
      </c>
      <c r="BG42" s="4">
        <v>1.7662037037037039E-2</v>
      </c>
      <c r="BH42" s="4" t="s">
        <v>228</v>
      </c>
      <c r="BI42" s="4" t="s">
        <v>228</v>
      </c>
      <c r="BJ42" s="4" t="s">
        <v>355</v>
      </c>
      <c r="BK42" s="4">
        <v>1.8344907407407407E-2</v>
      </c>
      <c r="BL42" s="4" t="s">
        <v>355</v>
      </c>
      <c r="BM42" s="4">
        <v>1.8124999999999999E-2</v>
      </c>
      <c r="BN42" s="4" t="s">
        <v>228</v>
      </c>
      <c r="BO42" s="4" t="s">
        <v>228</v>
      </c>
      <c r="BP42" s="4" t="s">
        <v>228</v>
      </c>
      <c r="BQ42" s="4" t="s">
        <v>228</v>
      </c>
      <c r="BR42" s="4"/>
      <c r="BS42" s="4"/>
      <c r="BT42" s="4"/>
      <c r="BU42" s="4"/>
      <c r="BV42" s="4"/>
      <c r="BW42" s="4"/>
      <c r="BX42" s="4"/>
      <c r="BY42" s="4"/>
      <c r="BZ42" s="4"/>
      <c r="CA42" s="4"/>
      <c r="CB42" s="4"/>
      <c r="CC42" s="4"/>
      <c r="CD42" s="4"/>
      <c r="CE42" s="4"/>
      <c r="CF42" s="4"/>
      <c r="CG42" s="4"/>
      <c r="CH42" s="4"/>
      <c r="CI42" s="4"/>
      <c r="CJ42" s="4"/>
      <c r="CK42" s="4"/>
      <c r="CL42" s="4"/>
      <c r="CM42" s="4"/>
      <c r="CN42" s="4"/>
      <c r="CO42" s="4"/>
      <c r="CP42" s="4"/>
      <c r="CQ42" s="4"/>
      <c r="CR42" s="4"/>
      <c r="CS42" s="4"/>
      <c r="CT42" s="4"/>
      <c r="CU42" s="4"/>
      <c r="CV42" s="4"/>
      <c r="CW42" s="4"/>
      <c r="CX42" s="4"/>
      <c r="CY42" s="4"/>
      <c r="CZ42" s="4"/>
      <c r="DA42" s="4"/>
      <c r="DB42" s="4"/>
      <c r="DC42" s="4"/>
      <c r="DD42" s="4"/>
      <c r="DE42" s="4"/>
      <c r="DF42" s="4"/>
      <c r="DG42" s="78"/>
    </row>
    <row r="43" spans="1:111" x14ac:dyDescent="0.5">
      <c r="A43" s="82" t="str">
        <f>'5k Men'!B44</f>
        <v>Owen</v>
      </c>
      <c r="B43" s="17" t="str">
        <f>'5k Men'!C44</f>
        <v>Fox</v>
      </c>
      <c r="C43" s="6">
        <f t="shared" ref="C43" si="6">MIN(D43:DG43)</f>
        <v>0</v>
      </c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 t="s">
        <v>228</v>
      </c>
      <c r="U43" s="4" t="s">
        <v>228</v>
      </c>
      <c r="V43" s="4" t="s">
        <v>228</v>
      </c>
      <c r="W43" s="4" t="s">
        <v>228</v>
      </c>
      <c r="X43" s="4" t="s">
        <v>228</v>
      </c>
      <c r="Y43" s="4" t="s">
        <v>228</v>
      </c>
      <c r="Z43" s="4" t="s">
        <v>228</v>
      </c>
      <c r="AA43" s="4" t="s">
        <v>228</v>
      </c>
      <c r="AB43" s="4" t="s">
        <v>228</v>
      </c>
      <c r="AC43" s="4" t="s">
        <v>228</v>
      </c>
      <c r="AD43" s="4" t="s">
        <v>228</v>
      </c>
      <c r="AE43" s="4" t="s">
        <v>228</v>
      </c>
      <c r="AF43" s="4" t="s">
        <v>228</v>
      </c>
      <c r="AG43" s="4" t="s">
        <v>228</v>
      </c>
      <c r="AH43" s="4" t="s">
        <v>228</v>
      </c>
      <c r="AI43" s="4" t="s">
        <v>228</v>
      </c>
      <c r="AJ43" s="4" t="s">
        <v>228</v>
      </c>
      <c r="AK43" s="4" t="s">
        <v>228</v>
      </c>
      <c r="AL43" s="4" t="s">
        <v>228</v>
      </c>
      <c r="AM43" s="4" t="s">
        <v>228</v>
      </c>
      <c r="AN43" s="4" t="s">
        <v>228</v>
      </c>
      <c r="AO43" s="4" t="s">
        <v>228</v>
      </c>
      <c r="AP43" s="4" t="s">
        <v>228</v>
      </c>
      <c r="AQ43" s="4" t="s">
        <v>228</v>
      </c>
      <c r="AR43" s="4" t="s">
        <v>228</v>
      </c>
      <c r="AS43" s="4" t="s">
        <v>228</v>
      </c>
      <c r="AT43" s="4" t="s">
        <v>228</v>
      </c>
      <c r="AU43" s="4" t="s">
        <v>228</v>
      </c>
      <c r="AV43" s="4" t="s">
        <v>228</v>
      </c>
      <c r="AW43" s="4" t="s">
        <v>228</v>
      </c>
      <c r="AX43" s="4" t="s">
        <v>228</v>
      </c>
      <c r="AY43" s="4" t="s">
        <v>228</v>
      </c>
      <c r="AZ43" s="4" t="s">
        <v>228</v>
      </c>
      <c r="BA43" s="4" t="s">
        <v>228</v>
      </c>
      <c r="BB43" s="4" t="s">
        <v>228</v>
      </c>
      <c r="BC43" s="4" t="s">
        <v>228</v>
      </c>
      <c r="BD43" s="4" t="s">
        <v>228</v>
      </c>
      <c r="BE43" s="4" t="s">
        <v>228</v>
      </c>
      <c r="BF43" s="4" t="s">
        <v>228</v>
      </c>
      <c r="BG43" s="4" t="s">
        <v>228</v>
      </c>
      <c r="BH43" s="4" t="s">
        <v>228</v>
      </c>
      <c r="BI43" s="4" t="s">
        <v>228</v>
      </c>
      <c r="BJ43" s="4" t="s">
        <v>228</v>
      </c>
      <c r="BK43" s="4" t="s">
        <v>228</v>
      </c>
      <c r="BL43" s="4" t="s">
        <v>228</v>
      </c>
      <c r="BM43" s="4" t="s">
        <v>228</v>
      </c>
      <c r="BN43" s="4" t="s">
        <v>228</v>
      </c>
      <c r="BO43" s="4" t="s">
        <v>228</v>
      </c>
      <c r="BP43" s="4" t="s">
        <v>228</v>
      </c>
      <c r="BQ43" s="4" t="s">
        <v>228</v>
      </c>
      <c r="BR43" s="4"/>
      <c r="BS43" s="4"/>
      <c r="BT43" s="4"/>
      <c r="BU43" s="4"/>
      <c r="BV43" s="4"/>
      <c r="BW43" s="4"/>
      <c r="BX43" s="4"/>
      <c r="BY43" s="4"/>
      <c r="BZ43" s="4"/>
      <c r="CA43" s="4"/>
      <c r="CB43" s="4"/>
      <c r="CC43" s="4"/>
      <c r="CD43" s="4"/>
      <c r="CE43" s="4"/>
      <c r="CF43" s="4"/>
      <c r="CG43" s="4"/>
      <c r="CH43" s="4"/>
      <c r="CI43" s="4"/>
      <c r="CJ43" s="4"/>
      <c r="CK43" s="4"/>
      <c r="CL43" s="4"/>
      <c r="CM43" s="4"/>
      <c r="CN43" s="4"/>
      <c r="CO43" s="4"/>
      <c r="CP43" s="4"/>
      <c r="CQ43" s="4"/>
      <c r="CR43" s="4"/>
      <c r="CS43" s="4"/>
      <c r="CT43" s="4"/>
      <c r="CU43" s="4"/>
      <c r="CV43" s="4"/>
      <c r="CW43" s="4"/>
      <c r="CX43" s="4"/>
      <c r="CY43" s="4"/>
      <c r="CZ43" s="4"/>
      <c r="DA43" s="4"/>
      <c r="DB43" s="4"/>
      <c r="DC43" s="4"/>
      <c r="DD43" s="4"/>
      <c r="DE43" s="4"/>
      <c r="DF43" s="4"/>
      <c r="DG43" s="78"/>
    </row>
    <row r="44" spans="1:111" x14ac:dyDescent="0.5">
      <c r="A44" s="82" t="str">
        <f>'5k Men'!B45</f>
        <v>Matthew</v>
      </c>
      <c r="B44" s="17" t="str">
        <f>'5k Men'!C45</f>
        <v>Frampton</v>
      </c>
      <c r="C44" s="6">
        <f t="shared" si="0"/>
        <v>1.480324074074074E-2</v>
      </c>
      <c r="D44" s="4" t="s">
        <v>395</v>
      </c>
      <c r="E44" s="4">
        <v>1.5208333333333334E-2</v>
      </c>
      <c r="F44" s="4" t="s">
        <v>347</v>
      </c>
      <c r="G44" s="4">
        <v>1.7372685185185185E-2</v>
      </c>
      <c r="H44" s="4" t="s">
        <v>228</v>
      </c>
      <c r="I44" s="4" t="s">
        <v>228</v>
      </c>
      <c r="J44" s="4" t="s">
        <v>228</v>
      </c>
      <c r="K44" s="4" t="s">
        <v>228</v>
      </c>
      <c r="L44" s="4" t="s">
        <v>228</v>
      </c>
      <c r="M44" s="4" t="s">
        <v>228</v>
      </c>
      <c r="N44" s="4" t="s">
        <v>228</v>
      </c>
      <c r="O44" s="4" t="s">
        <v>228</v>
      </c>
      <c r="P44" s="4" t="s">
        <v>348</v>
      </c>
      <c r="Q44" s="4">
        <v>1.9652777777777779E-2</v>
      </c>
      <c r="R44" s="4" t="s">
        <v>348</v>
      </c>
      <c r="S44" s="4">
        <v>1.8449074074074073E-2</v>
      </c>
      <c r="T44" s="4" t="s">
        <v>348</v>
      </c>
      <c r="U44" s="4">
        <v>1.7523148148148149E-2</v>
      </c>
      <c r="V44" s="4" t="s">
        <v>348</v>
      </c>
      <c r="W44" s="4">
        <v>1.6932870370370369E-2</v>
      </c>
      <c r="X44" s="4" t="s">
        <v>348</v>
      </c>
      <c r="Y44" s="4">
        <v>1.6215277777777776E-2</v>
      </c>
      <c r="Z44" s="4" t="s">
        <v>359</v>
      </c>
      <c r="AA44" s="4">
        <v>1.6145833333333335E-2</v>
      </c>
      <c r="AB44" s="4" t="s">
        <v>348</v>
      </c>
      <c r="AC44" s="4">
        <v>1.5844907407407408E-2</v>
      </c>
      <c r="AD44" s="4" t="s">
        <v>348</v>
      </c>
      <c r="AE44" s="4">
        <v>1.576388888888889E-2</v>
      </c>
      <c r="AF44" s="4" t="s">
        <v>348</v>
      </c>
      <c r="AG44" s="4">
        <v>1.5405092592592592E-2</v>
      </c>
      <c r="AH44" s="4" t="s">
        <v>618</v>
      </c>
      <c r="AI44" s="4">
        <v>1.5810185185185184E-2</v>
      </c>
      <c r="AJ44" s="4" t="s">
        <v>355</v>
      </c>
      <c r="AK44" s="4">
        <v>1.6134259259259258E-2</v>
      </c>
      <c r="AL44" s="4" t="s">
        <v>355</v>
      </c>
      <c r="AM44" s="4">
        <v>1.576388888888889E-2</v>
      </c>
      <c r="AN44" s="4" t="s">
        <v>355</v>
      </c>
      <c r="AO44" s="4">
        <v>1.5590277777777778E-2</v>
      </c>
      <c r="AP44" s="4" t="s">
        <v>355</v>
      </c>
      <c r="AQ44" s="4">
        <v>1.5405092592592592E-2</v>
      </c>
      <c r="AR44" s="4" t="s">
        <v>348</v>
      </c>
      <c r="AS44" s="4">
        <v>1.480324074074074E-2</v>
      </c>
      <c r="AT44" s="4" t="s">
        <v>228</v>
      </c>
      <c r="AU44" s="4" t="s">
        <v>228</v>
      </c>
      <c r="AV44" s="4" t="s">
        <v>228</v>
      </c>
      <c r="AW44" s="4" t="s">
        <v>228</v>
      </c>
      <c r="AX44" s="4" t="s">
        <v>586</v>
      </c>
      <c r="AY44" s="4">
        <v>1.5046296296296295E-2</v>
      </c>
      <c r="AZ44" s="4" t="s">
        <v>357</v>
      </c>
      <c r="BA44" s="4">
        <v>1.5069444444444444E-2</v>
      </c>
      <c r="BB44" s="4" t="s">
        <v>404</v>
      </c>
      <c r="BC44" s="4">
        <v>1.5682870370370371E-2</v>
      </c>
      <c r="BD44" s="4" t="s">
        <v>228</v>
      </c>
      <c r="BE44" s="4" t="s">
        <v>228</v>
      </c>
      <c r="BF44" s="4" t="s">
        <v>355</v>
      </c>
      <c r="BG44" s="4">
        <v>1.7604166666666667E-2</v>
      </c>
      <c r="BH44" s="4" t="s">
        <v>355</v>
      </c>
      <c r="BI44" s="4">
        <v>1.7233796296296296E-2</v>
      </c>
      <c r="BJ44" s="4" t="s">
        <v>355</v>
      </c>
      <c r="BK44" s="4">
        <v>1.5486111111111112E-2</v>
      </c>
      <c r="BL44" s="4" t="s">
        <v>348</v>
      </c>
      <c r="BM44" s="4">
        <v>1.6562500000000001E-2</v>
      </c>
      <c r="BN44" s="4" t="s">
        <v>355</v>
      </c>
      <c r="BO44" s="4">
        <v>1.7175925925925924E-2</v>
      </c>
      <c r="BP44" s="4" t="s">
        <v>355</v>
      </c>
      <c r="BQ44" s="4">
        <v>1.8136574074074076E-2</v>
      </c>
      <c r="BR44" s="4"/>
      <c r="BS44" s="4"/>
      <c r="BT44" s="4"/>
      <c r="BU44" s="4"/>
      <c r="BV44" s="4"/>
      <c r="BW44" s="4"/>
      <c r="BX44" s="4"/>
      <c r="BY44" s="4"/>
      <c r="BZ44" s="4"/>
      <c r="CA44" s="4"/>
      <c r="CB44" s="4"/>
      <c r="CC44" s="4"/>
      <c r="CD44" s="4"/>
      <c r="CE44" s="4"/>
      <c r="CF44" s="4"/>
      <c r="CG44" s="4"/>
      <c r="CH44" s="4"/>
      <c r="CI44" s="4"/>
      <c r="CJ44" s="4"/>
      <c r="CK44" s="4"/>
      <c r="CL44" s="4"/>
      <c r="CM44" s="4"/>
      <c r="CN44" s="4"/>
      <c r="CO44" s="4"/>
      <c r="CP44" s="4"/>
      <c r="CQ44" s="4"/>
      <c r="CR44" s="4"/>
      <c r="CS44" s="4"/>
      <c r="CT44" s="4"/>
      <c r="CU44" s="4"/>
      <c r="CV44" s="4"/>
      <c r="CW44" s="4"/>
      <c r="CX44" s="4"/>
      <c r="CY44" s="4"/>
      <c r="CZ44" s="4"/>
      <c r="DA44" s="4"/>
      <c r="DB44" s="4"/>
      <c r="DC44" s="4"/>
      <c r="DD44" s="4"/>
      <c r="DE44" s="4"/>
      <c r="DF44" s="4"/>
      <c r="DG44" s="78"/>
    </row>
    <row r="45" spans="1:111" x14ac:dyDescent="0.5">
      <c r="A45" s="82" t="str">
        <f>'5k Men'!B46</f>
        <v>Kieron</v>
      </c>
      <c r="B45" s="17" t="str">
        <f>'5k Men'!C46</f>
        <v>Freeman</v>
      </c>
      <c r="C45" s="6">
        <f t="shared" si="0"/>
        <v>0</v>
      </c>
      <c r="D45" s="4" t="s">
        <v>228</v>
      </c>
      <c r="E45" s="4" t="s">
        <v>228</v>
      </c>
      <c r="F45" s="4" t="s">
        <v>228</v>
      </c>
      <c r="G45" s="4" t="s">
        <v>228</v>
      </c>
      <c r="H45" s="4" t="s">
        <v>228</v>
      </c>
      <c r="I45" s="4" t="s">
        <v>228</v>
      </c>
      <c r="J45" s="4" t="s">
        <v>228</v>
      </c>
      <c r="K45" s="4" t="s">
        <v>228</v>
      </c>
      <c r="L45" s="4" t="s">
        <v>228</v>
      </c>
      <c r="M45" s="4" t="s">
        <v>228</v>
      </c>
      <c r="N45" s="4" t="s">
        <v>228</v>
      </c>
      <c r="O45" s="4" t="s">
        <v>228</v>
      </c>
      <c r="P45" s="4" t="s">
        <v>228</v>
      </c>
      <c r="Q45" s="4" t="s">
        <v>228</v>
      </c>
      <c r="R45" s="4" t="s">
        <v>228</v>
      </c>
      <c r="S45" s="4" t="s">
        <v>228</v>
      </c>
      <c r="T45" s="4" t="s">
        <v>228</v>
      </c>
      <c r="U45" s="4" t="s">
        <v>228</v>
      </c>
      <c r="V45" s="4" t="s">
        <v>228</v>
      </c>
      <c r="W45" s="4" t="s">
        <v>228</v>
      </c>
      <c r="X45" s="4" t="s">
        <v>228</v>
      </c>
      <c r="Y45" s="4" t="s">
        <v>228</v>
      </c>
      <c r="Z45" s="4" t="s">
        <v>228</v>
      </c>
      <c r="AA45" s="4" t="s">
        <v>228</v>
      </c>
      <c r="AB45" s="4" t="s">
        <v>228</v>
      </c>
      <c r="AC45" s="4" t="s">
        <v>228</v>
      </c>
      <c r="AD45" s="4" t="s">
        <v>228</v>
      </c>
      <c r="AE45" s="4" t="s">
        <v>228</v>
      </c>
      <c r="AF45" s="4" t="s">
        <v>228</v>
      </c>
      <c r="AG45" s="4" t="s">
        <v>228</v>
      </c>
      <c r="AH45" s="4" t="s">
        <v>228</v>
      </c>
      <c r="AI45" s="4" t="s">
        <v>228</v>
      </c>
      <c r="AJ45" s="4" t="s">
        <v>228</v>
      </c>
      <c r="AK45" s="4" t="s">
        <v>228</v>
      </c>
      <c r="AL45" s="4" t="s">
        <v>228</v>
      </c>
      <c r="AM45" s="4" t="s">
        <v>228</v>
      </c>
      <c r="AN45" s="4" t="s">
        <v>228</v>
      </c>
      <c r="AO45" s="4" t="s">
        <v>228</v>
      </c>
      <c r="AP45" s="4" t="s">
        <v>228</v>
      </c>
      <c r="AQ45" s="4" t="s">
        <v>228</v>
      </c>
      <c r="AR45" s="4" t="s">
        <v>228</v>
      </c>
      <c r="AS45" s="4" t="s">
        <v>228</v>
      </c>
      <c r="AT45" s="4" t="s">
        <v>228</v>
      </c>
      <c r="AU45" s="4" t="s">
        <v>228</v>
      </c>
      <c r="AV45" s="4" t="s">
        <v>228</v>
      </c>
      <c r="AW45" s="4" t="s">
        <v>228</v>
      </c>
      <c r="AX45" s="4" t="s">
        <v>228</v>
      </c>
      <c r="AY45" s="4" t="s">
        <v>228</v>
      </c>
      <c r="AZ45" s="4" t="s">
        <v>228</v>
      </c>
      <c r="BA45" s="4" t="s">
        <v>228</v>
      </c>
      <c r="BB45" s="4" t="s">
        <v>228</v>
      </c>
      <c r="BC45" s="4" t="s">
        <v>228</v>
      </c>
      <c r="BD45" s="4" t="s">
        <v>228</v>
      </c>
      <c r="BE45" s="4" t="s">
        <v>228</v>
      </c>
      <c r="BF45" s="4" t="s">
        <v>228</v>
      </c>
      <c r="BG45" s="4" t="s">
        <v>228</v>
      </c>
      <c r="BH45" s="4" t="s">
        <v>228</v>
      </c>
      <c r="BI45" s="4" t="s">
        <v>228</v>
      </c>
      <c r="BJ45" s="4" t="s">
        <v>228</v>
      </c>
      <c r="BK45" s="4" t="s">
        <v>228</v>
      </c>
      <c r="BL45" s="4" t="s">
        <v>228</v>
      </c>
      <c r="BM45" s="4" t="s">
        <v>228</v>
      </c>
      <c r="BN45" s="4" t="s">
        <v>228</v>
      </c>
      <c r="BO45" s="4" t="s">
        <v>228</v>
      </c>
      <c r="BP45" s="4" t="s">
        <v>228</v>
      </c>
      <c r="BQ45" s="4" t="s">
        <v>228</v>
      </c>
      <c r="BR45" s="4"/>
      <c r="BS45" s="4"/>
      <c r="BT45" s="4"/>
      <c r="BU45" s="4"/>
      <c r="BV45" s="4"/>
      <c r="BW45" s="4"/>
      <c r="BX45" s="4"/>
      <c r="BY45" s="4"/>
      <c r="BZ45" s="4"/>
      <c r="CA45" s="4"/>
      <c r="CB45" s="4"/>
      <c r="CC45" s="4"/>
      <c r="CD45" s="4"/>
      <c r="CE45" s="4"/>
      <c r="CF45" s="4"/>
      <c r="CG45" s="4"/>
      <c r="CH45" s="4"/>
      <c r="CI45" s="4"/>
      <c r="CJ45" s="4"/>
      <c r="CK45" s="4"/>
      <c r="CL45" s="4"/>
      <c r="CM45" s="4"/>
      <c r="CN45" s="4"/>
      <c r="CO45" s="4"/>
      <c r="CP45" s="4"/>
      <c r="CQ45" s="4"/>
      <c r="CR45" s="4"/>
      <c r="CS45" s="4"/>
      <c r="CT45" s="4"/>
      <c r="CU45" s="4"/>
      <c r="CV45" s="4"/>
      <c r="CW45" s="4"/>
      <c r="CX45" s="4"/>
      <c r="CY45" s="4"/>
      <c r="CZ45" s="4"/>
      <c r="DA45" s="4"/>
      <c r="DB45" s="4"/>
      <c r="DC45" s="4"/>
      <c r="DD45" s="4"/>
      <c r="DE45" s="4"/>
      <c r="DF45" s="4"/>
      <c r="DG45" s="78"/>
    </row>
    <row r="46" spans="1:111" x14ac:dyDescent="0.5">
      <c r="A46" s="82" t="str">
        <f>'5k Men'!B47</f>
        <v>Matthew</v>
      </c>
      <c r="B46" s="17" t="str">
        <f>'5k Men'!C47</f>
        <v>Galvin</v>
      </c>
      <c r="C46" s="6">
        <f>MIN(D46:DG46)</f>
        <v>0</v>
      </c>
      <c r="D46" s="4" t="s">
        <v>228</v>
      </c>
      <c r="E46" s="4" t="s">
        <v>228</v>
      </c>
      <c r="F46" s="4" t="s">
        <v>228</v>
      </c>
      <c r="G46" s="4" t="s">
        <v>228</v>
      </c>
      <c r="H46" s="4" t="s">
        <v>228</v>
      </c>
      <c r="I46" s="4" t="s">
        <v>228</v>
      </c>
      <c r="J46" s="4" t="s">
        <v>228</v>
      </c>
      <c r="K46" s="4" t="s">
        <v>228</v>
      </c>
      <c r="L46" s="4" t="s">
        <v>228</v>
      </c>
      <c r="M46" s="4" t="s">
        <v>228</v>
      </c>
      <c r="N46" s="4" t="s">
        <v>228</v>
      </c>
      <c r="O46" s="4" t="s">
        <v>228</v>
      </c>
      <c r="P46" s="4" t="s">
        <v>228</v>
      </c>
      <c r="Q46" s="4" t="s">
        <v>228</v>
      </c>
      <c r="R46" s="4" t="s">
        <v>228</v>
      </c>
      <c r="S46" s="4" t="s">
        <v>228</v>
      </c>
      <c r="T46" s="4" t="s">
        <v>228</v>
      </c>
      <c r="U46" s="4" t="s">
        <v>228</v>
      </c>
      <c r="V46" s="4" t="s">
        <v>228</v>
      </c>
      <c r="W46" s="4" t="s">
        <v>228</v>
      </c>
      <c r="X46" s="4" t="s">
        <v>228</v>
      </c>
      <c r="Y46" s="4" t="s">
        <v>228</v>
      </c>
      <c r="Z46" s="4" t="s">
        <v>228</v>
      </c>
      <c r="AA46" s="4" t="s">
        <v>228</v>
      </c>
      <c r="AB46" s="4" t="s">
        <v>228</v>
      </c>
      <c r="AC46" s="4" t="s">
        <v>228</v>
      </c>
      <c r="AD46" s="4" t="s">
        <v>228</v>
      </c>
      <c r="AE46" s="4" t="s">
        <v>228</v>
      </c>
      <c r="AF46" s="4" t="s">
        <v>228</v>
      </c>
      <c r="AG46" s="4" t="s">
        <v>228</v>
      </c>
      <c r="AH46" s="4" t="s">
        <v>228</v>
      </c>
      <c r="AI46" s="4" t="s">
        <v>228</v>
      </c>
      <c r="AJ46" s="4" t="s">
        <v>228</v>
      </c>
      <c r="AK46" s="4" t="s">
        <v>228</v>
      </c>
      <c r="AL46" s="4" t="s">
        <v>228</v>
      </c>
      <c r="AM46" s="4" t="s">
        <v>228</v>
      </c>
      <c r="AN46" s="4" t="s">
        <v>228</v>
      </c>
      <c r="AO46" s="4" t="s">
        <v>228</v>
      </c>
      <c r="AP46" s="4" t="s">
        <v>228</v>
      </c>
      <c r="AQ46" s="4" t="s">
        <v>228</v>
      </c>
      <c r="AR46" s="4" t="s">
        <v>228</v>
      </c>
      <c r="AS46" s="4" t="s">
        <v>228</v>
      </c>
      <c r="AT46" s="4" t="s">
        <v>228</v>
      </c>
      <c r="AU46" s="4" t="s">
        <v>228</v>
      </c>
      <c r="AV46" s="4" t="s">
        <v>228</v>
      </c>
      <c r="AW46" s="4" t="s">
        <v>228</v>
      </c>
      <c r="AX46" s="4" t="s">
        <v>228</v>
      </c>
      <c r="AY46" s="4" t="s">
        <v>228</v>
      </c>
      <c r="AZ46" s="4" t="s">
        <v>228</v>
      </c>
      <c r="BA46" s="4" t="s">
        <v>228</v>
      </c>
      <c r="BB46" s="4" t="s">
        <v>228</v>
      </c>
      <c r="BC46" s="4" t="s">
        <v>228</v>
      </c>
      <c r="BD46" s="4" t="s">
        <v>228</v>
      </c>
      <c r="BE46" s="4" t="s">
        <v>228</v>
      </c>
      <c r="BF46" s="4" t="s">
        <v>228</v>
      </c>
      <c r="BG46" s="4" t="s">
        <v>228</v>
      </c>
      <c r="BH46" s="4" t="s">
        <v>228</v>
      </c>
      <c r="BI46" s="4" t="s">
        <v>228</v>
      </c>
      <c r="BJ46" s="4" t="s">
        <v>228</v>
      </c>
      <c r="BK46" s="4" t="s">
        <v>228</v>
      </c>
      <c r="BL46" s="4" t="s">
        <v>228</v>
      </c>
      <c r="BM46" s="4" t="s">
        <v>228</v>
      </c>
      <c r="BN46" s="4" t="s">
        <v>228</v>
      </c>
      <c r="BO46" s="4" t="s">
        <v>228</v>
      </c>
      <c r="BP46" s="4" t="s">
        <v>228</v>
      </c>
      <c r="BQ46" s="4" t="s">
        <v>228</v>
      </c>
      <c r="BR46" s="4"/>
      <c r="BS46" s="4"/>
      <c r="BT46" s="4"/>
      <c r="BU46" s="4"/>
      <c r="BV46" s="4"/>
      <c r="BW46" s="4"/>
      <c r="BX46" s="4"/>
      <c r="BY46" s="4"/>
      <c r="BZ46" s="4"/>
      <c r="CA46" s="4"/>
      <c r="CB46" s="4"/>
      <c r="CC46" s="4"/>
      <c r="CD46" s="4"/>
      <c r="CE46" s="4"/>
      <c r="CF46" s="4"/>
      <c r="CG46" s="4"/>
      <c r="CH46" s="4"/>
      <c r="CI46" s="4"/>
      <c r="CJ46" s="4"/>
      <c r="CK46" s="4"/>
      <c r="CL46" s="4"/>
      <c r="CM46" s="4"/>
      <c r="CN46" s="4"/>
      <c r="CO46" s="4"/>
      <c r="CP46" s="4"/>
      <c r="CQ46" s="4"/>
      <c r="CR46" s="4"/>
      <c r="CS46" s="4"/>
      <c r="CT46" s="4"/>
      <c r="CU46" s="4"/>
      <c r="CV46" s="4"/>
      <c r="CW46" s="4"/>
      <c r="CX46" s="4"/>
      <c r="CY46" s="4"/>
      <c r="CZ46" s="4"/>
      <c r="DA46" s="4"/>
      <c r="DB46" s="4"/>
      <c r="DC46" s="4"/>
      <c r="DD46" s="4"/>
      <c r="DE46" s="4"/>
      <c r="DF46" s="4"/>
      <c r="DG46" s="78"/>
    </row>
    <row r="47" spans="1:111" x14ac:dyDescent="0.5">
      <c r="A47" s="82" t="str">
        <f>'5k Men'!B48</f>
        <v>Peter</v>
      </c>
      <c r="B47" s="17" t="str">
        <f>'5k Men'!C48</f>
        <v>Garrett</v>
      </c>
      <c r="C47" s="6">
        <f t="shared" si="0"/>
        <v>1.9560185185185184E-2</v>
      </c>
      <c r="D47" s="4" t="s">
        <v>352</v>
      </c>
      <c r="E47" s="4">
        <v>2.4189814814814813E-2</v>
      </c>
      <c r="F47" s="4" t="s">
        <v>228</v>
      </c>
      <c r="G47" s="4" t="s">
        <v>228</v>
      </c>
      <c r="H47" s="4" t="s">
        <v>228</v>
      </c>
      <c r="I47" s="4" t="s">
        <v>228</v>
      </c>
      <c r="J47" s="4" t="s">
        <v>228</v>
      </c>
      <c r="K47" s="4" t="s">
        <v>228</v>
      </c>
      <c r="L47" s="4" t="s">
        <v>228</v>
      </c>
      <c r="M47" s="4" t="s">
        <v>228</v>
      </c>
      <c r="N47" s="4" t="s">
        <v>228</v>
      </c>
      <c r="O47" s="4" t="s">
        <v>228</v>
      </c>
      <c r="P47" s="4" t="s">
        <v>228</v>
      </c>
      <c r="Q47" s="4" t="s">
        <v>228</v>
      </c>
      <c r="R47" s="4" t="s">
        <v>228</v>
      </c>
      <c r="S47" s="4" t="s">
        <v>228</v>
      </c>
      <c r="T47" s="4" t="s">
        <v>509</v>
      </c>
      <c r="U47" s="4">
        <v>1.9918981481481482E-2</v>
      </c>
      <c r="V47" s="4" t="s">
        <v>228</v>
      </c>
      <c r="W47" s="4" t="s">
        <v>228</v>
      </c>
      <c r="X47" s="4" t="s">
        <v>228</v>
      </c>
      <c r="Y47" s="4" t="s">
        <v>228</v>
      </c>
      <c r="Z47" s="4" t="s">
        <v>228</v>
      </c>
      <c r="AA47" s="4" t="s">
        <v>228</v>
      </c>
      <c r="AB47" s="4" t="s">
        <v>228</v>
      </c>
      <c r="AC47" s="4" t="s">
        <v>228</v>
      </c>
      <c r="AD47" s="4" t="s">
        <v>228</v>
      </c>
      <c r="AE47" s="4" t="s">
        <v>228</v>
      </c>
      <c r="AF47" s="4" t="s">
        <v>228</v>
      </c>
      <c r="AG47" s="4" t="s">
        <v>228</v>
      </c>
      <c r="AH47" s="4" t="s">
        <v>228</v>
      </c>
      <c r="AI47" s="4" t="s">
        <v>228</v>
      </c>
      <c r="AJ47" s="4" t="s">
        <v>228</v>
      </c>
      <c r="AK47" s="4" t="s">
        <v>228</v>
      </c>
      <c r="AL47" s="4" t="s">
        <v>228</v>
      </c>
      <c r="AM47" s="4" t="s">
        <v>228</v>
      </c>
      <c r="AN47" s="4" t="s">
        <v>355</v>
      </c>
      <c r="AO47" s="4">
        <v>2.5046296296296296E-2</v>
      </c>
      <c r="AP47" s="4" t="s">
        <v>736</v>
      </c>
      <c r="AQ47" s="4">
        <v>2.0729166666666667E-2</v>
      </c>
      <c r="AR47" s="4" t="s">
        <v>228</v>
      </c>
      <c r="AS47" s="4" t="s">
        <v>228</v>
      </c>
      <c r="AT47" s="4" t="s">
        <v>228</v>
      </c>
      <c r="AU47" s="4" t="s">
        <v>228</v>
      </c>
      <c r="AV47" s="4" t="s">
        <v>228</v>
      </c>
      <c r="AW47" s="4" t="s">
        <v>228</v>
      </c>
      <c r="AX47" s="4" t="s">
        <v>228</v>
      </c>
      <c r="AY47" s="4" t="s">
        <v>228</v>
      </c>
      <c r="AZ47" s="4" t="s">
        <v>348</v>
      </c>
      <c r="BA47" s="4">
        <v>1.9560185185185184E-2</v>
      </c>
      <c r="BB47" s="4" t="s">
        <v>228</v>
      </c>
      <c r="BC47" s="4" t="s">
        <v>228</v>
      </c>
      <c r="BD47" s="4" t="s">
        <v>228</v>
      </c>
      <c r="BE47" s="4" t="s">
        <v>228</v>
      </c>
      <c r="BF47" s="4" t="s">
        <v>355</v>
      </c>
      <c r="BG47" s="4">
        <v>3.6909722222222219E-2</v>
      </c>
      <c r="BH47" s="4" t="s">
        <v>355</v>
      </c>
      <c r="BI47" s="4">
        <v>7.013888888888889E-2</v>
      </c>
      <c r="BJ47" s="4" t="s">
        <v>228</v>
      </c>
      <c r="BK47" s="4" t="s">
        <v>228</v>
      </c>
      <c r="BL47" s="4" t="s">
        <v>355</v>
      </c>
      <c r="BM47" s="4">
        <v>1.9942129629629629E-2</v>
      </c>
      <c r="BN47" s="4" t="s">
        <v>228</v>
      </c>
      <c r="BO47" s="4" t="s">
        <v>228</v>
      </c>
      <c r="BP47" s="4" t="s">
        <v>228</v>
      </c>
      <c r="BQ47" s="4" t="s">
        <v>228</v>
      </c>
      <c r="BR47" s="4"/>
      <c r="BS47" s="4"/>
      <c r="BT47" s="4"/>
      <c r="BU47" s="4"/>
      <c r="BV47" s="4"/>
      <c r="BW47" s="4"/>
      <c r="BX47" s="4"/>
      <c r="BY47" s="4"/>
      <c r="BZ47" s="4"/>
      <c r="CA47" s="4"/>
      <c r="CB47" s="4"/>
      <c r="CC47" s="4"/>
      <c r="CD47" s="4"/>
      <c r="CE47" s="4"/>
      <c r="CF47" s="4"/>
      <c r="CG47" s="4"/>
      <c r="CH47" s="4"/>
      <c r="CI47" s="4"/>
      <c r="CJ47" s="4"/>
      <c r="CK47" s="4"/>
      <c r="CL47" s="4"/>
      <c r="CM47" s="4"/>
      <c r="CN47" s="4"/>
      <c r="CO47" s="4"/>
      <c r="CP47" s="4"/>
      <c r="CQ47" s="4"/>
      <c r="CR47" s="4"/>
      <c r="CS47" s="4"/>
      <c r="CT47" s="4"/>
      <c r="CU47" s="4"/>
      <c r="CV47" s="4"/>
      <c r="CW47" s="4"/>
      <c r="CX47" s="4"/>
      <c r="CY47" s="4"/>
      <c r="CZ47" s="4"/>
      <c r="DA47" s="4"/>
      <c r="DB47" s="4"/>
      <c r="DC47" s="4"/>
      <c r="DD47" s="4"/>
      <c r="DE47" s="4"/>
      <c r="DF47" s="4"/>
      <c r="DG47" s="78"/>
    </row>
    <row r="48" spans="1:111" x14ac:dyDescent="0.5">
      <c r="A48" s="82" t="str">
        <f>'5k Men'!B49</f>
        <v>Chris</v>
      </c>
      <c r="B48" s="17" t="str">
        <f>'5k Men'!C49</f>
        <v>Gibson</v>
      </c>
      <c r="C48" s="6">
        <f t="shared" si="0"/>
        <v>2.9675925925925925E-2</v>
      </c>
      <c r="D48" s="4" t="s">
        <v>349</v>
      </c>
      <c r="E48" s="4">
        <v>7.8472222222222221E-2</v>
      </c>
      <c r="F48" s="4" t="s">
        <v>349</v>
      </c>
      <c r="G48" s="4">
        <v>3.0555555555555555E-2</v>
      </c>
      <c r="H48" s="4" t="s">
        <v>349</v>
      </c>
      <c r="I48" s="4">
        <v>3.0868055555555555E-2</v>
      </c>
      <c r="J48" s="4" t="s">
        <v>355</v>
      </c>
      <c r="K48" s="4">
        <v>3.4745370370370371E-2</v>
      </c>
      <c r="L48" s="4" t="s">
        <v>349</v>
      </c>
      <c r="M48" s="4">
        <v>2.9699074074074076E-2</v>
      </c>
      <c r="N48" s="4" t="s">
        <v>349</v>
      </c>
      <c r="O48" s="4">
        <v>2.9976851851851852E-2</v>
      </c>
      <c r="P48" s="4" t="s">
        <v>349</v>
      </c>
      <c r="Q48" s="4">
        <v>3.2986111111111112E-2</v>
      </c>
      <c r="R48" s="4" t="s">
        <v>384</v>
      </c>
      <c r="S48" s="4">
        <v>3.0324074074074073E-2</v>
      </c>
      <c r="T48" s="4" t="s">
        <v>349</v>
      </c>
      <c r="U48" s="4">
        <v>3.0856481481481481E-2</v>
      </c>
      <c r="V48" s="4" t="s">
        <v>355</v>
      </c>
      <c r="W48" s="4">
        <v>3.5057870370370371E-2</v>
      </c>
      <c r="X48" s="4" t="s">
        <v>228</v>
      </c>
      <c r="Y48" s="4" t="s">
        <v>228</v>
      </c>
      <c r="Z48" s="4" t="s">
        <v>349</v>
      </c>
      <c r="AA48" s="4">
        <v>5.4907407407407405E-2</v>
      </c>
      <c r="AB48" s="4" t="s">
        <v>349</v>
      </c>
      <c r="AC48" s="4">
        <v>3.0347222222222223E-2</v>
      </c>
      <c r="AD48" s="4" t="s">
        <v>510</v>
      </c>
      <c r="AE48" s="4">
        <v>2.9976851851851852E-2</v>
      </c>
      <c r="AF48" s="4" t="s">
        <v>357</v>
      </c>
      <c r="AG48" s="4">
        <v>3.0023148148148149E-2</v>
      </c>
      <c r="AH48" s="4" t="s">
        <v>620</v>
      </c>
      <c r="AI48" s="4">
        <v>3.0173611111111109E-2</v>
      </c>
      <c r="AJ48" s="4" t="s">
        <v>609</v>
      </c>
      <c r="AK48" s="4">
        <v>2.9895833333333333E-2</v>
      </c>
      <c r="AL48" s="4" t="s">
        <v>352</v>
      </c>
      <c r="AM48" s="4">
        <v>2.9675925925925925E-2</v>
      </c>
      <c r="AN48" s="4" t="s">
        <v>228</v>
      </c>
      <c r="AO48" s="4" t="s">
        <v>228</v>
      </c>
      <c r="AP48" s="4" t="s">
        <v>228</v>
      </c>
      <c r="AQ48" s="4" t="s">
        <v>228</v>
      </c>
      <c r="AR48" s="4" t="s">
        <v>228</v>
      </c>
      <c r="AS48" s="4" t="s">
        <v>228</v>
      </c>
      <c r="AT48" s="4" t="s">
        <v>349</v>
      </c>
      <c r="AU48" s="4">
        <v>4.8645833333333333E-2</v>
      </c>
      <c r="AV48" s="4" t="s">
        <v>349</v>
      </c>
      <c r="AW48" s="4">
        <v>4.7939814814814817E-2</v>
      </c>
      <c r="AX48" s="4" t="s">
        <v>349</v>
      </c>
      <c r="AY48" s="4">
        <v>5.5555555555555552E-2</v>
      </c>
      <c r="AZ48" s="4" t="s">
        <v>228</v>
      </c>
      <c r="BA48" s="4" t="s">
        <v>228</v>
      </c>
      <c r="BB48" s="4" t="s">
        <v>228</v>
      </c>
      <c r="BC48" s="4" t="s">
        <v>228</v>
      </c>
      <c r="BD48" s="4" t="s">
        <v>609</v>
      </c>
      <c r="BE48" s="4">
        <v>3.2928240740740744E-2</v>
      </c>
      <c r="BF48" s="4" t="s">
        <v>704</v>
      </c>
      <c r="BG48" s="4">
        <v>3.2685185185185185E-2</v>
      </c>
      <c r="BH48" s="4" t="s">
        <v>355</v>
      </c>
      <c r="BI48" s="4">
        <v>3.1770833333333331E-2</v>
      </c>
      <c r="BJ48" s="4" t="s">
        <v>355</v>
      </c>
      <c r="BK48" s="4">
        <v>3.1493055555555559E-2</v>
      </c>
      <c r="BL48" s="4" t="s">
        <v>355</v>
      </c>
      <c r="BM48" s="4">
        <v>3.1099537037037037E-2</v>
      </c>
      <c r="BN48" s="4" t="s">
        <v>355</v>
      </c>
      <c r="BO48" s="4">
        <v>3.0682870370370371E-2</v>
      </c>
      <c r="BP48" s="4" t="s">
        <v>228</v>
      </c>
      <c r="BQ48" s="4" t="s">
        <v>228</v>
      </c>
      <c r="BR48" s="4"/>
      <c r="BS48" s="4"/>
      <c r="BT48" s="4"/>
      <c r="BU48" s="4"/>
      <c r="BV48" s="4"/>
      <c r="BW48" s="4"/>
      <c r="BX48" s="4"/>
      <c r="BY48" s="4"/>
      <c r="BZ48" s="4"/>
      <c r="CA48" s="4"/>
      <c r="CB48" s="4"/>
      <c r="CC48" s="4"/>
      <c r="CD48" s="4"/>
      <c r="CE48" s="4"/>
      <c r="CF48" s="4"/>
      <c r="CG48" s="4"/>
      <c r="CH48" s="4"/>
      <c r="CI48" s="4"/>
      <c r="CJ48" s="4"/>
      <c r="CK48" s="4"/>
      <c r="CL48" s="4"/>
      <c r="CM48" s="4"/>
      <c r="CN48" s="4"/>
      <c r="CO48" s="4"/>
      <c r="CP48" s="4"/>
      <c r="CQ48" s="4"/>
      <c r="CR48" s="4"/>
      <c r="CS48" s="4"/>
      <c r="CT48" s="4"/>
      <c r="CU48" s="4"/>
      <c r="CV48" s="4"/>
      <c r="CW48" s="4"/>
      <c r="CX48" s="4"/>
      <c r="CY48" s="4"/>
      <c r="CZ48" s="4"/>
      <c r="DA48" s="4"/>
      <c r="DB48" s="4"/>
      <c r="DC48" s="4"/>
      <c r="DD48" s="4"/>
      <c r="DE48" s="4"/>
      <c r="DF48" s="4"/>
      <c r="DG48" s="78"/>
    </row>
    <row r="49" spans="1:111" x14ac:dyDescent="0.5">
      <c r="A49" s="82" t="str">
        <f>'5k Men'!B50</f>
        <v>Andrew</v>
      </c>
      <c r="B49" s="17" t="str">
        <f>'5k Men'!C50</f>
        <v>Grainger</v>
      </c>
      <c r="C49" s="6">
        <f t="shared" si="0"/>
        <v>2.3599537037037037E-2</v>
      </c>
      <c r="D49" s="4" t="s">
        <v>228</v>
      </c>
      <c r="E49" s="4" t="s">
        <v>228</v>
      </c>
      <c r="F49" s="4" t="s">
        <v>228</v>
      </c>
      <c r="G49" s="4" t="s">
        <v>228</v>
      </c>
      <c r="H49" s="4" t="s">
        <v>228</v>
      </c>
      <c r="I49" s="4" t="s">
        <v>228</v>
      </c>
      <c r="J49" s="4" t="s">
        <v>228</v>
      </c>
      <c r="K49" s="4" t="s">
        <v>228</v>
      </c>
      <c r="L49" s="4" t="s">
        <v>228</v>
      </c>
      <c r="M49" s="4" t="s">
        <v>228</v>
      </c>
      <c r="N49" s="4" t="s">
        <v>228</v>
      </c>
      <c r="O49" s="4" t="s">
        <v>228</v>
      </c>
      <c r="P49" s="4" t="s">
        <v>348</v>
      </c>
      <c r="Q49" s="4">
        <v>2.3599537037037037E-2</v>
      </c>
      <c r="R49" s="4" t="s">
        <v>228</v>
      </c>
      <c r="S49" s="4" t="s">
        <v>228</v>
      </c>
      <c r="T49" s="4" t="s">
        <v>228</v>
      </c>
      <c r="U49" s="4" t="s">
        <v>228</v>
      </c>
      <c r="V49" s="4" t="s">
        <v>228</v>
      </c>
      <c r="W49" s="4" t="s">
        <v>228</v>
      </c>
      <c r="X49" s="4" t="s">
        <v>355</v>
      </c>
      <c r="Y49" s="4">
        <v>2.525462962962963E-2</v>
      </c>
      <c r="Z49" s="4" t="s">
        <v>228</v>
      </c>
      <c r="AA49" s="4" t="s">
        <v>228</v>
      </c>
      <c r="AB49" s="4" t="s">
        <v>355</v>
      </c>
      <c r="AC49" s="4">
        <v>2.732638888888889E-2</v>
      </c>
      <c r="AD49" s="4" t="s">
        <v>357</v>
      </c>
      <c r="AE49" s="4">
        <v>2.4479166666666666E-2</v>
      </c>
      <c r="AF49" s="4" t="s">
        <v>228</v>
      </c>
      <c r="AG49" s="4" t="s">
        <v>228</v>
      </c>
      <c r="AH49" s="4" t="s">
        <v>228</v>
      </c>
      <c r="AI49" s="4" t="s">
        <v>228</v>
      </c>
      <c r="AJ49" s="4" t="s">
        <v>228</v>
      </c>
      <c r="AK49" s="4" t="s">
        <v>228</v>
      </c>
      <c r="AL49" s="4" t="s">
        <v>347</v>
      </c>
      <c r="AM49" s="4">
        <v>2.5011574074074075E-2</v>
      </c>
      <c r="AN49" s="4" t="s">
        <v>355</v>
      </c>
      <c r="AO49" s="4">
        <v>2.5567129629629631E-2</v>
      </c>
      <c r="AP49" s="4" t="s">
        <v>228</v>
      </c>
      <c r="AQ49" s="4" t="s">
        <v>228</v>
      </c>
      <c r="AR49" s="4" t="s">
        <v>228</v>
      </c>
      <c r="AS49" s="4" t="s">
        <v>228</v>
      </c>
      <c r="AT49" s="4" t="s">
        <v>228</v>
      </c>
      <c r="AU49" s="4" t="s">
        <v>228</v>
      </c>
      <c r="AV49" s="4" t="s">
        <v>228</v>
      </c>
      <c r="AW49" s="4" t="s">
        <v>228</v>
      </c>
      <c r="AX49" s="4" t="s">
        <v>228</v>
      </c>
      <c r="AY49" s="4" t="s">
        <v>228</v>
      </c>
      <c r="AZ49" s="4" t="s">
        <v>228</v>
      </c>
      <c r="BA49" s="4" t="s">
        <v>228</v>
      </c>
      <c r="BB49" s="4" t="s">
        <v>228</v>
      </c>
      <c r="BC49" s="4" t="s">
        <v>228</v>
      </c>
      <c r="BD49" s="4" t="s">
        <v>228</v>
      </c>
      <c r="BE49" s="4" t="s">
        <v>228</v>
      </c>
      <c r="BF49" s="4" t="s">
        <v>355</v>
      </c>
      <c r="BG49" s="4">
        <v>2.5567129629629631E-2</v>
      </c>
      <c r="BH49" s="4" t="s">
        <v>228</v>
      </c>
      <c r="BI49" s="4" t="s">
        <v>228</v>
      </c>
      <c r="BJ49" s="4" t="s">
        <v>355</v>
      </c>
      <c r="BK49" s="4">
        <v>2.4965277777777777E-2</v>
      </c>
      <c r="BL49" s="4" t="s">
        <v>228</v>
      </c>
      <c r="BM49" s="4" t="s">
        <v>228</v>
      </c>
      <c r="BN49" s="4" t="s">
        <v>617</v>
      </c>
      <c r="BO49" s="4">
        <v>2.627314814814815E-2</v>
      </c>
      <c r="BP49" s="4" t="s">
        <v>348</v>
      </c>
      <c r="BQ49" s="4">
        <v>2.4259259259259258E-2</v>
      </c>
      <c r="BR49" s="4"/>
      <c r="BS49" s="4"/>
      <c r="BT49" s="4"/>
      <c r="BU49" s="4"/>
      <c r="BV49" s="4"/>
      <c r="BW49" s="4"/>
      <c r="BX49" s="4"/>
      <c r="BY49" s="4"/>
      <c r="BZ49" s="4"/>
      <c r="CA49" s="4"/>
      <c r="CB49" s="4"/>
      <c r="CC49" s="4"/>
      <c r="CD49" s="4"/>
      <c r="CE49" s="4"/>
      <c r="CF49" s="4"/>
      <c r="CG49" s="4"/>
      <c r="CH49" s="4"/>
      <c r="CI49" s="4"/>
      <c r="CJ49" s="4"/>
      <c r="CK49" s="4"/>
      <c r="CL49" s="4"/>
      <c r="CM49" s="4"/>
      <c r="CN49" s="4"/>
      <c r="CO49" s="4"/>
      <c r="CP49" s="4"/>
      <c r="CQ49" s="4"/>
      <c r="CR49" s="4"/>
      <c r="CS49" s="4"/>
      <c r="CT49" s="4"/>
      <c r="CU49" s="4"/>
      <c r="CV49" s="4"/>
      <c r="CW49" s="4"/>
      <c r="CX49" s="4"/>
      <c r="CY49" s="4"/>
      <c r="CZ49" s="4"/>
      <c r="DA49" s="4"/>
      <c r="DB49" s="4"/>
      <c r="DC49" s="4"/>
      <c r="DD49" s="4"/>
      <c r="DE49" s="4"/>
      <c r="DF49" s="4"/>
      <c r="DG49" s="78"/>
    </row>
    <row r="50" spans="1:111" x14ac:dyDescent="0.5">
      <c r="A50" s="82" t="str">
        <f>'5k Men'!B51</f>
        <v>Andrew</v>
      </c>
      <c r="B50" s="17" t="str">
        <f>'5k Men'!C51</f>
        <v>Gray</v>
      </c>
      <c r="C50" s="6">
        <f>MIN(D50:DG50)</f>
        <v>1.9108796296296297E-2</v>
      </c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  <c r="AO50" s="4"/>
      <c r="AP50" s="4" t="s">
        <v>228</v>
      </c>
      <c r="AQ50" s="4" t="s">
        <v>228</v>
      </c>
      <c r="AR50" s="4" t="s">
        <v>228</v>
      </c>
      <c r="AS50" s="4" t="s">
        <v>228</v>
      </c>
      <c r="AT50" s="4" t="s">
        <v>228</v>
      </c>
      <c r="AU50" s="4" t="s">
        <v>228</v>
      </c>
      <c r="AV50" s="4" t="s">
        <v>355</v>
      </c>
      <c r="AW50" s="4">
        <v>2.1111111111111112E-2</v>
      </c>
      <c r="AX50" s="4" t="s">
        <v>228</v>
      </c>
      <c r="AY50" s="4" t="s">
        <v>228</v>
      </c>
      <c r="AZ50" s="4" t="s">
        <v>355</v>
      </c>
      <c r="BA50" s="4">
        <v>2.060185185185185E-2</v>
      </c>
      <c r="BB50" s="4" t="s">
        <v>228</v>
      </c>
      <c r="BC50" s="4" t="s">
        <v>228</v>
      </c>
      <c r="BD50" s="4" t="s">
        <v>385</v>
      </c>
      <c r="BE50" s="4">
        <v>1.9282407407407408E-2</v>
      </c>
      <c r="BF50" s="4" t="s">
        <v>228</v>
      </c>
      <c r="BG50" s="4" t="s">
        <v>228</v>
      </c>
      <c r="BH50" s="4" t="s">
        <v>228</v>
      </c>
      <c r="BI50" s="4" t="s">
        <v>228</v>
      </c>
      <c r="BJ50" s="4" t="s">
        <v>884</v>
      </c>
      <c r="BK50" s="4">
        <v>1.9108796296296297E-2</v>
      </c>
      <c r="BL50" s="4" t="s">
        <v>355</v>
      </c>
      <c r="BM50" s="4">
        <v>2.0462962962962964E-2</v>
      </c>
      <c r="BN50" s="4" t="s">
        <v>228</v>
      </c>
      <c r="BO50" s="4" t="s">
        <v>228</v>
      </c>
      <c r="BP50" s="4" t="s">
        <v>228</v>
      </c>
      <c r="BQ50" s="4" t="s">
        <v>228</v>
      </c>
      <c r="BR50" s="4"/>
      <c r="BS50" s="4"/>
      <c r="BT50" s="4"/>
      <c r="BU50" s="4"/>
      <c r="BV50" s="4"/>
      <c r="BW50" s="4"/>
      <c r="BX50" s="4"/>
      <c r="BY50" s="4"/>
      <c r="BZ50" s="4"/>
      <c r="CA50" s="4"/>
      <c r="CB50" s="4"/>
      <c r="CC50" s="4"/>
      <c r="CD50" s="4"/>
      <c r="CE50" s="4"/>
      <c r="CF50" s="4"/>
      <c r="CG50" s="4"/>
      <c r="CH50" s="4"/>
      <c r="CI50" s="4"/>
      <c r="CJ50" s="4"/>
      <c r="CK50" s="4"/>
      <c r="CL50" s="4"/>
      <c r="CM50" s="4"/>
      <c r="CN50" s="4"/>
      <c r="CO50" s="4"/>
      <c r="CP50" s="4"/>
      <c r="CQ50" s="4"/>
      <c r="CR50" s="4"/>
      <c r="CS50" s="4"/>
      <c r="CT50" s="4"/>
      <c r="CU50" s="4"/>
      <c r="CV50" s="4"/>
      <c r="CW50" s="4"/>
      <c r="CX50" s="4"/>
      <c r="CY50" s="4"/>
      <c r="CZ50" s="4"/>
      <c r="DA50" s="4"/>
      <c r="DB50" s="4"/>
      <c r="DC50" s="4"/>
      <c r="DD50" s="4"/>
      <c r="DE50" s="4"/>
      <c r="DF50" s="4"/>
      <c r="DG50" s="78"/>
    </row>
    <row r="51" spans="1:111" x14ac:dyDescent="0.5">
      <c r="A51" s="82" t="str">
        <f>'5k Men'!B52</f>
        <v>Josh</v>
      </c>
      <c r="B51" s="17" t="str">
        <f>'5k Men'!C52</f>
        <v>Green</v>
      </c>
      <c r="C51" s="6">
        <f>MIN(D51:DG51)</f>
        <v>1.1817129629629629E-2</v>
      </c>
      <c r="D51" s="4" t="s">
        <v>228</v>
      </c>
      <c r="E51" s="4" t="s">
        <v>228</v>
      </c>
      <c r="F51" s="4" t="s">
        <v>228</v>
      </c>
      <c r="G51" s="4" t="s">
        <v>228</v>
      </c>
      <c r="H51" s="4" t="s">
        <v>228</v>
      </c>
      <c r="I51" s="4" t="s">
        <v>228</v>
      </c>
      <c r="J51" s="4" t="s">
        <v>228</v>
      </c>
      <c r="K51" s="4" t="s">
        <v>228</v>
      </c>
      <c r="L51" s="4" t="s">
        <v>228</v>
      </c>
      <c r="M51" s="4" t="s">
        <v>228</v>
      </c>
      <c r="N51" s="4" t="s">
        <v>228</v>
      </c>
      <c r="O51" s="4" t="s">
        <v>228</v>
      </c>
      <c r="P51" s="4" t="s">
        <v>228</v>
      </c>
      <c r="Q51" s="4" t="s">
        <v>228</v>
      </c>
      <c r="R51" s="4" t="s">
        <v>228</v>
      </c>
      <c r="S51" s="4" t="s">
        <v>228</v>
      </c>
      <c r="T51" s="4" t="s">
        <v>228</v>
      </c>
      <c r="U51" s="4" t="s">
        <v>228</v>
      </c>
      <c r="V51" s="4" t="s">
        <v>228</v>
      </c>
      <c r="W51" s="4" t="s">
        <v>228</v>
      </c>
      <c r="X51" s="4" t="s">
        <v>228</v>
      </c>
      <c r="Y51" s="4" t="s">
        <v>228</v>
      </c>
      <c r="Z51" s="4" t="s">
        <v>228</v>
      </c>
      <c r="AA51" s="4" t="s">
        <v>228</v>
      </c>
      <c r="AB51" s="4" t="s">
        <v>228</v>
      </c>
      <c r="AC51" s="4" t="s">
        <v>228</v>
      </c>
      <c r="AD51" s="4" t="s">
        <v>228</v>
      </c>
      <c r="AE51" s="4" t="s">
        <v>228</v>
      </c>
      <c r="AF51" s="4" t="s">
        <v>228</v>
      </c>
      <c r="AG51" s="4" t="s">
        <v>228</v>
      </c>
      <c r="AH51" s="4" t="s">
        <v>228</v>
      </c>
      <c r="AI51" s="4" t="s">
        <v>228</v>
      </c>
      <c r="AJ51" s="4" t="s">
        <v>228</v>
      </c>
      <c r="AK51" s="4" t="s">
        <v>228</v>
      </c>
      <c r="AL51" s="4" t="s">
        <v>228</v>
      </c>
      <c r="AM51" s="4" t="s">
        <v>228</v>
      </c>
      <c r="AN51" s="4" t="s">
        <v>228</v>
      </c>
      <c r="AO51" s="4" t="s">
        <v>228</v>
      </c>
      <c r="AP51" s="4" t="s">
        <v>228</v>
      </c>
      <c r="AQ51" s="4" t="s">
        <v>228</v>
      </c>
      <c r="AR51" s="4" t="s">
        <v>355</v>
      </c>
      <c r="AS51" s="4">
        <v>1.8645833333333334E-2</v>
      </c>
      <c r="AT51" s="4" t="s">
        <v>228</v>
      </c>
      <c r="AU51" s="4" t="s">
        <v>228</v>
      </c>
      <c r="AV51" s="4" t="s">
        <v>228</v>
      </c>
      <c r="AW51" s="4" t="s">
        <v>228</v>
      </c>
      <c r="AX51" s="4" t="s">
        <v>228</v>
      </c>
      <c r="AY51" s="4" t="s">
        <v>228</v>
      </c>
      <c r="AZ51" s="4" t="s">
        <v>228</v>
      </c>
      <c r="BA51" s="4" t="s">
        <v>228</v>
      </c>
      <c r="BB51" s="4" t="s">
        <v>228</v>
      </c>
      <c r="BC51" s="4" t="s">
        <v>228</v>
      </c>
      <c r="BD51" s="4" t="s">
        <v>348</v>
      </c>
      <c r="BE51" s="4">
        <v>1.1817129629629629E-2</v>
      </c>
      <c r="BF51" s="4" t="s">
        <v>348</v>
      </c>
      <c r="BG51" s="4">
        <v>1.4074074074074074E-2</v>
      </c>
      <c r="BH51" s="4" t="s">
        <v>228</v>
      </c>
      <c r="BI51" s="4" t="s">
        <v>228</v>
      </c>
      <c r="BJ51" s="4" t="s">
        <v>228</v>
      </c>
      <c r="BK51" s="4" t="s">
        <v>228</v>
      </c>
      <c r="BL51" s="4" t="s">
        <v>228</v>
      </c>
      <c r="BM51" s="4" t="s">
        <v>228</v>
      </c>
      <c r="BN51" s="4" t="s">
        <v>355</v>
      </c>
      <c r="BO51" s="4">
        <v>1.8148148148148149E-2</v>
      </c>
      <c r="BP51" s="4" t="s">
        <v>228</v>
      </c>
      <c r="BQ51" s="4" t="s">
        <v>228</v>
      </c>
      <c r="BR51" s="4"/>
      <c r="BS51" s="4"/>
      <c r="BT51" s="4"/>
      <c r="BU51" s="4"/>
      <c r="BV51" s="4"/>
      <c r="BW51" s="4"/>
      <c r="BX51" s="4"/>
      <c r="BY51" s="4"/>
      <c r="BZ51" s="4"/>
      <c r="CA51" s="4"/>
      <c r="CB51" s="4"/>
      <c r="CC51" s="4"/>
      <c r="CD51" s="4"/>
      <c r="CE51" s="4"/>
      <c r="CF51" s="4"/>
      <c r="CG51" s="4"/>
      <c r="CH51" s="4"/>
      <c r="CI51" s="4"/>
      <c r="CJ51" s="4"/>
      <c r="CK51" s="4"/>
      <c r="CL51" s="4"/>
      <c r="CM51" s="4"/>
      <c r="CN51" s="4"/>
      <c r="CO51" s="4"/>
      <c r="CP51" s="4"/>
      <c r="CQ51" s="4"/>
      <c r="CR51" s="4"/>
      <c r="CS51" s="4"/>
      <c r="CT51" s="4"/>
      <c r="CU51" s="4"/>
      <c r="CV51" s="4"/>
      <c r="CW51" s="4"/>
      <c r="CX51" s="4"/>
      <c r="CY51" s="4"/>
      <c r="CZ51" s="4"/>
      <c r="DA51" s="4"/>
      <c r="DB51" s="4"/>
      <c r="DC51" s="4"/>
      <c r="DD51" s="4"/>
      <c r="DE51" s="4"/>
      <c r="DF51" s="4"/>
      <c r="DG51" s="78"/>
    </row>
    <row r="52" spans="1:111" x14ac:dyDescent="0.5">
      <c r="A52" s="82" t="str">
        <f>'5k Men'!B53</f>
        <v>Martin</v>
      </c>
      <c r="B52" s="17" t="str">
        <f>'5k Men'!C53</f>
        <v>Greensill</v>
      </c>
      <c r="C52" s="6">
        <f t="shared" si="0"/>
        <v>1.5393518518518518E-2</v>
      </c>
      <c r="D52" s="4" t="s">
        <v>400</v>
      </c>
      <c r="E52" s="4">
        <v>1.5636574074074074E-2</v>
      </c>
      <c r="F52" s="4" t="s">
        <v>228</v>
      </c>
      <c r="G52" s="4" t="s">
        <v>228</v>
      </c>
      <c r="H52" s="4" t="s">
        <v>347</v>
      </c>
      <c r="I52" s="4">
        <v>1.6979166666666667E-2</v>
      </c>
      <c r="J52" s="4" t="s">
        <v>355</v>
      </c>
      <c r="K52" s="4">
        <v>2.0219907407407409E-2</v>
      </c>
      <c r="L52" s="4" t="s">
        <v>441</v>
      </c>
      <c r="M52" s="4">
        <v>1.7754629629629631E-2</v>
      </c>
      <c r="N52" s="4" t="s">
        <v>348</v>
      </c>
      <c r="O52" s="4">
        <v>1.5416666666666667E-2</v>
      </c>
      <c r="P52" s="4" t="s">
        <v>365</v>
      </c>
      <c r="Q52" s="4">
        <v>1.6435185185185185E-2</v>
      </c>
      <c r="R52" s="4" t="s">
        <v>348</v>
      </c>
      <c r="S52" s="4">
        <v>1.5393518518518518E-2</v>
      </c>
      <c r="T52" s="4" t="s">
        <v>357</v>
      </c>
      <c r="U52" s="4">
        <v>1.6782407407407409E-2</v>
      </c>
      <c r="V52" s="4" t="s">
        <v>537</v>
      </c>
      <c r="W52" s="4">
        <v>1.636574074074074E-2</v>
      </c>
      <c r="X52" s="4" t="s">
        <v>355</v>
      </c>
      <c r="Y52" s="4">
        <v>2.0497685185185185E-2</v>
      </c>
      <c r="Z52" s="4" t="s">
        <v>561</v>
      </c>
      <c r="AA52" s="4">
        <v>4.0625000000000001E-2</v>
      </c>
      <c r="AB52" s="4" t="s">
        <v>355</v>
      </c>
      <c r="AC52" s="4">
        <v>2.375E-2</v>
      </c>
      <c r="AD52" s="4" t="s">
        <v>583</v>
      </c>
      <c r="AE52" s="4">
        <v>1.6562500000000001E-2</v>
      </c>
      <c r="AF52" s="4" t="s">
        <v>355</v>
      </c>
      <c r="AG52" s="4">
        <v>2.0949074074074075E-2</v>
      </c>
      <c r="AH52" s="4" t="s">
        <v>355</v>
      </c>
      <c r="AI52" s="4">
        <v>2.0034722222222221E-2</v>
      </c>
      <c r="AJ52" s="4" t="s">
        <v>355</v>
      </c>
      <c r="AK52" s="4">
        <v>1.923611111111111E-2</v>
      </c>
      <c r="AL52" s="4" t="s">
        <v>685</v>
      </c>
      <c r="AM52" s="4">
        <v>4.1284722222222223E-2</v>
      </c>
      <c r="AN52" s="4" t="s">
        <v>355</v>
      </c>
      <c r="AO52" s="4">
        <v>2.0289351851851854E-2</v>
      </c>
      <c r="AP52" s="4" t="s">
        <v>737</v>
      </c>
      <c r="AQ52" s="4">
        <v>6.1874999999999999E-2</v>
      </c>
      <c r="AR52" s="4" t="s">
        <v>355</v>
      </c>
      <c r="AS52" s="4">
        <v>1.9340277777777779E-2</v>
      </c>
      <c r="AT52" s="4" t="s">
        <v>775</v>
      </c>
      <c r="AU52" s="4">
        <v>4.0347222222222222E-2</v>
      </c>
      <c r="AV52" s="4" t="s">
        <v>355</v>
      </c>
      <c r="AW52" s="4">
        <v>1.8726851851851852E-2</v>
      </c>
      <c r="AX52" s="4" t="s">
        <v>926</v>
      </c>
      <c r="AY52" s="4">
        <v>1.5648148148148147E-2</v>
      </c>
      <c r="AZ52" s="4" t="s">
        <v>355</v>
      </c>
      <c r="BA52" s="4">
        <v>1.818287037037037E-2</v>
      </c>
      <c r="BB52" s="4" t="s">
        <v>355</v>
      </c>
      <c r="BC52" s="4">
        <v>1.951388888888889E-2</v>
      </c>
      <c r="BD52" s="4" t="s">
        <v>354</v>
      </c>
      <c r="BE52" s="4">
        <v>1.6030092592592592E-2</v>
      </c>
      <c r="BF52" s="4" t="s">
        <v>433</v>
      </c>
      <c r="BG52" s="4">
        <v>1.8379629629629631E-2</v>
      </c>
      <c r="BH52" s="4" t="s">
        <v>355</v>
      </c>
      <c r="BI52" s="4">
        <v>1.8668981481481481E-2</v>
      </c>
      <c r="BJ52" s="4" t="s">
        <v>420</v>
      </c>
      <c r="BK52" s="4">
        <v>4.1400462962962965E-2</v>
      </c>
      <c r="BL52" s="4" t="s">
        <v>355</v>
      </c>
      <c r="BM52" s="4">
        <v>1.861111111111111E-2</v>
      </c>
      <c r="BN52" s="4" t="s">
        <v>355</v>
      </c>
      <c r="BO52" s="4">
        <v>1.9837962962962963E-2</v>
      </c>
      <c r="BP52" s="4" t="s">
        <v>355</v>
      </c>
      <c r="BQ52" s="4">
        <v>2.2615740740740742E-2</v>
      </c>
      <c r="BR52" s="4"/>
      <c r="BS52" s="4"/>
      <c r="BT52" s="4"/>
      <c r="BU52" s="4"/>
      <c r="BV52" s="4"/>
      <c r="BW52" s="4"/>
      <c r="BX52" s="4"/>
      <c r="BY52" s="4"/>
      <c r="BZ52" s="4"/>
      <c r="CA52" s="4"/>
      <c r="CB52" s="4"/>
      <c r="CC52" s="4"/>
      <c r="CD52" s="4"/>
      <c r="CE52" s="4"/>
      <c r="CF52" s="4"/>
      <c r="CG52" s="4"/>
      <c r="CH52" s="4"/>
      <c r="CI52" s="4"/>
      <c r="CJ52" s="4"/>
      <c r="CK52" s="4"/>
      <c r="CL52" s="4"/>
      <c r="CM52" s="4"/>
      <c r="CN52" s="4"/>
      <c r="CO52" s="4"/>
      <c r="CP52" s="4"/>
      <c r="CQ52" s="4"/>
      <c r="CR52" s="4"/>
      <c r="CS52" s="4"/>
      <c r="CT52" s="4"/>
      <c r="CU52" s="4"/>
      <c r="CV52" s="4"/>
      <c r="CW52" s="4"/>
      <c r="CX52" s="4"/>
      <c r="CY52" s="4"/>
      <c r="CZ52" s="4"/>
      <c r="DA52" s="4"/>
      <c r="DB52" s="4"/>
      <c r="DC52" s="4"/>
      <c r="DD52" s="4"/>
      <c r="DE52" s="4"/>
      <c r="DF52" s="4"/>
      <c r="DG52" s="78"/>
    </row>
    <row r="53" spans="1:111" x14ac:dyDescent="0.5">
      <c r="A53" s="82" t="str">
        <f>'5k Men'!B54</f>
        <v>Alex</v>
      </c>
      <c r="B53" s="17" t="str">
        <f>'5k Men'!C54</f>
        <v>Gymer</v>
      </c>
      <c r="C53" s="6">
        <f t="shared" si="0"/>
        <v>2.0636574074074075E-2</v>
      </c>
      <c r="D53" s="4" t="s">
        <v>228</v>
      </c>
      <c r="E53" s="4" t="s">
        <v>228</v>
      </c>
      <c r="F53" s="4" t="s">
        <v>228</v>
      </c>
      <c r="G53" s="4" t="s">
        <v>228</v>
      </c>
      <c r="H53" s="4" t="s">
        <v>228</v>
      </c>
      <c r="I53" s="4" t="s">
        <v>228</v>
      </c>
      <c r="J53" s="4" t="s">
        <v>228</v>
      </c>
      <c r="K53" s="4" t="s">
        <v>228</v>
      </c>
      <c r="L53" s="4" t="s">
        <v>228</v>
      </c>
      <c r="M53" s="4" t="s">
        <v>228</v>
      </c>
      <c r="N53" s="4" t="s">
        <v>347</v>
      </c>
      <c r="O53" s="4">
        <v>2.3854166666666666E-2</v>
      </c>
      <c r="P53" s="4" t="s">
        <v>228</v>
      </c>
      <c r="Q53" s="4" t="s">
        <v>228</v>
      </c>
      <c r="R53" s="4" t="s">
        <v>228</v>
      </c>
      <c r="S53" s="4" t="s">
        <v>228</v>
      </c>
      <c r="T53" s="4" t="s">
        <v>347</v>
      </c>
      <c r="U53" s="4">
        <v>2.1701388888888888E-2</v>
      </c>
      <c r="V53" s="4" t="s">
        <v>228</v>
      </c>
      <c r="W53" s="4" t="s">
        <v>228</v>
      </c>
      <c r="X53" s="4" t="s">
        <v>228</v>
      </c>
      <c r="Y53" s="4" t="s">
        <v>228</v>
      </c>
      <c r="Z53" s="4" t="s">
        <v>228</v>
      </c>
      <c r="AA53" s="4" t="s">
        <v>228</v>
      </c>
      <c r="AB53" s="4" t="s">
        <v>228</v>
      </c>
      <c r="AC53" s="4" t="s">
        <v>228</v>
      </c>
      <c r="AD53" s="4" t="s">
        <v>228</v>
      </c>
      <c r="AE53" s="4" t="s">
        <v>228</v>
      </c>
      <c r="AF53" s="4" t="s">
        <v>347</v>
      </c>
      <c r="AG53" s="4">
        <v>2.074074074074074E-2</v>
      </c>
      <c r="AH53" s="4" t="s">
        <v>228</v>
      </c>
      <c r="AI53" s="4" t="s">
        <v>228</v>
      </c>
      <c r="AJ53" s="4" t="s">
        <v>228</v>
      </c>
      <c r="AK53" s="4" t="s">
        <v>228</v>
      </c>
      <c r="AL53" s="4" t="s">
        <v>228</v>
      </c>
      <c r="AM53" s="4" t="s">
        <v>228</v>
      </c>
      <c r="AN53" s="4" t="s">
        <v>228</v>
      </c>
      <c r="AO53" s="4" t="s">
        <v>228</v>
      </c>
      <c r="AP53" s="4" t="s">
        <v>347</v>
      </c>
      <c r="AQ53" s="4">
        <v>2.0636574074074075E-2</v>
      </c>
      <c r="AR53" s="4" t="s">
        <v>228</v>
      </c>
      <c r="AS53" s="4" t="s">
        <v>228</v>
      </c>
      <c r="AT53" s="4" t="s">
        <v>228</v>
      </c>
      <c r="AU53" s="4" t="s">
        <v>228</v>
      </c>
      <c r="AV53" s="4" t="s">
        <v>355</v>
      </c>
      <c r="AW53" s="4">
        <v>2.1076388888888888E-2</v>
      </c>
      <c r="AX53" s="4" t="s">
        <v>228</v>
      </c>
      <c r="AY53" s="4" t="s">
        <v>228</v>
      </c>
      <c r="AZ53" s="4" t="s">
        <v>228</v>
      </c>
      <c r="BA53" s="4" t="s">
        <v>228</v>
      </c>
      <c r="BB53" s="4" t="s">
        <v>228</v>
      </c>
      <c r="BC53" s="4" t="s">
        <v>228</v>
      </c>
      <c r="BD53" s="4" t="s">
        <v>228</v>
      </c>
      <c r="BE53" s="4" t="s">
        <v>228</v>
      </c>
      <c r="BF53" s="4" t="s">
        <v>228</v>
      </c>
      <c r="BG53" s="4" t="s">
        <v>228</v>
      </c>
      <c r="BH53" s="4" t="s">
        <v>228</v>
      </c>
      <c r="BI53" s="4" t="s">
        <v>228</v>
      </c>
      <c r="BJ53" s="4" t="s">
        <v>228</v>
      </c>
      <c r="BK53" s="4" t="s">
        <v>228</v>
      </c>
      <c r="BL53" s="4" t="s">
        <v>228</v>
      </c>
      <c r="BM53" s="4" t="s">
        <v>228</v>
      </c>
      <c r="BN53" s="4" t="s">
        <v>228</v>
      </c>
      <c r="BO53" s="4" t="s">
        <v>228</v>
      </c>
      <c r="BP53" s="4" t="s">
        <v>228</v>
      </c>
      <c r="BQ53" s="4" t="s">
        <v>228</v>
      </c>
      <c r="BR53" s="4"/>
      <c r="BS53" s="4"/>
      <c r="BT53" s="4"/>
      <c r="BU53" s="4"/>
      <c r="BV53" s="4"/>
      <c r="BW53" s="4"/>
      <c r="BX53" s="4"/>
      <c r="BY53" s="4"/>
      <c r="BZ53" s="4"/>
      <c r="CA53" s="4"/>
      <c r="CB53" s="4"/>
      <c r="CC53" s="4"/>
      <c r="CD53" s="4"/>
      <c r="CE53" s="4"/>
      <c r="CF53" s="4"/>
      <c r="CG53" s="4"/>
      <c r="CH53" s="4"/>
      <c r="CI53" s="4"/>
      <c r="CJ53" s="4"/>
      <c r="CK53" s="4"/>
      <c r="CL53" s="4"/>
      <c r="CM53" s="4"/>
      <c r="CN53" s="4"/>
      <c r="CO53" s="4"/>
      <c r="CP53" s="4"/>
      <c r="CQ53" s="4"/>
      <c r="CR53" s="4"/>
      <c r="CS53" s="4"/>
      <c r="CT53" s="4"/>
      <c r="CU53" s="4"/>
      <c r="CV53" s="4"/>
      <c r="CW53" s="4"/>
      <c r="CX53" s="4"/>
      <c r="CY53" s="4"/>
      <c r="CZ53" s="4"/>
      <c r="DA53" s="4"/>
      <c r="DB53" s="4"/>
      <c r="DC53" s="4"/>
      <c r="DD53" s="4"/>
      <c r="DE53" s="4"/>
      <c r="DF53" s="4"/>
      <c r="DG53" s="78"/>
    </row>
    <row r="54" spans="1:111" x14ac:dyDescent="0.5">
      <c r="A54" s="82" t="str">
        <f>'5k Men'!B55</f>
        <v>Carl</v>
      </c>
      <c r="B54" s="17" t="str">
        <f>'5k Men'!C55</f>
        <v>Hailstone</v>
      </c>
      <c r="C54" s="6">
        <f t="shared" si="0"/>
        <v>0</v>
      </c>
      <c r="D54" s="4" t="s">
        <v>228</v>
      </c>
      <c r="E54" s="4" t="s">
        <v>228</v>
      </c>
      <c r="F54" s="4" t="s">
        <v>228</v>
      </c>
      <c r="G54" s="4" t="s">
        <v>228</v>
      </c>
      <c r="H54" s="4" t="s">
        <v>228</v>
      </c>
      <c r="I54" s="4" t="s">
        <v>228</v>
      </c>
      <c r="J54" s="4" t="s">
        <v>228</v>
      </c>
      <c r="K54" s="4" t="s">
        <v>228</v>
      </c>
      <c r="L54" s="4" t="s">
        <v>228</v>
      </c>
      <c r="M54" s="4" t="s">
        <v>228</v>
      </c>
      <c r="N54" s="4" t="s">
        <v>228</v>
      </c>
      <c r="O54" s="4" t="s">
        <v>228</v>
      </c>
      <c r="P54" s="4" t="s">
        <v>228</v>
      </c>
      <c r="Q54" s="4" t="s">
        <v>228</v>
      </c>
      <c r="R54" s="4" t="s">
        <v>228</v>
      </c>
      <c r="S54" s="4" t="s">
        <v>228</v>
      </c>
      <c r="T54" s="4" t="s">
        <v>228</v>
      </c>
      <c r="U54" s="4" t="s">
        <v>228</v>
      </c>
      <c r="V54" s="4" t="s">
        <v>228</v>
      </c>
      <c r="W54" s="4" t="s">
        <v>228</v>
      </c>
      <c r="X54" s="4" t="s">
        <v>228</v>
      </c>
      <c r="Y54" s="4" t="s">
        <v>228</v>
      </c>
      <c r="Z54" s="4" t="s">
        <v>228</v>
      </c>
      <c r="AA54" s="4" t="s">
        <v>228</v>
      </c>
      <c r="AB54" s="4" t="s">
        <v>228</v>
      </c>
      <c r="AC54" s="4" t="s">
        <v>228</v>
      </c>
      <c r="AD54" s="4" t="s">
        <v>228</v>
      </c>
      <c r="AE54" s="4" t="s">
        <v>228</v>
      </c>
      <c r="AF54" s="4" t="s">
        <v>228</v>
      </c>
      <c r="AG54" s="4" t="s">
        <v>228</v>
      </c>
      <c r="AH54" s="4" t="s">
        <v>228</v>
      </c>
      <c r="AI54" s="4" t="s">
        <v>228</v>
      </c>
      <c r="AJ54" s="4" t="s">
        <v>228</v>
      </c>
      <c r="AK54" s="4" t="s">
        <v>228</v>
      </c>
      <c r="AL54" s="4" t="s">
        <v>228</v>
      </c>
      <c r="AM54" s="4" t="s">
        <v>228</v>
      </c>
      <c r="AN54" s="4" t="s">
        <v>228</v>
      </c>
      <c r="AO54" s="4" t="s">
        <v>228</v>
      </c>
      <c r="AP54" s="4" t="s">
        <v>228</v>
      </c>
      <c r="AQ54" s="4" t="s">
        <v>228</v>
      </c>
      <c r="AR54" s="4" t="s">
        <v>228</v>
      </c>
      <c r="AS54" s="4" t="s">
        <v>228</v>
      </c>
      <c r="AT54" s="4" t="s">
        <v>228</v>
      </c>
      <c r="AU54" s="4" t="s">
        <v>228</v>
      </c>
      <c r="AV54" s="4" t="s">
        <v>228</v>
      </c>
      <c r="AW54" s="4" t="s">
        <v>228</v>
      </c>
      <c r="AX54" s="4" t="s">
        <v>228</v>
      </c>
      <c r="AY54" s="4" t="s">
        <v>228</v>
      </c>
      <c r="AZ54" s="4" t="s">
        <v>228</v>
      </c>
      <c r="BA54" s="4" t="s">
        <v>228</v>
      </c>
      <c r="BB54" s="4" t="s">
        <v>228</v>
      </c>
      <c r="BC54" s="4" t="s">
        <v>228</v>
      </c>
      <c r="BD54" s="4" t="s">
        <v>228</v>
      </c>
      <c r="BE54" s="4" t="s">
        <v>228</v>
      </c>
      <c r="BF54" s="4" t="s">
        <v>228</v>
      </c>
      <c r="BG54" s="4" t="s">
        <v>228</v>
      </c>
      <c r="BH54" s="4" t="s">
        <v>228</v>
      </c>
      <c r="BI54" s="4" t="s">
        <v>228</v>
      </c>
      <c r="BJ54" s="4" t="s">
        <v>228</v>
      </c>
      <c r="BK54" s="4" t="s">
        <v>228</v>
      </c>
      <c r="BL54" s="4" t="s">
        <v>228</v>
      </c>
      <c r="BM54" s="4" t="s">
        <v>228</v>
      </c>
      <c r="BN54" s="4" t="s">
        <v>228</v>
      </c>
      <c r="BO54" s="4" t="s">
        <v>228</v>
      </c>
      <c r="BP54" s="4" t="s">
        <v>228</v>
      </c>
      <c r="BQ54" s="4" t="s">
        <v>228</v>
      </c>
      <c r="BR54" s="4"/>
      <c r="BS54" s="4"/>
      <c r="BT54" s="4"/>
      <c r="BU54" s="4"/>
      <c r="BV54" s="4"/>
      <c r="BW54" s="4"/>
      <c r="BX54" s="4"/>
      <c r="BY54" s="4"/>
      <c r="BZ54" s="4"/>
      <c r="CA54" s="4"/>
      <c r="CB54" s="4"/>
      <c r="CC54" s="4"/>
      <c r="CD54" s="4"/>
      <c r="CE54" s="4"/>
      <c r="CF54" s="4"/>
      <c r="CG54" s="4"/>
      <c r="CH54" s="4"/>
      <c r="CI54" s="4"/>
      <c r="CJ54" s="4"/>
      <c r="CK54" s="4"/>
      <c r="CL54" s="4"/>
      <c r="CM54" s="4"/>
      <c r="CN54" s="4"/>
      <c r="CO54" s="4"/>
      <c r="CP54" s="4"/>
      <c r="CQ54" s="4"/>
      <c r="CR54" s="4"/>
      <c r="CS54" s="4"/>
      <c r="CT54" s="4"/>
      <c r="CU54" s="4"/>
      <c r="CV54" s="4"/>
      <c r="CW54" s="4"/>
      <c r="CX54" s="4"/>
      <c r="CY54" s="4"/>
      <c r="CZ54" s="4"/>
      <c r="DA54" s="4"/>
      <c r="DB54" s="4"/>
      <c r="DC54" s="4"/>
      <c r="DD54" s="4"/>
      <c r="DE54" s="4"/>
      <c r="DF54" s="4"/>
      <c r="DG54" s="78"/>
    </row>
    <row r="55" spans="1:111" x14ac:dyDescent="0.5">
      <c r="A55" s="82" t="str">
        <f>'5k Men'!B56</f>
        <v>Martin</v>
      </c>
      <c r="B55" s="17" t="str">
        <f>'5k Men'!C56</f>
        <v>Hall</v>
      </c>
      <c r="C55" s="6">
        <f t="shared" si="0"/>
        <v>0</v>
      </c>
      <c r="D55" s="4" t="s">
        <v>228</v>
      </c>
      <c r="E55" s="4" t="s">
        <v>228</v>
      </c>
      <c r="F55" s="4" t="s">
        <v>228</v>
      </c>
      <c r="G55" s="4" t="s">
        <v>228</v>
      </c>
      <c r="H55" s="4" t="s">
        <v>228</v>
      </c>
      <c r="I55" s="4" t="s">
        <v>228</v>
      </c>
      <c r="J55" s="4" t="s">
        <v>228</v>
      </c>
      <c r="K55" s="4" t="s">
        <v>228</v>
      </c>
      <c r="L55" s="4" t="s">
        <v>228</v>
      </c>
      <c r="M55" s="4" t="s">
        <v>228</v>
      </c>
      <c r="N55" s="4" t="s">
        <v>228</v>
      </c>
      <c r="O55" s="4" t="s">
        <v>228</v>
      </c>
      <c r="P55" s="4" t="s">
        <v>228</v>
      </c>
      <c r="Q55" s="4" t="s">
        <v>228</v>
      </c>
      <c r="R55" s="4" t="s">
        <v>228</v>
      </c>
      <c r="S55" s="4" t="s">
        <v>228</v>
      </c>
      <c r="T55" s="4" t="s">
        <v>228</v>
      </c>
      <c r="U55" s="4" t="s">
        <v>228</v>
      </c>
      <c r="V55" s="4" t="s">
        <v>228</v>
      </c>
      <c r="W55" s="4" t="s">
        <v>228</v>
      </c>
      <c r="X55" s="4" t="s">
        <v>228</v>
      </c>
      <c r="Y55" s="4" t="s">
        <v>228</v>
      </c>
      <c r="Z55" s="4" t="s">
        <v>228</v>
      </c>
      <c r="AA55" s="4" t="s">
        <v>228</v>
      </c>
      <c r="AB55" s="4" t="s">
        <v>228</v>
      </c>
      <c r="AC55" s="4" t="s">
        <v>228</v>
      </c>
      <c r="AD55" s="4" t="s">
        <v>228</v>
      </c>
      <c r="AE55" s="4" t="s">
        <v>228</v>
      </c>
      <c r="AF55" s="4" t="s">
        <v>228</v>
      </c>
      <c r="AG55" s="4" t="s">
        <v>228</v>
      </c>
      <c r="AH55" s="4" t="s">
        <v>228</v>
      </c>
      <c r="AI55" s="4" t="s">
        <v>228</v>
      </c>
      <c r="AJ55" s="4" t="s">
        <v>228</v>
      </c>
      <c r="AK55" s="4" t="s">
        <v>228</v>
      </c>
      <c r="AL55" s="4" t="s">
        <v>228</v>
      </c>
      <c r="AM55" s="4" t="s">
        <v>228</v>
      </c>
      <c r="AN55" s="4" t="s">
        <v>228</v>
      </c>
      <c r="AO55" s="4" t="s">
        <v>228</v>
      </c>
      <c r="AP55" s="4" t="s">
        <v>228</v>
      </c>
      <c r="AQ55" s="4" t="s">
        <v>228</v>
      </c>
      <c r="AR55" s="4" t="s">
        <v>228</v>
      </c>
      <c r="AS55" s="4" t="s">
        <v>228</v>
      </c>
      <c r="AT55" s="4" t="s">
        <v>228</v>
      </c>
      <c r="AU55" s="4" t="s">
        <v>228</v>
      </c>
      <c r="AV55" s="4" t="s">
        <v>228</v>
      </c>
      <c r="AW55" s="4" t="s">
        <v>228</v>
      </c>
      <c r="AX55" s="4" t="s">
        <v>228</v>
      </c>
      <c r="AY55" s="4" t="s">
        <v>228</v>
      </c>
      <c r="AZ55" s="4" t="s">
        <v>228</v>
      </c>
      <c r="BA55" s="4" t="s">
        <v>228</v>
      </c>
      <c r="BB55" s="4" t="s">
        <v>228</v>
      </c>
      <c r="BC55" s="4" t="s">
        <v>228</v>
      </c>
      <c r="BD55" s="4" t="s">
        <v>228</v>
      </c>
      <c r="BE55" s="4" t="s">
        <v>228</v>
      </c>
      <c r="BF55" s="4" t="s">
        <v>228</v>
      </c>
      <c r="BG55" s="4" t="s">
        <v>228</v>
      </c>
      <c r="BH55" s="4" t="s">
        <v>228</v>
      </c>
      <c r="BI55" s="4" t="s">
        <v>228</v>
      </c>
      <c r="BJ55" s="4" t="s">
        <v>228</v>
      </c>
      <c r="BK55" s="4" t="s">
        <v>228</v>
      </c>
      <c r="BL55" s="4" t="s">
        <v>228</v>
      </c>
      <c r="BM55" s="4" t="s">
        <v>228</v>
      </c>
      <c r="BN55" s="4" t="s">
        <v>228</v>
      </c>
      <c r="BO55" s="4" t="s">
        <v>228</v>
      </c>
      <c r="BP55" s="4" t="s">
        <v>228</v>
      </c>
      <c r="BQ55" s="4" t="s">
        <v>228</v>
      </c>
      <c r="BR55" s="4"/>
      <c r="BS55" s="4"/>
      <c r="BT55" s="4"/>
      <c r="BU55" s="4"/>
      <c r="BV55" s="4"/>
      <c r="BW55" s="4"/>
      <c r="BX55" s="4"/>
      <c r="BY55" s="4"/>
      <c r="BZ55" s="4"/>
      <c r="CA55" s="4"/>
      <c r="CB55" s="4"/>
      <c r="CC55" s="4"/>
      <c r="CD55" s="4"/>
      <c r="CE55" s="4"/>
      <c r="CF55" s="4"/>
      <c r="CG55" s="4"/>
      <c r="CH55" s="4"/>
      <c r="CI55" s="4"/>
      <c r="CJ55" s="4"/>
      <c r="CK55" s="4"/>
      <c r="CL55" s="4"/>
      <c r="CM55" s="4"/>
      <c r="CN55" s="4"/>
      <c r="CO55" s="4"/>
      <c r="CP55" s="4"/>
      <c r="CQ55" s="4"/>
      <c r="CR55" s="4"/>
      <c r="CS55" s="4"/>
      <c r="CT55" s="4"/>
      <c r="CU55" s="4"/>
      <c r="CV55" s="4"/>
      <c r="CW55" s="4"/>
      <c r="CX55" s="4"/>
      <c r="CY55" s="4"/>
      <c r="CZ55" s="4"/>
      <c r="DA55" s="4"/>
      <c r="DB55" s="4"/>
      <c r="DC55" s="4"/>
      <c r="DD55" s="4"/>
      <c r="DE55" s="4"/>
      <c r="DF55" s="4"/>
      <c r="DG55" s="78"/>
    </row>
    <row r="56" spans="1:111" x14ac:dyDescent="0.5">
      <c r="A56" s="82" t="str">
        <f>'5k Men'!B57</f>
        <v>Stephen</v>
      </c>
      <c r="B56" s="17" t="str">
        <f>'5k Men'!C57</f>
        <v>Hall</v>
      </c>
      <c r="C56" s="6">
        <f t="shared" si="0"/>
        <v>0</v>
      </c>
      <c r="D56" s="4" t="s">
        <v>228</v>
      </c>
      <c r="E56" s="4" t="s">
        <v>228</v>
      </c>
      <c r="F56" s="4" t="s">
        <v>228</v>
      </c>
      <c r="G56" s="4" t="s">
        <v>228</v>
      </c>
      <c r="H56" s="4" t="s">
        <v>228</v>
      </c>
      <c r="I56" s="4" t="s">
        <v>228</v>
      </c>
      <c r="J56" s="4" t="s">
        <v>228</v>
      </c>
      <c r="K56" s="4" t="s">
        <v>228</v>
      </c>
      <c r="L56" s="4" t="s">
        <v>228</v>
      </c>
      <c r="M56" s="4" t="s">
        <v>228</v>
      </c>
      <c r="N56" s="4" t="s">
        <v>228</v>
      </c>
      <c r="O56" s="4" t="s">
        <v>228</v>
      </c>
      <c r="P56" s="4" t="s">
        <v>228</v>
      </c>
      <c r="Q56" s="4" t="s">
        <v>228</v>
      </c>
      <c r="R56" s="4" t="s">
        <v>228</v>
      </c>
      <c r="S56" s="4" t="s">
        <v>228</v>
      </c>
      <c r="T56" s="4" t="s">
        <v>228</v>
      </c>
      <c r="U56" s="4" t="s">
        <v>228</v>
      </c>
      <c r="V56" s="4" t="s">
        <v>228</v>
      </c>
      <c r="W56" s="4" t="s">
        <v>228</v>
      </c>
      <c r="X56" s="4" t="s">
        <v>228</v>
      </c>
      <c r="Y56" s="4" t="s">
        <v>228</v>
      </c>
      <c r="Z56" s="4" t="s">
        <v>228</v>
      </c>
      <c r="AA56" s="4" t="s">
        <v>228</v>
      </c>
      <c r="AB56" s="4" t="s">
        <v>228</v>
      </c>
      <c r="AC56" s="4" t="s">
        <v>228</v>
      </c>
      <c r="AD56" s="4" t="s">
        <v>228</v>
      </c>
      <c r="AE56" s="4" t="s">
        <v>228</v>
      </c>
      <c r="AF56" s="4" t="s">
        <v>228</v>
      </c>
      <c r="AG56" s="4" t="s">
        <v>228</v>
      </c>
      <c r="AH56" s="4" t="s">
        <v>228</v>
      </c>
      <c r="AI56" s="4" t="s">
        <v>228</v>
      </c>
      <c r="AJ56" s="4" t="s">
        <v>228</v>
      </c>
      <c r="AK56" s="4" t="s">
        <v>228</v>
      </c>
      <c r="AL56" s="4" t="s">
        <v>228</v>
      </c>
      <c r="AM56" s="4" t="s">
        <v>228</v>
      </c>
      <c r="AN56" s="4" t="s">
        <v>228</v>
      </c>
      <c r="AO56" s="4" t="s">
        <v>228</v>
      </c>
      <c r="AP56" s="4" t="s">
        <v>228</v>
      </c>
      <c r="AQ56" s="4" t="s">
        <v>228</v>
      </c>
      <c r="AR56" s="4" t="s">
        <v>228</v>
      </c>
      <c r="AS56" s="4" t="s">
        <v>228</v>
      </c>
      <c r="AT56" s="4" t="s">
        <v>228</v>
      </c>
      <c r="AU56" s="4" t="s">
        <v>228</v>
      </c>
      <c r="AV56" s="4" t="s">
        <v>228</v>
      </c>
      <c r="AW56" s="4" t="s">
        <v>228</v>
      </c>
      <c r="AX56" s="4" t="s">
        <v>228</v>
      </c>
      <c r="AY56" s="4" t="s">
        <v>228</v>
      </c>
      <c r="AZ56" s="4" t="s">
        <v>228</v>
      </c>
      <c r="BA56" s="4" t="s">
        <v>228</v>
      </c>
      <c r="BB56" s="4" t="s">
        <v>228</v>
      </c>
      <c r="BC56" s="4" t="s">
        <v>228</v>
      </c>
      <c r="BD56" s="4" t="s">
        <v>228</v>
      </c>
      <c r="BE56" s="4" t="s">
        <v>228</v>
      </c>
      <c r="BF56" s="4" t="s">
        <v>228</v>
      </c>
      <c r="BG56" s="4" t="s">
        <v>228</v>
      </c>
      <c r="BH56" s="4" t="s">
        <v>228</v>
      </c>
      <c r="BI56" s="4" t="s">
        <v>228</v>
      </c>
      <c r="BJ56" s="4" t="s">
        <v>228</v>
      </c>
      <c r="BK56" s="4" t="s">
        <v>228</v>
      </c>
      <c r="BL56" s="4" t="s">
        <v>228</v>
      </c>
      <c r="BM56" s="4" t="s">
        <v>228</v>
      </c>
      <c r="BN56" s="4" t="s">
        <v>228</v>
      </c>
      <c r="BO56" s="4" t="s">
        <v>228</v>
      </c>
      <c r="BP56" s="4" t="s">
        <v>228</v>
      </c>
      <c r="BQ56" s="4" t="s">
        <v>228</v>
      </c>
      <c r="BR56" s="4"/>
      <c r="BS56" s="4"/>
      <c r="BT56" s="4"/>
      <c r="BU56" s="4"/>
      <c r="BV56" s="4"/>
      <c r="BW56" s="4"/>
      <c r="BX56" s="4"/>
      <c r="BY56" s="4"/>
      <c r="BZ56" s="4"/>
      <c r="CA56" s="4"/>
      <c r="CB56" s="4"/>
      <c r="CC56" s="4"/>
      <c r="CD56" s="4"/>
      <c r="CE56" s="4"/>
      <c r="CF56" s="4"/>
      <c r="CG56" s="4"/>
      <c r="CH56" s="4"/>
      <c r="CI56" s="4"/>
      <c r="CJ56" s="4"/>
      <c r="CK56" s="4"/>
      <c r="CL56" s="4"/>
      <c r="CM56" s="4"/>
      <c r="CN56" s="4"/>
      <c r="CO56" s="4"/>
      <c r="CP56" s="4"/>
      <c r="CQ56" s="4"/>
      <c r="CR56" s="4"/>
      <c r="CS56" s="4"/>
      <c r="CT56" s="4"/>
      <c r="CU56" s="4"/>
      <c r="CV56" s="4"/>
      <c r="CW56" s="4"/>
      <c r="CX56" s="4"/>
      <c r="CY56" s="4"/>
      <c r="CZ56" s="4"/>
      <c r="DA56" s="4"/>
      <c r="DB56" s="4"/>
      <c r="DC56" s="4"/>
      <c r="DD56" s="4"/>
      <c r="DE56" s="4"/>
      <c r="DF56" s="4"/>
      <c r="DG56" s="78"/>
    </row>
    <row r="57" spans="1:111" x14ac:dyDescent="0.5">
      <c r="A57" s="82" t="str">
        <f>'5k Men'!B58</f>
        <v>Daniel</v>
      </c>
      <c r="B57" s="17" t="str">
        <f>'5k Men'!C58</f>
        <v>Hammond</v>
      </c>
      <c r="C57" s="6">
        <f t="shared" si="0"/>
        <v>1.494212962962963E-2</v>
      </c>
      <c r="D57" s="4" t="s">
        <v>228</v>
      </c>
      <c r="E57" s="4" t="s">
        <v>228</v>
      </c>
      <c r="F57" s="4" t="s">
        <v>228</v>
      </c>
      <c r="G57" s="4" t="s">
        <v>228</v>
      </c>
      <c r="H57" s="4" t="s">
        <v>228</v>
      </c>
      <c r="I57" s="4" t="s">
        <v>228</v>
      </c>
      <c r="J57" s="4" t="s">
        <v>355</v>
      </c>
      <c r="K57" s="4">
        <v>1.695601851851852E-2</v>
      </c>
      <c r="L57" s="4" t="s">
        <v>228</v>
      </c>
      <c r="M57" s="4" t="s">
        <v>228</v>
      </c>
      <c r="N57" s="4" t="s">
        <v>433</v>
      </c>
      <c r="O57" s="4">
        <v>1.5266203703703704E-2</v>
      </c>
      <c r="P57" s="4" t="s">
        <v>348</v>
      </c>
      <c r="Q57" s="4">
        <v>1.494212962962963E-2</v>
      </c>
      <c r="R57" s="4" t="s">
        <v>228</v>
      </c>
      <c r="S57" s="4" t="s">
        <v>228</v>
      </c>
      <c r="T57" s="4" t="s">
        <v>348</v>
      </c>
      <c r="U57" s="4">
        <v>1.5497685185185186E-2</v>
      </c>
      <c r="V57" s="4" t="s">
        <v>355</v>
      </c>
      <c r="W57" s="4">
        <v>1.9733796296296298E-2</v>
      </c>
      <c r="X57" s="4" t="s">
        <v>228</v>
      </c>
      <c r="Y57" s="4" t="s">
        <v>228</v>
      </c>
      <c r="Z57" s="4" t="s">
        <v>355</v>
      </c>
      <c r="AA57" s="4">
        <v>1.6759259259259258E-2</v>
      </c>
      <c r="AB57" s="4" t="s">
        <v>228</v>
      </c>
      <c r="AC57" s="4" t="s">
        <v>228</v>
      </c>
      <c r="AD57" s="4" t="s">
        <v>355</v>
      </c>
      <c r="AE57" s="4">
        <v>1.6631944444444446E-2</v>
      </c>
      <c r="AF57" s="4" t="s">
        <v>355</v>
      </c>
      <c r="AG57" s="4">
        <v>1.6319444444444445E-2</v>
      </c>
      <c r="AH57" s="4" t="s">
        <v>355</v>
      </c>
      <c r="AI57" s="4">
        <v>1.6099537037037037E-2</v>
      </c>
      <c r="AJ57" s="4" t="s">
        <v>355</v>
      </c>
      <c r="AK57" s="4">
        <v>1.6319444444444445E-2</v>
      </c>
      <c r="AL57" s="4" t="s">
        <v>355</v>
      </c>
      <c r="AM57" s="4">
        <v>1.6597222222222222E-2</v>
      </c>
      <c r="AN57" s="4" t="s">
        <v>228</v>
      </c>
      <c r="AO57" s="4" t="s">
        <v>228</v>
      </c>
      <c r="AP57" s="4" t="s">
        <v>228</v>
      </c>
      <c r="AQ57" s="4" t="s">
        <v>228</v>
      </c>
      <c r="AR57" s="4" t="s">
        <v>355</v>
      </c>
      <c r="AS57" s="4">
        <v>1.5266203703703704E-2</v>
      </c>
      <c r="AT57" s="4" t="s">
        <v>355</v>
      </c>
      <c r="AU57" s="4">
        <v>1.5509259259259259E-2</v>
      </c>
      <c r="AV57" s="4" t="s">
        <v>355</v>
      </c>
      <c r="AW57" s="4">
        <v>1.5127314814814816E-2</v>
      </c>
      <c r="AX57" s="4" t="s">
        <v>355</v>
      </c>
      <c r="AY57" s="4">
        <v>1.5555555555555555E-2</v>
      </c>
      <c r="AZ57" s="4" t="s">
        <v>355</v>
      </c>
      <c r="BA57" s="4">
        <v>1.5671296296296298E-2</v>
      </c>
      <c r="BB57" s="4" t="s">
        <v>355</v>
      </c>
      <c r="BC57" s="4">
        <v>1.5509259259259259E-2</v>
      </c>
      <c r="BD57" s="4" t="s">
        <v>355</v>
      </c>
      <c r="BE57" s="4">
        <v>1.6469907407407409E-2</v>
      </c>
      <c r="BF57" s="4" t="s">
        <v>228</v>
      </c>
      <c r="BG57" s="4" t="s">
        <v>228</v>
      </c>
      <c r="BH57" s="4" t="s">
        <v>228</v>
      </c>
      <c r="BI57" s="4" t="s">
        <v>228</v>
      </c>
      <c r="BJ57" s="4" t="s">
        <v>355</v>
      </c>
      <c r="BK57" s="4">
        <v>1.6064814814814816E-2</v>
      </c>
      <c r="BL57" s="4" t="s">
        <v>228</v>
      </c>
      <c r="BM57" s="4" t="s">
        <v>228</v>
      </c>
      <c r="BN57" s="4" t="s">
        <v>355</v>
      </c>
      <c r="BO57" s="4">
        <v>1.5694444444444445E-2</v>
      </c>
      <c r="BP57" s="4" t="s">
        <v>355</v>
      </c>
      <c r="BQ57" s="4">
        <v>1.5034722222222222E-2</v>
      </c>
      <c r="BR57" s="4"/>
      <c r="BS57" s="4"/>
      <c r="BT57" s="4"/>
      <c r="BU57" s="4"/>
      <c r="BV57" s="4"/>
      <c r="BW57" s="4"/>
      <c r="BX57" s="4"/>
      <c r="BY57" s="4"/>
      <c r="BZ57" s="4"/>
      <c r="CA57" s="4"/>
      <c r="CB57" s="4"/>
      <c r="CC57" s="4"/>
      <c r="CD57" s="4"/>
      <c r="CE57" s="4"/>
      <c r="CF57" s="4"/>
      <c r="CG57" s="4"/>
      <c r="CH57" s="4"/>
      <c r="CI57" s="4"/>
      <c r="CJ57" s="4"/>
      <c r="CK57" s="4"/>
      <c r="CL57" s="4"/>
      <c r="CM57" s="4"/>
      <c r="CN57" s="4"/>
      <c r="CO57" s="4"/>
      <c r="CP57" s="4"/>
      <c r="CQ57" s="4"/>
      <c r="CR57" s="4"/>
      <c r="CS57" s="4"/>
      <c r="CT57" s="4"/>
      <c r="CU57" s="4"/>
      <c r="CV57" s="4"/>
      <c r="CW57" s="4"/>
      <c r="CX57" s="4"/>
      <c r="CY57" s="4"/>
      <c r="CZ57" s="4"/>
      <c r="DA57" s="4"/>
      <c r="DB57" s="4"/>
      <c r="DC57" s="4"/>
      <c r="DD57" s="4"/>
      <c r="DE57" s="4"/>
      <c r="DF57" s="4"/>
      <c r="DG57" s="78"/>
    </row>
    <row r="58" spans="1:111" x14ac:dyDescent="0.5">
      <c r="A58" s="82" t="str">
        <f>'5k Men'!B59</f>
        <v>Lee</v>
      </c>
      <c r="B58" s="17" t="str">
        <f>'5k Men'!C59</f>
        <v>Harper</v>
      </c>
      <c r="C58" s="6">
        <f>MIN(D58:DG58)</f>
        <v>1.4201388888888888E-2</v>
      </c>
      <c r="D58" s="4" t="s">
        <v>348</v>
      </c>
      <c r="E58" s="4">
        <v>1.6203703703703703E-2</v>
      </c>
      <c r="F58" s="4" t="s">
        <v>228</v>
      </c>
      <c r="G58" s="4" t="s">
        <v>228</v>
      </c>
      <c r="H58" s="4" t="s">
        <v>347</v>
      </c>
      <c r="I58" s="4">
        <v>1.6157407407407409E-2</v>
      </c>
      <c r="J58" s="4" t="s">
        <v>228</v>
      </c>
      <c r="K58" s="4" t="s">
        <v>228</v>
      </c>
      <c r="L58" s="4" t="s">
        <v>348</v>
      </c>
      <c r="M58" s="4">
        <v>1.6307870370370372E-2</v>
      </c>
      <c r="N58" s="4" t="s">
        <v>357</v>
      </c>
      <c r="O58" s="4">
        <v>1.53125E-2</v>
      </c>
      <c r="P58" s="4" t="s">
        <v>348</v>
      </c>
      <c r="Q58" s="4">
        <v>1.4201388888888888E-2</v>
      </c>
      <c r="R58" s="4" t="s">
        <v>348</v>
      </c>
      <c r="S58" s="4">
        <v>1.7974537037037035E-2</v>
      </c>
      <c r="T58" s="4" t="s">
        <v>348</v>
      </c>
      <c r="U58" s="4">
        <v>1.6469907407407409E-2</v>
      </c>
      <c r="V58" s="4" t="s">
        <v>348</v>
      </c>
      <c r="W58" s="4">
        <v>1.4212962962962964E-2</v>
      </c>
      <c r="X58" s="4" t="s">
        <v>228</v>
      </c>
      <c r="Y58" s="4" t="s">
        <v>228</v>
      </c>
      <c r="Z58" s="4" t="s">
        <v>228</v>
      </c>
      <c r="AA58" s="4" t="s">
        <v>228</v>
      </c>
      <c r="AB58" s="4" t="s">
        <v>228</v>
      </c>
      <c r="AC58" s="4" t="s">
        <v>228</v>
      </c>
      <c r="AD58" s="4" t="s">
        <v>348</v>
      </c>
      <c r="AE58" s="4">
        <v>1.7372685185185185E-2</v>
      </c>
      <c r="AF58" s="4" t="s">
        <v>228</v>
      </c>
      <c r="AG58" s="4" t="s">
        <v>228</v>
      </c>
      <c r="AH58" s="4" t="s">
        <v>348</v>
      </c>
      <c r="AI58" s="4">
        <v>1.982638888888889E-2</v>
      </c>
      <c r="AJ58" s="4" t="s">
        <v>348</v>
      </c>
      <c r="AK58" s="4">
        <v>1.6770833333333332E-2</v>
      </c>
      <c r="AL58" s="4" t="s">
        <v>228</v>
      </c>
      <c r="AM58" s="4" t="s">
        <v>228</v>
      </c>
      <c r="AN58" s="4" t="s">
        <v>348</v>
      </c>
      <c r="AO58" s="4">
        <v>1.6307870370370372E-2</v>
      </c>
      <c r="AP58" s="4" t="s">
        <v>355</v>
      </c>
      <c r="AQ58" s="4">
        <v>1.7476851851851851E-2</v>
      </c>
      <c r="AR58" s="4" t="s">
        <v>348</v>
      </c>
      <c r="AS58" s="4">
        <v>1.5381944444444445E-2</v>
      </c>
      <c r="AT58" s="4" t="s">
        <v>776</v>
      </c>
      <c r="AU58" s="4">
        <v>1.511574074074074E-2</v>
      </c>
      <c r="AV58" s="4" t="s">
        <v>355</v>
      </c>
      <c r="AW58" s="4">
        <v>1.5682870370370371E-2</v>
      </c>
      <c r="AX58" s="4" t="s">
        <v>228</v>
      </c>
      <c r="AY58" s="4" t="s">
        <v>228</v>
      </c>
      <c r="AZ58" s="4" t="s">
        <v>348</v>
      </c>
      <c r="BA58" s="4">
        <v>1.8888888888888889E-2</v>
      </c>
      <c r="BB58" s="4" t="s">
        <v>348</v>
      </c>
      <c r="BC58" s="4">
        <v>1.5277777777777777E-2</v>
      </c>
      <c r="BD58" s="4" t="s">
        <v>355</v>
      </c>
      <c r="BE58" s="4">
        <v>1.6319444444444445E-2</v>
      </c>
      <c r="BF58" s="4" t="s">
        <v>355</v>
      </c>
      <c r="BG58" s="4">
        <v>1.5347222222222222E-2</v>
      </c>
      <c r="BH58" s="4" t="s">
        <v>228</v>
      </c>
      <c r="BI58" s="4" t="s">
        <v>228</v>
      </c>
      <c r="BJ58" s="4" t="s">
        <v>228</v>
      </c>
      <c r="BK58" s="4" t="s">
        <v>228</v>
      </c>
      <c r="BL58" s="4" t="s">
        <v>228</v>
      </c>
      <c r="BM58" s="4" t="s">
        <v>228</v>
      </c>
      <c r="BN58" s="4" t="s">
        <v>228</v>
      </c>
      <c r="BO58" s="4" t="s">
        <v>228</v>
      </c>
      <c r="BP58" s="4" t="s">
        <v>228</v>
      </c>
      <c r="BQ58" s="4" t="s">
        <v>228</v>
      </c>
      <c r="BR58" s="4"/>
      <c r="BS58" s="4"/>
      <c r="BT58" s="4"/>
      <c r="BU58" s="4"/>
      <c r="BV58" s="4"/>
      <c r="BW58" s="4"/>
      <c r="BX58" s="4"/>
      <c r="BY58" s="4"/>
      <c r="BZ58" s="4"/>
      <c r="CA58" s="4"/>
      <c r="CB58" s="4"/>
      <c r="CC58" s="4"/>
      <c r="CD58" s="4"/>
      <c r="CE58" s="4"/>
      <c r="CF58" s="4"/>
      <c r="CG58" s="4"/>
      <c r="CH58" s="4"/>
      <c r="CI58" s="4"/>
      <c r="CJ58" s="4"/>
      <c r="CK58" s="4"/>
      <c r="CL58" s="4"/>
      <c r="CM58" s="4"/>
      <c r="CN58" s="4"/>
      <c r="CO58" s="4"/>
      <c r="CP58" s="4"/>
      <c r="CQ58" s="4"/>
      <c r="CR58" s="4"/>
      <c r="CS58" s="4"/>
      <c r="CT58" s="4"/>
      <c r="CU58" s="4"/>
      <c r="CV58" s="4"/>
      <c r="CW58" s="4"/>
      <c r="CX58" s="4"/>
      <c r="CY58" s="4"/>
      <c r="CZ58" s="4"/>
      <c r="DA58" s="4"/>
      <c r="DB58" s="4"/>
      <c r="DC58" s="4"/>
      <c r="DD58" s="4"/>
      <c r="DE58" s="4"/>
      <c r="DF58" s="4"/>
      <c r="DG58" s="78"/>
    </row>
    <row r="59" spans="1:111" x14ac:dyDescent="0.5">
      <c r="A59" s="82" t="str">
        <f>'5k Men'!B60</f>
        <v>Frank</v>
      </c>
      <c r="B59" s="17" t="str">
        <f>'5k Men'!C60</f>
        <v>Harrison</v>
      </c>
      <c r="C59" s="6">
        <f t="shared" si="0"/>
        <v>3.2835648148148149E-2</v>
      </c>
      <c r="D59" s="4" t="s">
        <v>348</v>
      </c>
      <c r="E59" s="4">
        <v>3.2835648148148149E-2</v>
      </c>
      <c r="F59" s="4" t="s">
        <v>228</v>
      </c>
      <c r="G59" s="4" t="s">
        <v>228</v>
      </c>
      <c r="H59" s="4" t="s">
        <v>228</v>
      </c>
      <c r="I59" s="4" t="s">
        <v>228</v>
      </c>
      <c r="J59" s="4" t="s">
        <v>355</v>
      </c>
      <c r="K59" s="4">
        <v>3.6597222222222225E-2</v>
      </c>
      <c r="L59" s="4" t="s">
        <v>228</v>
      </c>
      <c r="M59" s="4" t="s">
        <v>228</v>
      </c>
      <c r="N59" s="4" t="s">
        <v>348</v>
      </c>
      <c r="O59" s="4">
        <v>3.3611111111111112E-2</v>
      </c>
      <c r="P59" s="4" t="s">
        <v>349</v>
      </c>
      <c r="Q59" s="4">
        <v>3.4317129629629628E-2</v>
      </c>
      <c r="R59" s="4" t="s">
        <v>348</v>
      </c>
      <c r="S59" s="4">
        <v>3.4247685185185187E-2</v>
      </c>
      <c r="T59" s="4" t="s">
        <v>349</v>
      </c>
      <c r="U59" s="4">
        <v>3.3553240740740738E-2</v>
      </c>
      <c r="V59" s="4" t="s">
        <v>355</v>
      </c>
      <c r="W59" s="4">
        <v>3.4629629629629628E-2</v>
      </c>
      <c r="X59" s="4" t="s">
        <v>228</v>
      </c>
      <c r="Y59" s="4" t="s">
        <v>228</v>
      </c>
      <c r="Z59" s="4" t="s">
        <v>349</v>
      </c>
      <c r="AA59" s="4">
        <v>3.3449074074074076E-2</v>
      </c>
      <c r="AB59" s="4" t="s">
        <v>228</v>
      </c>
      <c r="AC59" s="4" t="s">
        <v>228</v>
      </c>
      <c r="AD59" s="4" t="s">
        <v>228</v>
      </c>
      <c r="AE59" s="4" t="s">
        <v>228</v>
      </c>
      <c r="AF59" s="4" t="s">
        <v>228</v>
      </c>
      <c r="AG59" s="4" t="s">
        <v>228</v>
      </c>
      <c r="AH59" s="4" t="s">
        <v>228</v>
      </c>
      <c r="AI59" s="4" t="s">
        <v>228</v>
      </c>
      <c r="AJ59" s="4" t="s">
        <v>228</v>
      </c>
      <c r="AK59" s="4" t="s">
        <v>228</v>
      </c>
      <c r="AL59" s="4" t="s">
        <v>228</v>
      </c>
      <c r="AM59" s="4" t="s">
        <v>228</v>
      </c>
      <c r="AN59" s="4" t="s">
        <v>228</v>
      </c>
      <c r="AO59" s="4" t="s">
        <v>228</v>
      </c>
      <c r="AP59" s="4" t="s">
        <v>228</v>
      </c>
      <c r="AQ59" s="4" t="s">
        <v>228</v>
      </c>
      <c r="AR59" s="4" t="s">
        <v>228</v>
      </c>
      <c r="AS59" s="4" t="s">
        <v>228</v>
      </c>
      <c r="AT59" s="4" t="s">
        <v>228</v>
      </c>
      <c r="AU59" s="4" t="s">
        <v>228</v>
      </c>
      <c r="AV59" s="4" t="s">
        <v>355</v>
      </c>
      <c r="AW59" s="4">
        <v>3.5972222222222225E-2</v>
      </c>
      <c r="AX59" s="4" t="s">
        <v>355</v>
      </c>
      <c r="AY59" s="4">
        <v>3.5347222222222224E-2</v>
      </c>
      <c r="AZ59" s="4" t="s">
        <v>355</v>
      </c>
      <c r="BA59" s="4">
        <v>3.4872685185185187E-2</v>
      </c>
      <c r="BB59" s="4" t="s">
        <v>355</v>
      </c>
      <c r="BC59" s="4">
        <v>3.425925925925926E-2</v>
      </c>
      <c r="BD59" s="4" t="s">
        <v>355</v>
      </c>
      <c r="BE59" s="4">
        <v>3.5532407407407408E-2</v>
      </c>
      <c r="BF59" s="4" t="s">
        <v>355</v>
      </c>
      <c r="BG59" s="4">
        <v>3.4155092592592591E-2</v>
      </c>
      <c r="BH59" s="4" t="s">
        <v>355</v>
      </c>
      <c r="BI59" s="4">
        <v>3.3738425925925929E-2</v>
      </c>
      <c r="BJ59" s="4" t="s">
        <v>355</v>
      </c>
      <c r="BK59" s="4">
        <v>3.3287037037037039E-2</v>
      </c>
      <c r="BL59" s="4" t="s">
        <v>355</v>
      </c>
      <c r="BM59" s="4">
        <v>3.349537037037037E-2</v>
      </c>
      <c r="BN59" s="4" t="s">
        <v>355</v>
      </c>
      <c r="BO59" s="4">
        <v>3.3113425925925928E-2</v>
      </c>
      <c r="BP59" s="4" t="s">
        <v>348</v>
      </c>
      <c r="BQ59" s="4">
        <v>3.3055555555555553E-2</v>
      </c>
      <c r="BR59" s="4"/>
      <c r="BS59" s="4"/>
      <c r="BT59" s="4"/>
      <c r="BU59" s="4"/>
      <c r="BV59" s="4"/>
      <c r="BW59" s="4"/>
      <c r="BX59" s="4"/>
      <c r="BY59" s="4"/>
      <c r="BZ59" s="4"/>
      <c r="CA59" s="4"/>
      <c r="CB59" s="4"/>
      <c r="CC59" s="4"/>
      <c r="CD59" s="4"/>
      <c r="CE59" s="4"/>
      <c r="CF59" s="4"/>
      <c r="CG59" s="4"/>
      <c r="CH59" s="4"/>
      <c r="CI59" s="4"/>
      <c r="CJ59" s="4"/>
      <c r="CK59" s="4"/>
      <c r="CL59" s="4"/>
      <c r="CM59" s="4"/>
      <c r="CN59" s="4"/>
      <c r="CO59" s="4"/>
      <c r="CP59" s="4"/>
      <c r="CQ59" s="4"/>
      <c r="CR59" s="4"/>
      <c r="CS59" s="4"/>
      <c r="CT59" s="4"/>
      <c r="CU59" s="4"/>
      <c r="CV59" s="4"/>
      <c r="CW59" s="4"/>
      <c r="CX59" s="4"/>
      <c r="CY59" s="4"/>
      <c r="CZ59" s="4"/>
      <c r="DA59" s="4"/>
      <c r="DB59" s="4"/>
      <c r="DC59" s="4"/>
      <c r="DD59" s="4"/>
      <c r="DE59" s="4"/>
      <c r="DF59" s="4"/>
      <c r="DG59" s="78"/>
    </row>
    <row r="60" spans="1:111" x14ac:dyDescent="0.5">
      <c r="A60" s="82" t="str">
        <f>'5k Men'!B61</f>
        <v>Stuart</v>
      </c>
      <c r="B60" s="17" t="str">
        <f>'5k Men'!C61</f>
        <v>Hayward</v>
      </c>
      <c r="C60" s="6">
        <f>MIN(D60:DG60)</f>
        <v>0</v>
      </c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  <c r="AJ60" s="4"/>
      <c r="AK60" s="4"/>
      <c r="AL60" s="4"/>
      <c r="AM60" s="4"/>
      <c r="AN60" s="4"/>
      <c r="AO60" s="4"/>
      <c r="AP60" s="4" t="s">
        <v>228</v>
      </c>
      <c r="AQ60" s="4" t="s">
        <v>228</v>
      </c>
      <c r="AR60" s="4" t="s">
        <v>228</v>
      </c>
      <c r="AS60" s="4" t="s">
        <v>228</v>
      </c>
      <c r="AT60" s="4" t="s">
        <v>228</v>
      </c>
      <c r="AU60" s="4" t="s">
        <v>228</v>
      </c>
      <c r="AV60" s="4" t="s">
        <v>228</v>
      </c>
      <c r="AW60" s="4" t="s">
        <v>228</v>
      </c>
      <c r="AX60" s="4" t="s">
        <v>228</v>
      </c>
      <c r="AY60" s="4" t="s">
        <v>228</v>
      </c>
      <c r="AZ60" s="4" t="s">
        <v>228</v>
      </c>
      <c r="BA60" s="4" t="s">
        <v>228</v>
      </c>
      <c r="BB60" s="4" t="s">
        <v>228</v>
      </c>
      <c r="BC60" s="4" t="s">
        <v>228</v>
      </c>
      <c r="BD60" s="4" t="s">
        <v>228</v>
      </c>
      <c r="BE60" s="4" t="s">
        <v>228</v>
      </c>
      <c r="BF60" s="4" t="s">
        <v>228</v>
      </c>
      <c r="BG60" s="4" t="s">
        <v>228</v>
      </c>
      <c r="BH60" s="4" t="s">
        <v>228</v>
      </c>
      <c r="BI60" s="4" t="s">
        <v>228</v>
      </c>
      <c r="BJ60" s="4" t="s">
        <v>228</v>
      </c>
      <c r="BK60" s="4" t="s">
        <v>228</v>
      </c>
      <c r="BL60" s="4" t="s">
        <v>228</v>
      </c>
      <c r="BM60" s="4" t="s">
        <v>228</v>
      </c>
      <c r="BN60" s="4" t="s">
        <v>228</v>
      </c>
      <c r="BO60" s="4" t="s">
        <v>228</v>
      </c>
      <c r="BP60" s="4" t="s">
        <v>228</v>
      </c>
      <c r="BQ60" s="4" t="s">
        <v>228</v>
      </c>
      <c r="BR60" s="4"/>
      <c r="BS60" s="4"/>
      <c r="BT60" s="4"/>
      <c r="BU60" s="4"/>
      <c r="BV60" s="4"/>
      <c r="BW60" s="4"/>
      <c r="BX60" s="4"/>
      <c r="BY60" s="4"/>
      <c r="BZ60" s="4"/>
      <c r="CA60" s="4"/>
      <c r="CB60" s="4"/>
      <c r="CC60" s="4"/>
      <c r="CD60" s="4"/>
      <c r="CE60" s="4"/>
      <c r="CF60" s="4"/>
      <c r="CG60" s="4"/>
      <c r="CH60" s="4"/>
      <c r="CI60" s="4"/>
      <c r="CJ60" s="4"/>
      <c r="CK60" s="4"/>
      <c r="CL60" s="4"/>
      <c r="CM60" s="4"/>
      <c r="CN60" s="4"/>
      <c r="CO60" s="4"/>
      <c r="CP60" s="4"/>
      <c r="CQ60" s="4"/>
      <c r="CR60" s="4"/>
      <c r="CS60" s="4"/>
      <c r="CT60" s="4"/>
      <c r="CU60" s="4"/>
      <c r="CV60" s="4"/>
      <c r="CW60" s="4"/>
      <c r="CX60" s="4"/>
      <c r="CY60" s="4"/>
      <c r="CZ60" s="4"/>
      <c r="DA60" s="4"/>
      <c r="DB60" s="4"/>
      <c r="DC60" s="4"/>
      <c r="DD60" s="4"/>
      <c r="DE60" s="4"/>
      <c r="DF60" s="4"/>
      <c r="DG60" s="78"/>
    </row>
    <row r="61" spans="1:111" x14ac:dyDescent="0.5">
      <c r="A61" s="82" t="str">
        <f>'5k Men'!B62</f>
        <v>Kenneth</v>
      </c>
      <c r="B61" s="17" t="str">
        <f>'5k Men'!C62</f>
        <v>Hearson</v>
      </c>
      <c r="C61" s="6">
        <f>MIN(D61:DG61)</f>
        <v>1.804398148148148E-2</v>
      </c>
      <c r="D61" s="4" t="s">
        <v>228</v>
      </c>
      <c r="E61" s="4" t="s">
        <v>228</v>
      </c>
      <c r="F61" s="4" t="s">
        <v>228</v>
      </c>
      <c r="G61" s="4" t="s">
        <v>228</v>
      </c>
      <c r="H61" s="4" t="s">
        <v>228</v>
      </c>
      <c r="I61" s="4" t="s">
        <v>228</v>
      </c>
      <c r="J61" s="4" t="s">
        <v>228</v>
      </c>
      <c r="K61" s="4" t="s">
        <v>228</v>
      </c>
      <c r="L61" s="4" t="s">
        <v>228</v>
      </c>
      <c r="M61" s="4" t="s">
        <v>228</v>
      </c>
      <c r="N61" s="4" t="s">
        <v>228</v>
      </c>
      <c r="O61" s="4" t="s">
        <v>228</v>
      </c>
      <c r="P61" s="4" t="s">
        <v>228</v>
      </c>
      <c r="Q61" s="4" t="s">
        <v>228</v>
      </c>
      <c r="R61" s="4" t="s">
        <v>228</v>
      </c>
      <c r="S61" s="4" t="s">
        <v>228</v>
      </c>
      <c r="T61" s="4" t="s">
        <v>228</v>
      </c>
      <c r="U61" s="4" t="s">
        <v>228</v>
      </c>
      <c r="V61" s="4" t="s">
        <v>228</v>
      </c>
      <c r="W61" s="4" t="s">
        <v>228</v>
      </c>
      <c r="X61" s="4" t="s">
        <v>228</v>
      </c>
      <c r="Y61" s="4" t="s">
        <v>228</v>
      </c>
      <c r="Z61" s="4" t="s">
        <v>355</v>
      </c>
      <c r="AA61" s="4">
        <v>2.3449074074074074E-2</v>
      </c>
      <c r="AB61" s="4" t="s">
        <v>228</v>
      </c>
      <c r="AC61" s="4" t="s">
        <v>228</v>
      </c>
      <c r="AD61" s="4" t="s">
        <v>228</v>
      </c>
      <c r="AE61" s="4" t="s">
        <v>228</v>
      </c>
      <c r="AF61" s="4" t="s">
        <v>228</v>
      </c>
      <c r="AG61" s="4" t="s">
        <v>228</v>
      </c>
      <c r="AH61" s="4" t="s">
        <v>228</v>
      </c>
      <c r="AI61" s="4" t="s">
        <v>228</v>
      </c>
      <c r="AJ61" s="4" t="s">
        <v>228</v>
      </c>
      <c r="AK61" s="4" t="s">
        <v>228</v>
      </c>
      <c r="AL61" s="4" t="s">
        <v>228</v>
      </c>
      <c r="AM61" s="4" t="s">
        <v>228</v>
      </c>
      <c r="AN61" s="4" t="s">
        <v>704</v>
      </c>
      <c r="AO61" s="4">
        <v>2.0625000000000001E-2</v>
      </c>
      <c r="AP61" s="4" t="s">
        <v>228</v>
      </c>
      <c r="AQ61" s="4" t="s">
        <v>228</v>
      </c>
      <c r="AR61" s="4" t="s">
        <v>228</v>
      </c>
      <c r="AS61" s="4" t="s">
        <v>228</v>
      </c>
      <c r="AT61" s="4" t="s">
        <v>777</v>
      </c>
      <c r="AU61" s="4">
        <v>1.8761574074074073E-2</v>
      </c>
      <c r="AV61" s="4" t="s">
        <v>228</v>
      </c>
      <c r="AW61" s="4" t="s">
        <v>228</v>
      </c>
      <c r="AX61" s="4" t="s">
        <v>228</v>
      </c>
      <c r="AY61" s="4" t="s">
        <v>228</v>
      </c>
      <c r="AZ61" s="4" t="s">
        <v>355</v>
      </c>
      <c r="BA61" s="4">
        <v>1.804398148148148E-2</v>
      </c>
      <c r="BB61" s="4" t="s">
        <v>355</v>
      </c>
      <c r="BC61" s="4">
        <v>1.8564814814814815E-2</v>
      </c>
      <c r="BD61" s="4" t="s">
        <v>228</v>
      </c>
      <c r="BE61" s="4" t="s">
        <v>228</v>
      </c>
      <c r="BF61" s="4" t="s">
        <v>228</v>
      </c>
      <c r="BG61" s="4" t="s">
        <v>228</v>
      </c>
      <c r="BH61" s="4" t="s">
        <v>228</v>
      </c>
      <c r="BI61" s="4" t="s">
        <v>228</v>
      </c>
      <c r="BJ61" s="4" t="s">
        <v>228</v>
      </c>
      <c r="BK61" s="4" t="s">
        <v>228</v>
      </c>
      <c r="BL61" s="4" t="s">
        <v>228</v>
      </c>
      <c r="BM61" s="4" t="s">
        <v>228</v>
      </c>
      <c r="BN61" s="4" t="s">
        <v>228</v>
      </c>
      <c r="BO61" s="4" t="s">
        <v>228</v>
      </c>
      <c r="BP61" s="4" t="s">
        <v>355</v>
      </c>
      <c r="BQ61" s="4">
        <v>1.8148148148148149E-2</v>
      </c>
      <c r="BR61" s="4"/>
      <c r="BS61" s="4"/>
      <c r="BT61" s="4"/>
      <c r="BU61" s="4"/>
      <c r="BV61" s="4"/>
      <c r="BW61" s="4"/>
      <c r="BX61" s="4"/>
      <c r="BY61" s="4"/>
      <c r="BZ61" s="4"/>
      <c r="CA61" s="4"/>
      <c r="CB61" s="4"/>
      <c r="CC61" s="4"/>
      <c r="CD61" s="4"/>
      <c r="CE61" s="4"/>
      <c r="CF61" s="4"/>
      <c r="CG61" s="4"/>
      <c r="CH61" s="4"/>
      <c r="CI61" s="4"/>
      <c r="CJ61" s="4"/>
      <c r="CK61" s="4"/>
      <c r="CL61" s="4"/>
      <c r="CM61" s="4"/>
      <c r="CN61" s="4"/>
      <c r="CO61" s="4"/>
      <c r="CP61" s="4"/>
      <c r="CQ61" s="4"/>
      <c r="CR61" s="4"/>
      <c r="CS61" s="4"/>
      <c r="CT61" s="4"/>
      <c r="CU61" s="4"/>
      <c r="CV61" s="4"/>
      <c r="CW61" s="4"/>
      <c r="CX61" s="4"/>
      <c r="CY61" s="4"/>
      <c r="CZ61" s="4"/>
      <c r="DA61" s="4"/>
      <c r="DB61" s="4"/>
      <c r="DC61" s="4"/>
      <c r="DD61" s="4"/>
      <c r="DE61" s="4"/>
      <c r="DF61" s="4"/>
      <c r="DG61" s="78"/>
    </row>
    <row r="62" spans="1:111" x14ac:dyDescent="0.5">
      <c r="A62" s="82" t="str">
        <f>'5k Men'!B63</f>
        <v>Peter</v>
      </c>
      <c r="B62" s="17" t="str">
        <f>'5k Men'!C63</f>
        <v>Henderson</v>
      </c>
      <c r="C62" s="6">
        <f t="shared" si="0"/>
        <v>0</v>
      </c>
      <c r="D62" s="4" t="s">
        <v>228</v>
      </c>
      <c r="E62" s="4" t="s">
        <v>228</v>
      </c>
      <c r="F62" s="4" t="s">
        <v>228</v>
      </c>
      <c r="G62" s="4" t="s">
        <v>228</v>
      </c>
      <c r="H62" s="4" t="s">
        <v>228</v>
      </c>
      <c r="I62" s="4" t="s">
        <v>228</v>
      </c>
      <c r="J62" s="4" t="s">
        <v>228</v>
      </c>
      <c r="K62" s="4" t="s">
        <v>228</v>
      </c>
      <c r="L62" s="4" t="s">
        <v>228</v>
      </c>
      <c r="M62" s="4" t="s">
        <v>228</v>
      </c>
      <c r="N62" s="4" t="s">
        <v>228</v>
      </c>
      <c r="O62" s="4" t="s">
        <v>228</v>
      </c>
      <c r="P62" s="4" t="s">
        <v>228</v>
      </c>
      <c r="Q62" s="4" t="s">
        <v>228</v>
      </c>
      <c r="R62" s="4" t="s">
        <v>228</v>
      </c>
      <c r="S62" s="4" t="s">
        <v>228</v>
      </c>
      <c r="T62" s="4" t="s">
        <v>228</v>
      </c>
      <c r="U62" s="4" t="s">
        <v>228</v>
      </c>
      <c r="V62" s="4" t="s">
        <v>228</v>
      </c>
      <c r="W62" s="4" t="s">
        <v>228</v>
      </c>
      <c r="X62" s="4" t="s">
        <v>228</v>
      </c>
      <c r="Y62" s="4" t="s">
        <v>228</v>
      </c>
      <c r="Z62" s="4" t="s">
        <v>228</v>
      </c>
      <c r="AA62" s="4" t="s">
        <v>228</v>
      </c>
      <c r="AB62" s="4" t="s">
        <v>228</v>
      </c>
      <c r="AC62" s="4" t="s">
        <v>228</v>
      </c>
      <c r="AD62" s="4" t="s">
        <v>228</v>
      </c>
      <c r="AE62" s="4" t="s">
        <v>228</v>
      </c>
      <c r="AF62" s="4" t="s">
        <v>228</v>
      </c>
      <c r="AG62" s="4" t="s">
        <v>228</v>
      </c>
      <c r="AH62" s="4" t="s">
        <v>228</v>
      </c>
      <c r="AI62" s="4" t="s">
        <v>228</v>
      </c>
      <c r="AJ62" s="4" t="s">
        <v>228</v>
      </c>
      <c r="AK62" s="4" t="s">
        <v>228</v>
      </c>
      <c r="AL62" s="4" t="s">
        <v>228</v>
      </c>
      <c r="AM62" s="4" t="s">
        <v>228</v>
      </c>
      <c r="AN62" s="4" t="s">
        <v>228</v>
      </c>
      <c r="AO62" s="4" t="s">
        <v>228</v>
      </c>
      <c r="AP62" s="4" t="s">
        <v>228</v>
      </c>
      <c r="AQ62" s="4" t="s">
        <v>228</v>
      </c>
      <c r="AR62" s="4" t="s">
        <v>228</v>
      </c>
      <c r="AS62" s="4" t="s">
        <v>228</v>
      </c>
      <c r="AT62" s="4" t="s">
        <v>228</v>
      </c>
      <c r="AU62" s="4" t="s">
        <v>228</v>
      </c>
      <c r="AV62" s="4" t="s">
        <v>228</v>
      </c>
      <c r="AW62" s="4" t="s">
        <v>228</v>
      </c>
      <c r="AX62" s="4" t="s">
        <v>228</v>
      </c>
      <c r="AY62" s="4" t="s">
        <v>228</v>
      </c>
      <c r="AZ62" s="4" t="s">
        <v>228</v>
      </c>
      <c r="BA62" s="4" t="s">
        <v>228</v>
      </c>
      <c r="BB62" s="4" t="s">
        <v>228</v>
      </c>
      <c r="BC62" s="4" t="s">
        <v>228</v>
      </c>
      <c r="BD62" s="4" t="s">
        <v>228</v>
      </c>
      <c r="BE62" s="4" t="s">
        <v>228</v>
      </c>
      <c r="BF62" s="4" t="s">
        <v>228</v>
      </c>
      <c r="BG62" s="4" t="s">
        <v>228</v>
      </c>
      <c r="BH62" s="4" t="s">
        <v>228</v>
      </c>
      <c r="BI62" s="4" t="s">
        <v>228</v>
      </c>
      <c r="BJ62" s="4" t="s">
        <v>228</v>
      </c>
      <c r="BK62" s="4" t="s">
        <v>228</v>
      </c>
      <c r="BL62" s="4" t="s">
        <v>228</v>
      </c>
      <c r="BM62" s="4" t="s">
        <v>228</v>
      </c>
      <c r="BN62" s="4" t="s">
        <v>228</v>
      </c>
      <c r="BO62" s="4" t="s">
        <v>228</v>
      </c>
      <c r="BP62" s="4" t="s">
        <v>228</v>
      </c>
      <c r="BQ62" s="4" t="s">
        <v>228</v>
      </c>
      <c r="BR62" s="4"/>
      <c r="BS62" s="4"/>
      <c r="BT62" s="4"/>
      <c r="BU62" s="4"/>
      <c r="BV62" s="4"/>
      <c r="BW62" s="4"/>
      <c r="BX62" s="4"/>
      <c r="BY62" s="4"/>
      <c r="BZ62" s="4"/>
      <c r="CA62" s="4"/>
      <c r="CB62" s="4"/>
      <c r="CC62" s="4"/>
      <c r="CD62" s="4"/>
      <c r="CE62" s="4"/>
      <c r="CF62" s="4"/>
      <c r="CG62" s="4"/>
      <c r="CH62" s="4"/>
      <c r="CI62" s="4"/>
      <c r="CJ62" s="4"/>
      <c r="CK62" s="4"/>
      <c r="CL62" s="4"/>
      <c r="CM62" s="4"/>
      <c r="CN62" s="4"/>
      <c r="CO62" s="4"/>
      <c r="CP62" s="4"/>
      <c r="CQ62" s="4"/>
      <c r="CR62" s="4"/>
      <c r="CS62" s="4"/>
      <c r="CT62" s="4"/>
      <c r="CU62" s="4"/>
      <c r="CV62" s="4"/>
      <c r="CW62" s="4"/>
      <c r="CX62" s="4"/>
      <c r="CY62" s="4"/>
      <c r="CZ62" s="4"/>
      <c r="DA62" s="4"/>
      <c r="DB62" s="4"/>
      <c r="DC62" s="4"/>
      <c r="DD62" s="4"/>
      <c r="DE62" s="4"/>
      <c r="DF62" s="4"/>
      <c r="DG62" s="78"/>
    </row>
    <row r="63" spans="1:111" x14ac:dyDescent="0.5">
      <c r="A63" s="82" t="str">
        <f>'5k Men'!B64</f>
        <v>Tim</v>
      </c>
      <c r="B63" s="17" t="str">
        <f>'5k Men'!C64</f>
        <v>Heneghan</v>
      </c>
      <c r="C63" s="6">
        <f t="shared" si="0"/>
        <v>2.1064814814814814E-2</v>
      </c>
      <c r="D63" s="4" t="s">
        <v>349</v>
      </c>
      <c r="E63" s="4">
        <v>2.2777777777777779E-2</v>
      </c>
      <c r="F63" s="4" t="s">
        <v>347</v>
      </c>
      <c r="G63" s="4">
        <v>2.1064814814814814E-2</v>
      </c>
      <c r="H63" s="4" t="s">
        <v>228</v>
      </c>
      <c r="I63" s="4" t="s">
        <v>228</v>
      </c>
      <c r="J63" s="4" t="s">
        <v>347</v>
      </c>
      <c r="K63" s="4">
        <v>2.6550925925925926E-2</v>
      </c>
      <c r="L63" s="4" t="s">
        <v>228</v>
      </c>
      <c r="M63" s="4" t="s">
        <v>228</v>
      </c>
      <c r="N63" s="4" t="s">
        <v>348</v>
      </c>
      <c r="O63" s="4">
        <v>2.2442129629629631E-2</v>
      </c>
      <c r="P63" s="4" t="s">
        <v>228</v>
      </c>
      <c r="Q63" s="4" t="s">
        <v>228</v>
      </c>
      <c r="R63" s="4" t="s">
        <v>228</v>
      </c>
      <c r="S63" s="4" t="s">
        <v>228</v>
      </c>
      <c r="T63" s="4" t="s">
        <v>349</v>
      </c>
      <c r="U63" s="4">
        <v>2.2291666666666668E-2</v>
      </c>
      <c r="V63" s="4" t="s">
        <v>228</v>
      </c>
      <c r="W63" s="4" t="s">
        <v>228</v>
      </c>
      <c r="X63" s="4" t="s">
        <v>228</v>
      </c>
      <c r="Y63" s="4" t="s">
        <v>228</v>
      </c>
      <c r="Z63" s="4" t="s">
        <v>228</v>
      </c>
      <c r="AA63" s="4" t="s">
        <v>228</v>
      </c>
      <c r="AB63" s="4" t="s">
        <v>228</v>
      </c>
      <c r="AC63" s="4" t="s">
        <v>228</v>
      </c>
      <c r="AD63" s="4" t="s">
        <v>228</v>
      </c>
      <c r="AE63" s="4" t="s">
        <v>228</v>
      </c>
      <c r="AF63" s="4" t="s">
        <v>228</v>
      </c>
      <c r="AG63" s="4" t="s">
        <v>228</v>
      </c>
      <c r="AH63" s="4" t="s">
        <v>228</v>
      </c>
      <c r="AI63" s="4" t="s">
        <v>228</v>
      </c>
      <c r="AJ63" s="4" t="s">
        <v>349</v>
      </c>
      <c r="AK63" s="4">
        <v>3.2766203703703707E-2</v>
      </c>
      <c r="AL63" s="4" t="s">
        <v>348</v>
      </c>
      <c r="AM63" s="4">
        <v>3.0833333333333334E-2</v>
      </c>
      <c r="AN63" s="4" t="s">
        <v>348</v>
      </c>
      <c r="AO63" s="4">
        <v>3.0185185185185186E-2</v>
      </c>
      <c r="AP63" s="4" t="s">
        <v>352</v>
      </c>
      <c r="AQ63" s="4">
        <v>3.0706018518518518E-2</v>
      </c>
      <c r="AR63" s="4" t="s">
        <v>349</v>
      </c>
      <c r="AS63" s="4">
        <v>2.8912037037037038E-2</v>
      </c>
      <c r="AT63" s="4" t="s">
        <v>778</v>
      </c>
      <c r="AU63" s="4">
        <v>3.0983796296296297E-2</v>
      </c>
      <c r="AV63" s="4" t="s">
        <v>352</v>
      </c>
      <c r="AW63" s="4">
        <v>3.0162037037037036E-2</v>
      </c>
      <c r="AX63" s="4" t="s">
        <v>349</v>
      </c>
      <c r="AY63" s="4">
        <v>2.8750000000000001E-2</v>
      </c>
      <c r="AZ63" s="4" t="s">
        <v>228</v>
      </c>
      <c r="BA63" s="4" t="s">
        <v>228</v>
      </c>
      <c r="BB63" s="4" t="s">
        <v>347</v>
      </c>
      <c r="BC63" s="4">
        <v>3.0601851851851852E-2</v>
      </c>
      <c r="BD63" s="4" t="s">
        <v>609</v>
      </c>
      <c r="BE63" s="4">
        <v>2.8726851851851851E-2</v>
      </c>
      <c r="BF63" s="4" t="s">
        <v>349</v>
      </c>
      <c r="BG63" s="4">
        <v>2.8854166666666667E-2</v>
      </c>
      <c r="BH63" s="4" t="s">
        <v>863</v>
      </c>
      <c r="BI63" s="4">
        <v>3.079861111111111E-2</v>
      </c>
      <c r="BJ63" s="4" t="s">
        <v>347</v>
      </c>
      <c r="BK63" s="4">
        <v>2.9027777777777777E-2</v>
      </c>
      <c r="BL63" s="4" t="s">
        <v>347</v>
      </c>
      <c r="BM63" s="4">
        <v>3.2129629629629633E-2</v>
      </c>
      <c r="BN63" s="4" t="s">
        <v>228</v>
      </c>
      <c r="BO63" s="4" t="s">
        <v>228</v>
      </c>
      <c r="BP63" s="4" t="s">
        <v>931</v>
      </c>
      <c r="BQ63" s="4">
        <v>3.0856481481481481E-2</v>
      </c>
      <c r="BR63" s="4"/>
      <c r="BS63" s="4"/>
      <c r="BT63" s="4"/>
      <c r="BU63" s="4"/>
      <c r="BV63" s="4"/>
      <c r="BW63" s="4"/>
      <c r="BX63" s="4"/>
      <c r="BY63" s="4"/>
      <c r="BZ63" s="4"/>
      <c r="CA63" s="4"/>
      <c r="CB63" s="4"/>
      <c r="CC63" s="4"/>
      <c r="CD63" s="4"/>
      <c r="CE63" s="4"/>
      <c r="CF63" s="4"/>
      <c r="CG63" s="4"/>
      <c r="CH63" s="4"/>
      <c r="CI63" s="4"/>
      <c r="CJ63" s="4"/>
      <c r="CK63" s="4"/>
      <c r="CL63" s="4"/>
      <c r="CM63" s="4"/>
      <c r="CN63" s="4"/>
      <c r="CO63" s="4"/>
      <c r="CP63" s="4"/>
      <c r="CQ63" s="4"/>
      <c r="CR63" s="4"/>
      <c r="CS63" s="4"/>
      <c r="CT63" s="4"/>
      <c r="CU63" s="4"/>
      <c r="CV63" s="4"/>
      <c r="CW63" s="4"/>
      <c r="CX63" s="4"/>
      <c r="CY63" s="4"/>
      <c r="CZ63" s="4"/>
      <c r="DA63" s="4"/>
      <c r="DB63" s="4"/>
      <c r="DC63" s="4"/>
      <c r="DD63" s="4"/>
      <c r="DE63" s="4"/>
      <c r="DF63" s="4"/>
      <c r="DG63" s="78"/>
    </row>
    <row r="64" spans="1:111" x14ac:dyDescent="0.5">
      <c r="A64" s="82" t="str">
        <f>'5k Men'!B65</f>
        <v>Kris</v>
      </c>
      <c r="B64" s="17" t="str">
        <f>'5k Men'!C65</f>
        <v>Hilton</v>
      </c>
      <c r="C64" s="6">
        <f t="shared" si="0"/>
        <v>1.3900462962962963E-2</v>
      </c>
      <c r="D64" s="4" t="s">
        <v>228</v>
      </c>
      <c r="E64" s="4" t="s">
        <v>228</v>
      </c>
      <c r="F64" s="4" t="s">
        <v>228</v>
      </c>
      <c r="G64" s="4" t="s">
        <v>228</v>
      </c>
      <c r="H64" s="4" t="s">
        <v>228</v>
      </c>
      <c r="I64" s="4" t="s">
        <v>228</v>
      </c>
      <c r="J64" s="4" t="s">
        <v>355</v>
      </c>
      <c r="K64" s="4">
        <v>1.8472222222222223E-2</v>
      </c>
      <c r="L64" s="4" t="s">
        <v>348</v>
      </c>
      <c r="M64" s="4">
        <v>1.6145833333333335E-2</v>
      </c>
      <c r="N64" s="4" t="s">
        <v>228</v>
      </c>
      <c r="O64" s="4" t="s">
        <v>228</v>
      </c>
      <c r="P64" s="4" t="s">
        <v>348</v>
      </c>
      <c r="Q64" s="4">
        <v>1.3900462962962963E-2</v>
      </c>
      <c r="R64" s="4" t="s">
        <v>228</v>
      </c>
      <c r="S64" s="4" t="s">
        <v>228</v>
      </c>
      <c r="T64" s="4" t="s">
        <v>348</v>
      </c>
      <c r="U64" s="4">
        <v>1.6203703703703703E-2</v>
      </c>
      <c r="V64" s="4" t="s">
        <v>228</v>
      </c>
      <c r="W64" s="4" t="s">
        <v>228</v>
      </c>
      <c r="X64" s="4" t="s">
        <v>228</v>
      </c>
      <c r="Y64" s="4" t="s">
        <v>228</v>
      </c>
      <c r="Z64" s="4" t="s">
        <v>355</v>
      </c>
      <c r="AA64" s="4">
        <v>1.6921296296296295E-2</v>
      </c>
      <c r="AB64" s="4" t="s">
        <v>355</v>
      </c>
      <c r="AC64" s="4">
        <v>1.7997685185185186E-2</v>
      </c>
      <c r="AD64" s="4" t="s">
        <v>228</v>
      </c>
      <c r="AE64" s="4" t="s">
        <v>228</v>
      </c>
      <c r="AF64" s="4" t="s">
        <v>228</v>
      </c>
      <c r="AG64" s="4" t="s">
        <v>228</v>
      </c>
      <c r="AH64" s="4" t="s">
        <v>228</v>
      </c>
      <c r="AI64" s="4" t="s">
        <v>228</v>
      </c>
      <c r="AJ64" s="4" t="s">
        <v>355</v>
      </c>
      <c r="AK64" s="4">
        <v>1.7256944444444443E-2</v>
      </c>
      <c r="AL64" s="4" t="s">
        <v>355</v>
      </c>
      <c r="AM64" s="4">
        <v>1.6724537037037038E-2</v>
      </c>
      <c r="AN64" s="4" t="s">
        <v>355</v>
      </c>
      <c r="AO64" s="4">
        <v>1.7199074074074075E-2</v>
      </c>
      <c r="AP64" s="4" t="s">
        <v>228</v>
      </c>
      <c r="AQ64" s="4" t="s">
        <v>228</v>
      </c>
      <c r="AR64" s="4" t="s">
        <v>355</v>
      </c>
      <c r="AS64" s="4">
        <v>1.6574074074074074E-2</v>
      </c>
      <c r="AT64" s="4" t="s">
        <v>228</v>
      </c>
      <c r="AU64" s="4" t="s">
        <v>228</v>
      </c>
      <c r="AV64" s="4" t="s">
        <v>355</v>
      </c>
      <c r="AW64" s="4">
        <v>1.8368055555555554E-2</v>
      </c>
      <c r="AX64" s="4" t="s">
        <v>355</v>
      </c>
      <c r="AY64" s="4">
        <v>1.5474537037037037E-2</v>
      </c>
      <c r="AZ64" s="4" t="s">
        <v>355</v>
      </c>
      <c r="BA64" s="4">
        <v>1.7905092592592594E-2</v>
      </c>
      <c r="BB64" s="4" t="s">
        <v>355</v>
      </c>
      <c r="BC64" s="4">
        <v>1.6608796296296295E-2</v>
      </c>
      <c r="BD64" s="4" t="s">
        <v>228</v>
      </c>
      <c r="BE64" s="4" t="s">
        <v>228</v>
      </c>
      <c r="BF64" s="4" t="s">
        <v>228</v>
      </c>
      <c r="BG64" s="4" t="s">
        <v>228</v>
      </c>
      <c r="BH64" s="4" t="s">
        <v>355</v>
      </c>
      <c r="BI64" s="4">
        <v>1.726851851851852E-2</v>
      </c>
      <c r="BJ64" s="4" t="s">
        <v>355</v>
      </c>
      <c r="BK64" s="4">
        <v>1.699074074074074E-2</v>
      </c>
      <c r="BL64" s="4" t="s">
        <v>357</v>
      </c>
      <c r="BM64" s="4">
        <v>1.9155092592592592E-2</v>
      </c>
      <c r="BN64" s="4" t="s">
        <v>228</v>
      </c>
      <c r="BO64" s="4" t="s">
        <v>228</v>
      </c>
      <c r="BP64" s="4" t="s">
        <v>355</v>
      </c>
      <c r="BQ64" s="4">
        <v>1.9201388888888889E-2</v>
      </c>
      <c r="BR64" s="4"/>
      <c r="BS64" s="4"/>
      <c r="BT64" s="4"/>
      <c r="BU64" s="4"/>
      <c r="BV64" s="4"/>
      <c r="BW64" s="4"/>
      <c r="BX64" s="4"/>
      <c r="BY64" s="4"/>
      <c r="BZ64" s="4"/>
      <c r="CA64" s="4"/>
      <c r="CB64" s="4"/>
      <c r="CC64" s="4"/>
      <c r="CD64" s="4"/>
      <c r="CE64" s="4"/>
      <c r="CF64" s="4"/>
      <c r="CG64" s="4"/>
      <c r="CH64" s="4"/>
      <c r="CI64" s="4"/>
      <c r="CJ64" s="4"/>
      <c r="CK64" s="4"/>
      <c r="CL64" s="4"/>
      <c r="CM64" s="4"/>
      <c r="CN64" s="4"/>
      <c r="CO64" s="4"/>
      <c r="CP64" s="4"/>
      <c r="CQ64" s="4"/>
      <c r="CR64" s="4"/>
      <c r="CS64" s="4"/>
      <c r="CT64" s="4"/>
      <c r="CU64" s="4"/>
      <c r="CV64" s="4"/>
      <c r="CW64" s="4"/>
      <c r="CX64" s="4"/>
      <c r="CY64" s="4"/>
      <c r="CZ64" s="4"/>
      <c r="DA64" s="4"/>
      <c r="DB64" s="4"/>
      <c r="DC64" s="4"/>
      <c r="DD64" s="4"/>
      <c r="DE64" s="4"/>
      <c r="DF64" s="4"/>
      <c r="DG64" s="78"/>
    </row>
    <row r="65" spans="1:111" x14ac:dyDescent="0.5">
      <c r="A65" s="82" t="str">
        <f>'5k Men'!B66</f>
        <v>Robert</v>
      </c>
      <c r="B65" s="17" t="str">
        <f>'5k Men'!C66</f>
        <v>Hodges</v>
      </c>
      <c r="C65" s="6">
        <f>MIN(D65:DG65)</f>
        <v>1.4293981481481482E-2</v>
      </c>
      <c r="D65" s="4" t="s">
        <v>228</v>
      </c>
      <c r="E65" s="4" t="s">
        <v>228</v>
      </c>
      <c r="F65" s="4" t="s">
        <v>228</v>
      </c>
      <c r="G65" s="4" t="s">
        <v>228</v>
      </c>
      <c r="H65" s="4" t="s">
        <v>228</v>
      </c>
      <c r="I65" s="4" t="s">
        <v>228</v>
      </c>
      <c r="J65" s="4" t="s">
        <v>228</v>
      </c>
      <c r="K65" s="4" t="s">
        <v>228</v>
      </c>
      <c r="L65" s="4" t="s">
        <v>228</v>
      </c>
      <c r="M65" s="4" t="s">
        <v>228</v>
      </c>
      <c r="N65" s="4" t="s">
        <v>228</v>
      </c>
      <c r="O65" s="4" t="s">
        <v>228</v>
      </c>
      <c r="P65" s="4" t="s">
        <v>228</v>
      </c>
      <c r="Q65" s="4" t="s">
        <v>228</v>
      </c>
      <c r="R65" s="4" t="s">
        <v>228</v>
      </c>
      <c r="S65" s="4" t="s">
        <v>228</v>
      </c>
      <c r="T65" s="4" t="s">
        <v>228</v>
      </c>
      <c r="U65" s="4" t="s">
        <v>228</v>
      </c>
      <c r="V65" s="4" t="s">
        <v>228</v>
      </c>
      <c r="W65" s="4" t="s">
        <v>228</v>
      </c>
      <c r="X65" s="4" t="s">
        <v>228</v>
      </c>
      <c r="Y65" s="4" t="s">
        <v>228</v>
      </c>
      <c r="Z65" s="4" t="s">
        <v>228</v>
      </c>
      <c r="AA65" s="4" t="s">
        <v>228</v>
      </c>
      <c r="AB65" s="4" t="s">
        <v>228</v>
      </c>
      <c r="AC65" s="4" t="s">
        <v>228</v>
      </c>
      <c r="AD65" s="4" t="s">
        <v>228</v>
      </c>
      <c r="AE65" s="4" t="s">
        <v>228</v>
      </c>
      <c r="AF65" s="4" t="s">
        <v>228</v>
      </c>
      <c r="AG65" s="4" t="s">
        <v>228</v>
      </c>
      <c r="AH65" s="4" t="s">
        <v>355</v>
      </c>
      <c r="AI65" s="4">
        <v>1.4293981481481482E-2</v>
      </c>
      <c r="AJ65" s="4" t="s">
        <v>228</v>
      </c>
      <c r="AK65" s="4" t="s">
        <v>228</v>
      </c>
      <c r="AL65" s="4" t="s">
        <v>228</v>
      </c>
      <c r="AM65" s="4" t="s">
        <v>228</v>
      </c>
      <c r="AN65" s="4" t="s">
        <v>228</v>
      </c>
      <c r="AO65" s="4" t="s">
        <v>228</v>
      </c>
      <c r="AP65" s="4" t="s">
        <v>228</v>
      </c>
      <c r="AQ65" s="4" t="s">
        <v>228</v>
      </c>
      <c r="AR65" s="4" t="s">
        <v>228</v>
      </c>
      <c r="AS65" s="4" t="s">
        <v>228</v>
      </c>
      <c r="AT65" s="4" t="s">
        <v>228</v>
      </c>
      <c r="AU65" s="4" t="s">
        <v>228</v>
      </c>
      <c r="AV65" s="4" t="s">
        <v>228</v>
      </c>
      <c r="AW65" s="4" t="s">
        <v>228</v>
      </c>
      <c r="AX65" s="4" t="s">
        <v>228</v>
      </c>
      <c r="AY65" s="4" t="s">
        <v>228</v>
      </c>
      <c r="AZ65" s="4" t="s">
        <v>228</v>
      </c>
      <c r="BA65" s="4" t="s">
        <v>228</v>
      </c>
      <c r="BB65" s="4" t="s">
        <v>228</v>
      </c>
      <c r="BC65" s="4" t="s">
        <v>228</v>
      </c>
      <c r="BD65" s="4" t="s">
        <v>228</v>
      </c>
      <c r="BE65" s="4" t="s">
        <v>228</v>
      </c>
      <c r="BF65" s="4" t="s">
        <v>228</v>
      </c>
      <c r="BG65" s="4" t="s">
        <v>228</v>
      </c>
      <c r="BH65" s="4" t="s">
        <v>228</v>
      </c>
      <c r="BI65" s="4" t="s">
        <v>228</v>
      </c>
      <c r="BJ65" s="4" t="s">
        <v>355</v>
      </c>
      <c r="BK65" s="4">
        <v>1.4548611111111111E-2</v>
      </c>
      <c r="BL65" s="4" t="s">
        <v>228</v>
      </c>
      <c r="BM65" s="4" t="s">
        <v>228</v>
      </c>
      <c r="BN65" s="4" t="s">
        <v>228</v>
      </c>
      <c r="BO65" s="4" t="s">
        <v>228</v>
      </c>
      <c r="BP65" s="4" t="s">
        <v>355</v>
      </c>
      <c r="BQ65" s="4">
        <v>1.4456018518518519E-2</v>
      </c>
      <c r="BR65" s="4"/>
      <c r="BS65" s="4"/>
      <c r="BT65" s="4"/>
      <c r="BU65" s="4"/>
      <c r="BV65" s="4"/>
      <c r="BW65" s="4"/>
      <c r="BX65" s="4"/>
      <c r="BY65" s="4"/>
      <c r="BZ65" s="4"/>
      <c r="CA65" s="4"/>
      <c r="CB65" s="4"/>
      <c r="CC65" s="4"/>
      <c r="CD65" s="4"/>
      <c r="CE65" s="4"/>
      <c r="CF65" s="4"/>
      <c r="CG65" s="4"/>
      <c r="CH65" s="4"/>
      <c r="CI65" s="4"/>
      <c r="CJ65" s="4"/>
      <c r="CK65" s="4"/>
      <c r="CL65" s="4"/>
      <c r="CM65" s="4"/>
      <c r="CN65" s="4"/>
      <c r="CO65" s="4"/>
      <c r="CP65" s="4"/>
      <c r="CQ65" s="4"/>
      <c r="CR65" s="4"/>
      <c r="CS65" s="4"/>
      <c r="CT65" s="4"/>
      <c r="CU65" s="4"/>
      <c r="CV65" s="4"/>
      <c r="CW65" s="4"/>
      <c r="CX65" s="4"/>
      <c r="CY65" s="4"/>
      <c r="CZ65" s="4"/>
      <c r="DA65" s="4"/>
      <c r="DB65" s="4"/>
      <c r="DC65" s="4"/>
      <c r="DD65" s="4"/>
      <c r="DE65" s="4"/>
      <c r="DF65" s="4"/>
      <c r="DG65" s="78"/>
    </row>
    <row r="66" spans="1:111" x14ac:dyDescent="0.5">
      <c r="A66" s="82" t="str">
        <f>'5k Men'!B67</f>
        <v>Jeremy</v>
      </c>
      <c r="B66" s="17" t="str">
        <f>'5k Men'!C67</f>
        <v>Holden</v>
      </c>
      <c r="C66" s="6">
        <f t="shared" si="0"/>
        <v>1.9224537037037037E-2</v>
      </c>
      <c r="D66" s="4" t="s">
        <v>228</v>
      </c>
      <c r="E66" s="4" t="s">
        <v>228</v>
      </c>
      <c r="F66" s="4" t="s">
        <v>228</v>
      </c>
      <c r="G66" s="4" t="s">
        <v>228</v>
      </c>
      <c r="H66" s="4" t="s">
        <v>228</v>
      </c>
      <c r="I66" s="4" t="s">
        <v>228</v>
      </c>
      <c r="J66" s="4" t="s">
        <v>348</v>
      </c>
      <c r="K66" s="4">
        <v>1.9293981481481481E-2</v>
      </c>
      <c r="L66" s="4" t="s">
        <v>348</v>
      </c>
      <c r="M66" s="4">
        <v>1.923611111111111E-2</v>
      </c>
      <c r="N66" s="4" t="s">
        <v>348</v>
      </c>
      <c r="O66" s="4">
        <v>1.9247685185185184E-2</v>
      </c>
      <c r="P66" s="4" t="s">
        <v>348</v>
      </c>
      <c r="Q66" s="4">
        <v>1.9456018518518518E-2</v>
      </c>
      <c r="R66" s="4" t="s">
        <v>348</v>
      </c>
      <c r="S66" s="4">
        <v>1.954861111111111E-2</v>
      </c>
      <c r="T66" s="4" t="s">
        <v>348</v>
      </c>
      <c r="U66" s="4">
        <v>1.9641203703703702E-2</v>
      </c>
      <c r="V66" s="4" t="s">
        <v>538</v>
      </c>
      <c r="W66" s="4">
        <v>2.133101851851852E-2</v>
      </c>
      <c r="X66" s="4" t="s">
        <v>348</v>
      </c>
      <c r="Y66" s="4">
        <v>1.9814814814814816E-2</v>
      </c>
      <c r="Z66" s="4" t="s">
        <v>348</v>
      </c>
      <c r="AA66" s="4">
        <v>1.9942129629629629E-2</v>
      </c>
      <c r="AB66" s="4" t="s">
        <v>348</v>
      </c>
      <c r="AC66" s="4">
        <v>1.9224537037037037E-2</v>
      </c>
      <c r="AD66" s="4" t="s">
        <v>228</v>
      </c>
      <c r="AE66" s="4" t="s">
        <v>228</v>
      </c>
      <c r="AF66" s="4" t="s">
        <v>228</v>
      </c>
      <c r="AG66" s="4" t="s">
        <v>228</v>
      </c>
      <c r="AH66" s="4" t="s">
        <v>228</v>
      </c>
      <c r="AI66" s="4" t="s">
        <v>228</v>
      </c>
      <c r="AJ66" s="4" t="s">
        <v>348</v>
      </c>
      <c r="AK66" s="4">
        <v>2.0416666666666666E-2</v>
      </c>
      <c r="AL66" s="4" t="s">
        <v>228</v>
      </c>
      <c r="AM66" s="4" t="s">
        <v>228</v>
      </c>
      <c r="AN66" s="4" t="s">
        <v>348</v>
      </c>
      <c r="AO66" s="4">
        <v>2.0439814814814813E-2</v>
      </c>
      <c r="AP66" s="4" t="s">
        <v>228</v>
      </c>
      <c r="AQ66" s="4" t="s">
        <v>228</v>
      </c>
      <c r="AR66" s="4" t="s">
        <v>228</v>
      </c>
      <c r="AS66" s="4" t="s">
        <v>228</v>
      </c>
      <c r="AT66" s="4" t="s">
        <v>348</v>
      </c>
      <c r="AU66" s="4">
        <v>2.0891203703703703E-2</v>
      </c>
      <c r="AV66" s="4" t="s">
        <v>616</v>
      </c>
      <c r="AW66" s="4">
        <v>2.0925925925925924E-2</v>
      </c>
      <c r="AX66" s="4" t="s">
        <v>348</v>
      </c>
      <c r="AY66" s="4">
        <v>2.0706018518518519E-2</v>
      </c>
      <c r="AZ66" s="4" t="s">
        <v>348</v>
      </c>
      <c r="BA66" s="4">
        <v>2.0439814814814813E-2</v>
      </c>
      <c r="BB66" s="4" t="s">
        <v>348</v>
      </c>
      <c r="BC66" s="4">
        <v>2.0833333333333332E-2</v>
      </c>
      <c r="BD66" s="4" t="s">
        <v>348</v>
      </c>
      <c r="BE66" s="4">
        <v>2.2210648148148149E-2</v>
      </c>
      <c r="BF66" s="4" t="s">
        <v>351</v>
      </c>
      <c r="BG66" s="4">
        <v>2.0625000000000001E-2</v>
      </c>
      <c r="BH66" s="4" t="s">
        <v>348</v>
      </c>
      <c r="BI66" s="4">
        <v>2.0543981481481483E-2</v>
      </c>
      <c r="BJ66" s="4" t="s">
        <v>885</v>
      </c>
      <c r="BK66" s="4">
        <v>2.1550925925925925E-2</v>
      </c>
      <c r="BL66" s="4" t="s">
        <v>228</v>
      </c>
      <c r="BM66" s="4" t="s">
        <v>228</v>
      </c>
      <c r="BN66" s="4" t="s">
        <v>348</v>
      </c>
      <c r="BO66" s="4">
        <v>2.1342592592592594E-2</v>
      </c>
      <c r="BP66" s="4" t="s">
        <v>228</v>
      </c>
      <c r="BQ66" s="4" t="s">
        <v>228</v>
      </c>
      <c r="BR66" s="4"/>
      <c r="BS66" s="4"/>
      <c r="BT66" s="4"/>
      <c r="BU66" s="4"/>
      <c r="BV66" s="4"/>
      <c r="BW66" s="4"/>
      <c r="BX66" s="4"/>
      <c r="BY66" s="4"/>
      <c r="BZ66" s="4"/>
      <c r="CA66" s="4"/>
      <c r="CB66" s="4"/>
      <c r="CC66" s="4"/>
      <c r="CD66" s="4"/>
      <c r="CE66" s="4"/>
      <c r="CF66" s="4"/>
      <c r="CG66" s="4"/>
      <c r="CH66" s="4"/>
      <c r="CI66" s="4"/>
      <c r="CJ66" s="4"/>
      <c r="CK66" s="4"/>
      <c r="CL66" s="4"/>
      <c r="CM66" s="4"/>
      <c r="CN66" s="4"/>
      <c r="CO66" s="4"/>
      <c r="CP66" s="4"/>
      <c r="CQ66" s="4"/>
      <c r="CR66" s="4"/>
      <c r="CS66" s="4"/>
      <c r="CT66" s="4"/>
      <c r="CU66" s="4"/>
      <c r="CV66" s="4"/>
      <c r="CW66" s="4"/>
      <c r="CX66" s="4"/>
      <c r="CY66" s="4"/>
      <c r="CZ66" s="4"/>
      <c r="DA66" s="4"/>
      <c r="DB66" s="4"/>
      <c r="DC66" s="4"/>
      <c r="DD66" s="4"/>
      <c r="DE66" s="4"/>
      <c r="DF66" s="4"/>
      <c r="DG66" s="78"/>
    </row>
    <row r="67" spans="1:111" x14ac:dyDescent="0.5">
      <c r="A67" s="82" t="str">
        <f>'5k Men'!B68</f>
        <v>Adrian</v>
      </c>
      <c r="B67" s="17" t="str">
        <f>'5k Men'!C68</f>
        <v>Holland</v>
      </c>
      <c r="C67" s="6">
        <f>MIN(D67:DG67)</f>
        <v>2.1261574074074075E-2</v>
      </c>
      <c r="D67" s="4" t="s">
        <v>228</v>
      </c>
      <c r="E67" s="4" t="s">
        <v>228</v>
      </c>
      <c r="F67" s="4" t="s">
        <v>228</v>
      </c>
      <c r="G67" s="4" t="s">
        <v>228</v>
      </c>
      <c r="H67" s="4" t="s">
        <v>228</v>
      </c>
      <c r="I67" s="4" t="s">
        <v>228</v>
      </c>
      <c r="J67" s="4" t="s">
        <v>228</v>
      </c>
      <c r="K67" s="4" t="s">
        <v>228</v>
      </c>
      <c r="L67" s="4" t="s">
        <v>228</v>
      </c>
      <c r="M67" s="4" t="s">
        <v>228</v>
      </c>
      <c r="N67" s="4" t="s">
        <v>228</v>
      </c>
      <c r="O67" s="4" t="s">
        <v>228</v>
      </c>
      <c r="P67" s="4" t="s">
        <v>228</v>
      </c>
      <c r="Q67" s="4" t="s">
        <v>228</v>
      </c>
      <c r="R67" s="4" t="s">
        <v>228</v>
      </c>
      <c r="S67" s="4" t="s">
        <v>228</v>
      </c>
      <c r="T67" s="4" t="s">
        <v>228</v>
      </c>
      <c r="U67" s="4" t="s">
        <v>228</v>
      </c>
      <c r="V67" s="4" t="s">
        <v>228</v>
      </c>
      <c r="W67" s="4" t="s">
        <v>228</v>
      </c>
      <c r="X67" s="4" t="s">
        <v>228</v>
      </c>
      <c r="Y67" s="4" t="s">
        <v>228</v>
      </c>
      <c r="Z67" s="4" t="s">
        <v>228</v>
      </c>
      <c r="AA67" s="4" t="s">
        <v>228</v>
      </c>
      <c r="AB67" s="4" t="s">
        <v>228</v>
      </c>
      <c r="AC67" s="4" t="s">
        <v>228</v>
      </c>
      <c r="AD67" s="4" t="s">
        <v>228</v>
      </c>
      <c r="AE67" s="4" t="s">
        <v>228</v>
      </c>
      <c r="AF67" s="4" t="s">
        <v>228</v>
      </c>
      <c r="AG67" s="4" t="s">
        <v>228</v>
      </c>
      <c r="AH67" s="4" t="s">
        <v>228</v>
      </c>
      <c r="AI67" s="4" t="s">
        <v>228</v>
      </c>
      <c r="AJ67" s="4" t="s">
        <v>228</v>
      </c>
      <c r="AK67" s="4" t="s">
        <v>228</v>
      </c>
      <c r="AL67" s="4" t="s">
        <v>228</v>
      </c>
      <c r="AM67" s="4" t="s">
        <v>228</v>
      </c>
      <c r="AN67" s="4" t="s">
        <v>228</v>
      </c>
      <c r="AO67" s="4" t="s">
        <v>228</v>
      </c>
      <c r="AP67" s="4" t="s">
        <v>228</v>
      </c>
      <c r="AQ67" s="4" t="s">
        <v>228</v>
      </c>
      <c r="AR67" s="4" t="s">
        <v>355</v>
      </c>
      <c r="AS67" s="4">
        <v>2.1261574074074075E-2</v>
      </c>
      <c r="AT67" s="4" t="s">
        <v>228</v>
      </c>
      <c r="AU67" s="4" t="s">
        <v>228</v>
      </c>
      <c r="AV67" s="4" t="s">
        <v>228</v>
      </c>
      <c r="AW67" s="4" t="s">
        <v>228</v>
      </c>
      <c r="AX67" s="4" t="s">
        <v>228</v>
      </c>
      <c r="AY67" s="4" t="s">
        <v>228</v>
      </c>
      <c r="AZ67" s="4" t="s">
        <v>228</v>
      </c>
      <c r="BA67" s="4" t="s">
        <v>228</v>
      </c>
      <c r="BB67" s="4" t="s">
        <v>228</v>
      </c>
      <c r="BC67" s="4" t="s">
        <v>228</v>
      </c>
      <c r="BD67" s="4" t="s">
        <v>228</v>
      </c>
      <c r="BE67" s="4" t="s">
        <v>228</v>
      </c>
      <c r="BF67" s="4" t="s">
        <v>228</v>
      </c>
      <c r="BG67" s="4" t="s">
        <v>228</v>
      </c>
      <c r="BH67" s="4" t="s">
        <v>228</v>
      </c>
      <c r="BI67" s="4" t="s">
        <v>228</v>
      </c>
      <c r="BJ67" s="4" t="s">
        <v>228</v>
      </c>
      <c r="BK67" s="4" t="s">
        <v>228</v>
      </c>
      <c r="BL67" s="4" t="s">
        <v>228</v>
      </c>
      <c r="BM67" s="4" t="s">
        <v>228</v>
      </c>
      <c r="BN67" s="4" t="s">
        <v>228</v>
      </c>
      <c r="BO67" s="4" t="s">
        <v>228</v>
      </c>
      <c r="BP67" s="4" t="s">
        <v>228</v>
      </c>
      <c r="BQ67" s="4" t="s">
        <v>228</v>
      </c>
      <c r="BR67" s="4"/>
      <c r="BS67" s="4"/>
      <c r="BT67" s="4"/>
      <c r="BU67" s="4"/>
      <c r="BV67" s="4"/>
      <c r="BW67" s="4"/>
      <c r="BX67" s="4"/>
      <c r="BY67" s="4"/>
      <c r="BZ67" s="4"/>
      <c r="CA67" s="4"/>
      <c r="CB67" s="4"/>
      <c r="CC67" s="4"/>
      <c r="CD67" s="4"/>
      <c r="CE67" s="4"/>
      <c r="CF67" s="4"/>
      <c r="CG67" s="4"/>
      <c r="CH67" s="4"/>
      <c r="CI67" s="4"/>
      <c r="CJ67" s="4"/>
      <c r="CK67" s="4"/>
      <c r="CL67" s="4"/>
      <c r="CM67" s="4"/>
      <c r="CN67" s="4"/>
      <c r="CO67" s="4"/>
      <c r="CP67" s="4"/>
      <c r="CQ67" s="4"/>
      <c r="CR67" s="4"/>
      <c r="CS67" s="4"/>
      <c r="CT67" s="4"/>
      <c r="CU67" s="4"/>
      <c r="CV67" s="4"/>
      <c r="CW67" s="4"/>
      <c r="CX67" s="4"/>
      <c r="CY67" s="4"/>
      <c r="CZ67" s="4"/>
      <c r="DA67" s="4"/>
      <c r="DB67" s="4"/>
      <c r="DC67" s="4"/>
      <c r="DD67" s="4"/>
      <c r="DE67" s="4"/>
      <c r="DF67" s="4"/>
      <c r="DG67" s="78"/>
    </row>
    <row r="68" spans="1:111" x14ac:dyDescent="0.5">
      <c r="A68" s="82" t="str">
        <f>'5k Men'!B69</f>
        <v>Lewis</v>
      </c>
      <c r="B68" s="17" t="str">
        <f>'5k Men'!C69</f>
        <v>Holloway</v>
      </c>
      <c r="C68" s="6">
        <f t="shared" si="0"/>
        <v>1.3831018518518519E-2</v>
      </c>
      <c r="D68" s="4" t="s">
        <v>228</v>
      </c>
      <c r="E68" s="4" t="s">
        <v>228</v>
      </c>
      <c r="F68" s="4" t="s">
        <v>228</v>
      </c>
      <c r="G68" s="4" t="s">
        <v>228</v>
      </c>
      <c r="H68" s="4" t="s">
        <v>228</v>
      </c>
      <c r="I68" s="4" t="s">
        <v>228</v>
      </c>
      <c r="J68" s="4" t="s">
        <v>355</v>
      </c>
      <c r="K68" s="4">
        <v>1.545138888888889E-2</v>
      </c>
      <c r="L68" s="4" t="s">
        <v>228</v>
      </c>
      <c r="M68" s="4" t="s">
        <v>228</v>
      </c>
      <c r="N68" s="4" t="s">
        <v>228</v>
      </c>
      <c r="O68" s="4" t="s">
        <v>228</v>
      </c>
      <c r="P68" s="4" t="s">
        <v>228</v>
      </c>
      <c r="Q68" s="4" t="s">
        <v>228</v>
      </c>
      <c r="R68" s="4" t="s">
        <v>228</v>
      </c>
      <c r="S68" s="4" t="s">
        <v>228</v>
      </c>
      <c r="T68" s="4" t="s">
        <v>228</v>
      </c>
      <c r="U68" s="4" t="s">
        <v>228</v>
      </c>
      <c r="V68" s="4" t="s">
        <v>228</v>
      </c>
      <c r="W68" s="4" t="s">
        <v>228</v>
      </c>
      <c r="X68" s="4" t="s">
        <v>228</v>
      </c>
      <c r="Y68" s="4" t="s">
        <v>228</v>
      </c>
      <c r="Z68" s="4" t="s">
        <v>228</v>
      </c>
      <c r="AA68" s="4" t="s">
        <v>228</v>
      </c>
      <c r="AB68" s="4" t="s">
        <v>228</v>
      </c>
      <c r="AC68" s="4" t="s">
        <v>228</v>
      </c>
      <c r="AD68" s="4" t="s">
        <v>228</v>
      </c>
      <c r="AE68" s="4" t="s">
        <v>228</v>
      </c>
      <c r="AF68" s="4" t="s">
        <v>228</v>
      </c>
      <c r="AG68" s="4" t="s">
        <v>228</v>
      </c>
      <c r="AH68" s="4" t="s">
        <v>228</v>
      </c>
      <c r="AI68" s="4" t="s">
        <v>228</v>
      </c>
      <c r="AJ68" s="4" t="s">
        <v>228</v>
      </c>
      <c r="AK68" s="4" t="s">
        <v>228</v>
      </c>
      <c r="AL68" s="4" t="s">
        <v>228</v>
      </c>
      <c r="AM68" s="4" t="s">
        <v>228</v>
      </c>
      <c r="AN68" s="4" t="s">
        <v>559</v>
      </c>
      <c r="AO68" s="4">
        <v>1.5821759259259258E-2</v>
      </c>
      <c r="AP68" s="4" t="s">
        <v>228</v>
      </c>
      <c r="AQ68" s="4" t="s">
        <v>228</v>
      </c>
      <c r="AR68" s="4" t="s">
        <v>355</v>
      </c>
      <c r="AS68" s="4">
        <v>1.4282407407407407E-2</v>
      </c>
      <c r="AT68" s="4" t="s">
        <v>355</v>
      </c>
      <c r="AU68" s="4">
        <v>1.4456018518518519E-2</v>
      </c>
      <c r="AV68" s="4" t="s">
        <v>355</v>
      </c>
      <c r="AW68" s="4">
        <v>1.3831018518518519E-2</v>
      </c>
      <c r="AX68" s="4" t="s">
        <v>228</v>
      </c>
      <c r="AY68" s="4" t="s">
        <v>228</v>
      </c>
      <c r="AZ68" s="4" t="s">
        <v>228</v>
      </c>
      <c r="BA68" s="4" t="s">
        <v>228</v>
      </c>
      <c r="BB68" s="4" t="s">
        <v>228</v>
      </c>
      <c r="BC68" s="4" t="s">
        <v>228</v>
      </c>
      <c r="BD68" s="4" t="s">
        <v>228</v>
      </c>
      <c r="BE68" s="4" t="s">
        <v>228</v>
      </c>
      <c r="BF68" s="4" t="s">
        <v>355</v>
      </c>
      <c r="BG68" s="4">
        <v>1.4340277777777778E-2</v>
      </c>
      <c r="BH68" s="4" t="s">
        <v>355</v>
      </c>
      <c r="BI68" s="4">
        <v>1.4155092592592592E-2</v>
      </c>
      <c r="BJ68" s="4" t="s">
        <v>228</v>
      </c>
      <c r="BK68" s="4" t="s">
        <v>228</v>
      </c>
      <c r="BL68" s="4" t="s">
        <v>888</v>
      </c>
      <c r="BM68" s="4">
        <v>1.4004629629629629E-2</v>
      </c>
      <c r="BN68" s="4" t="s">
        <v>228</v>
      </c>
      <c r="BO68" s="4" t="s">
        <v>228</v>
      </c>
      <c r="BP68" s="4" t="s">
        <v>228</v>
      </c>
      <c r="BQ68" s="4" t="s">
        <v>228</v>
      </c>
      <c r="BR68" s="4"/>
      <c r="BS68" s="4"/>
      <c r="BT68" s="4"/>
      <c r="BU68" s="4"/>
      <c r="BV68" s="4"/>
      <c r="BW68" s="4"/>
      <c r="BX68" s="4"/>
      <c r="BY68" s="4"/>
      <c r="BZ68" s="4"/>
      <c r="CA68" s="4"/>
      <c r="CB68" s="4"/>
      <c r="CC68" s="4"/>
      <c r="CD68" s="4"/>
      <c r="CE68" s="4"/>
      <c r="CF68" s="4"/>
      <c r="CG68" s="4"/>
      <c r="CH68" s="4"/>
      <c r="CI68" s="4"/>
      <c r="CJ68" s="4"/>
      <c r="CK68" s="4"/>
      <c r="CL68" s="4"/>
      <c r="CM68" s="4"/>
      <c r="CN68" s="4"/>
      <c r="CO68" s="4"/>
      <c r="CP68" s="4"/>
      <c r="CQ68" s="4"/>
      <c r="CR68" s="4"/>
      <c r="CS68" s="4"/>
      <c r="CT68" s="4"/>
      <c r="CU68" s="4"/>
      <c r="CV68" s="4"/>
      <c r="CW68" s="4"/>
      <c r="CX68" s="4"/>
      <c r="CY68" s="4"/>
      <c r="CZ68" s="4"/>
      <c r="DA68" s="4"/>
      <c r="DB68" s="4"/>
      <c r="DC68" s="4"/>
      <c r="DD68" s="4"/>
      <c r="DE68" s="4"/>
      <c r="DF68" s="4"/>
      <c r="DG68" s="78"/>
    </row>
    <row r="69" spans="1:111" x14ac:dyDescent="0.5">
      <c r="A69" s="83" t="str">
        <f>'5k Men'!B70</f>
        <v>Jody</v>
      </c>
      <c r="B69" s="22" t="str">
        <f>'5k Men'!C70</f>
        <v>Horth</v>
      </c>
      <c r="C69" s="6">
        <f t="shared" si="0"/>
        <v>1.3553240740740741E-2</v>
      </c>
      <c r="D69" s="4" t="s">
        <v>228</v>
      </c>
      <c r="E69" s="4" t="s">
        <v>228</v>
      </c>
      <c r="F69" s="4" t="s">
        <v>349</v>
      </c>
      <c r="G69" s="4">
        <v>1.4791666666666667E-2</v>
      </c>
      <c r="H69" s="4" t="s">
        <v>228</v>
      </c>
      <c r="I69" s="4" t="s">
        <v>228</v>
      </c>
      <c r="J69" s="4" t="s">
        <v>355</v>
      </c>
      <c r="K69" s="4">
        <v>1.5601851851851851E-2</v>
      </c>
      <c r="L69" s="4" t="s">
        <v>348</v>
      </c>
      <c r="M69" s="4">
        <v>1.3854166666666667E-2</v>
      </c>
      <c r="N69" s="4" t="s">
        <v>228</v>
      </c>
      <c r="O69" s="4" t="s">
        <v>228</v>
      </c>
      <c r="P69" s="4" t="s">
        <v>420</v>
      </c>
      <c r="Q69" s="4">
        <v>1.474537037037037E-2</v>
      </c>
      <c r="R69" s="4" t="s">
        <v>354</v>
      </c>
      <c r="S69" s="4">
        <v>1.4641203703703703E-2</v>
      </c>
      <c r="T69" s="4" t="s">
        <v>349</v>
      </c>
      <c r="U69" s="4">
        <v>1.5173611111111112E-2</v>
      </c>
      <c r="V69" s="4" t="s">
        <v>355</v>
      </c>
      <c r="W69" s="4">
        <v>1.5810185185185184E-2</v>
      </c>
      <c r="X69" s="4" t="s">
        <v>355</v>
      </c>
      <c r="Y69" s="4">
        <v>1.5138888888888889E-2</v>
      </c>
      <c r="Z69" s="4" t="s">
        <v>355</v>
      </c>
      <c r="AA69" s="4">
        <v>1.5601851851851851E-2</v>
      </c>
      <c r="AB69" s="4" t="s">
        <v>228</v>
      </c>
      <c r="AC69" s="4" t="s">
        <v>228</v>
      </c>
      <c r="AD69" s="4" t="s">
        <v>355</v>
      </c>
      <c r="AE69" s="4">
        <v>1.5729166666666666E-2</v>
      </c>
      <c r="AF69" s="4" t="s">
        <v>355</v>
      </c>
      <c r="AG69" s="4">
        <v>1.5648148148148147E-2</v>
      </c>
      <c r="AH69" s="4" t="s">
        <v>355</v>
      </c>
      <c r="AI69" s="4">
        <v>1.511574074074074E-2</v>
      </c>
      <c r="AJ69" s="4" t="s">
        <v>228</v>
      </c>
      <c r="AK69" s="4" t="s">
        <v>228</v>
      </c>
      <c r="AL69" s="4" t="s">
        <v>355</v>
      </c>
      <c r="AM69" s="4">
        <v>1.4467592592592593E-2</v>
      </c>
      <c r="AN69" s="4" t="s">
        <v>433</v>
      </c>
      <c r="AO69" s="4">
        <v>2.3703703703703703E-2</v>
      </c>
      <c r="AP69" s="4" t="s">
        <v>348</v>
      </c>
      <c r="AQ69" s="4">
        <v>1.3553240740740741E-2</v>
      </c>
      <c r="AR69" s="4" t="s">
        <v>355</v>
      </c>
      <c r="AS69" s="4">
        <v>1.4236111111111111E-2</v>
      </c>
      <c r="AT69" s="4" t="s">
        <v>508</v>
      </c>
      <c r="AU69" s="4">
        <v>1.4050925925925927E-2</v>
      </c>
      <c r="AV69" s="4" t="s">
        <v>228</v>
      </c>
      <c r="AW69" s="4" t="s">
        <v>228</v>
      </c>
      <c r="AX69" s="4" t="s">
        <v>355</v>
      </c>
      <c r="AY69" s="4">
        <v>1.4756944444444444E-2</v>
      </c>
      <c r="AZ69" s="4" t="s">
        <v>812</v>
      </c>
      <c r="BA69" s="4">
        <v>1.5902777777777776E-2</v>
      </c>
      <c r="BB69" s="4" t="s">
        <v>355</v>
      </c>
      <c r="BC69" s="4">
        <v>1.5335648148148149E-2</v>
      </c>
      <c r="BD69" s="4" t="s">
        <v>355</v>
      </c>
      <c r="BE69" s="4">
        <v>1.4768518518518519E-2</v>
      </c>
      <c r="BF69" s="4" t="s">
        <v>228</v>
      </c>
      <c r="BG69" s="4" t="s">
        <v>228</v>
      </c>
      <c r="BH69" s="4" t="s">
        <v>355</v>
      </c>
      <c r="BI69" s="4">
        <v>1.6006944444444445E-2</v>
      </c>
      <c r="BJ69" s="4" t="s">
        <v>355</v>
      </c>
      <c r="BK69" s="4">
        <v>1.4675925925925926E-2</v>
      </c>
      <c r="BL69" s="4" t="s">
        <v>355</v>
      </c>
      <c r="BM69" s="4">
        <v>1.5370370370370371E-2</v>
      </c>
      <c r="BN69" s="4" t="s">
        <v>355</v>
      </c>
      <c r="BO69" s="4">
        <v>1.4421296296296297E-2</v>
      </c>
      <c r="BP69" s="4" t="s">
        <v>348</v>
      </c>
      <c r="BQ69" s="4">
        <v>1.369212962962963E-2</v>
      </c>
      <c r="BR69" s="4"/>
      <c r="BS69" s="4"/>
      <c r="BT69" s="4"/>
      <c r="BU69" s="4"/>
      <c r="BV69" s="4"/>
      <c r="BW69" s="4"/>
      <c r="BX69" s="4"/>
      <c r="BY69" s="4"/>
      <c r="BZ69" s="4"/>
      <c r="CA69" s="4"/>
      <c r="CB69" s="4"/>
      <c r="CC69" s="4"/>
      <c r="CD69" s="4"/>
      <c r="CE69" s="4"/>
      <c r="CF69" s="4"/>
      <c r="CG69" s="4"/>
      <c r="CH69" s="4"/>
      <c r="CI69" s="4"/>
      <c r="CJ69" s="4"/>
      <c r="CK69" s="4"/>
      <c r="CL69" s="4"/>
      <c r="CM69" s="4"/>
      <c r="CN69" s="4"/>
      <c r="CO69" s="4"/>
      <c r="CP69" s="4"/>
      <c r="CQ69" s="4"/>
      <c r="CR69" s="4"/>
      <c r="CS69" s="4"/>
      <c r="CT69" s="4"/>
      <c r="CU69" s="4"/>
      <c r="CV69" s="4"/>
      <c r="CW69" s="4"/>
      <c r="CX69" s="4"/>
      <c r="CY69" s="4"/>
      <c r="CZ69" s="4"/>
      <c r="DA69" s="4"/>
      <c r="DB69" s="4"/>
      <c r="DC69" s="4"/>
      <c r="DD69" s="4"/>
      <c r="DE69" s="4"/>
      <c r="DF69" s="4"/>
      <c r="DG69" s="78"/>
    </row>
    <row r="70" spans="1:111" x14ac:dyDescent="0.5">
      <c r="A70" s="83" t="str">
        <f>'5k Men'!B71</f>
        <v>Mathias</v>
      </c>
      <c r="B70" s="22" t="str">
        <f>'5k Men'!C71</f>
        <v>Hulse</v>
      </c>
      <c r="C70" s="6">
        <f t="shared" si="0"/>
        <v>1.7962962962962962E-2</v>
      </c>
      <c r="D70" s="4" t="s">
        <v>228</v>
      </c>
      <c r="E70" s="4" t="s">
        <v>228</v>
      </c>
      <c r="F70" s="4" t="s">
        <v>228</v>
      </c>
      <c r="G70" s="4" t="s">
        <v>228</v>
      </c>
      <c r="H70" s="4" t="s">
        <v>228</v>
      </c>
      <c r="I70" s="4" t="s">
        <v>228</v>
      </c>
      <c r="J70" s="4" t="s">
        <v>228</v>
      </c>
      <c r="K70" s="4" t="s">
        <v>228</v>
      </c>
      <c r="L70" s="4" t="s">
        <v>228</v>
      </c>
      <c r="M70" s="4" t="s">
        <v>228</v>
      </c>
      <c r="N70" s="4" t="s">
        <v>228</v>
      </c>
      <c r="O70" s="4" t="s">
        <v>228</v>
      </c>
      <c r="P70" s="4" t="s">
        <v>228</v>
      </c>
      <c r="Q70" s="4" t="s">
        <v>228</v>
      </c>
      <c r="R70" s="4" t="s">
        <v>228</v>
      </c>
      <c r="S70" s="4" t="s">
        <v>228</v>
      </c>
      <c r="T70" s="4" t="s">
        <v>228</v>
      </c>
      <c r="U70" s="4" t="s">
        <v>228</v>
      </c>
      <c r="V70" s="4" t="s">
        <v>355</v>
      </c>
      <c r="W70" s="4">
        <v>1.7962962962962962E-2</v>
      </c>
      <c r="X70" s="4" t="s">
        <v>228</v>
      </c>
      <c r="Y70" s="4" t="s">
        <v>228</v>
      </c>
      <c r="Z70" s="4" t="s">
        <v>358</v>
      </c>
      <c r="AA70" s="4">
        <v>1.8206018518518517E-2</v>
      </c>
      <c r="AB70" s="4" t="s">
        <v>228</v>
      </c>
      <c r="AC70" s="4" t="s">
        <v>228</v>
      </c>
      <c r="AD70" s="4" t="s">
        <v>228</v>
      </c>
      <c r="AE70" s="4" t="s">
        <v>228</v>
      </c>
      <c r="AF70" s="4" t="s">
        <v>228</v>
      </c>
      <c r="AG70" s="4" t="s">
        <v>228</v>
      </c>
      <c r="AH70" s="4" t="s">
        <v>228</v>
      </c>
      <c r="AI70" s="4" t="s">
        <v>228</v>
      </c>
      <c r="AJ70" s="4" t="s">
        <v>228</v>
      </c>
      <c r="AK70" s="4" t="s">
        <v>228</v>
      </c>
      <c r="AL70" s="4" t="s">
        <v>228</v>
      </c>
      <c r="AM70" s="4" t="s">
        <v>228</v>
      </c>
      <c r="AN70" s="4" t="s">
        <v>228</v>
      </c>
      <c r="AO70" s="4" t="s">
        <v>228</v>
      </c>
      <c r="AP70" s="4" t="s">
        <v>357</v>
      </c>
      <c r="AQ70" s="4">
        <v>2.0162037037037037E-2</v>
      </c>
      <c r="AR70" s="4" t="s">
        <v>228</v>
      </c>
      <c r="AS70" s="4" t="s">
        <v>228</v>
      </c>
      <c r="AT70" s="4" t="s">
        <v>228</v>
      </c>
      <c r="AU70" s="4" t="s">
        <v>228</v>
      </c>
      <c r="AV70" s="4" t="s">
        <v>228</v>
      </c>
      <c r="AW70" s="4" t="s">
        <v>228</v>
      </c>
      <c r="AX70" s="4" t="s">
        <v>228</v>
      </c>
      <c r="AY70" s="4" t="s">
        <v>228</v>
      </c>
      <c r="AZ70" s="4" t="s">
        <v>228</v>
      </c>
      <c r="BA70" s="4" t="s">
        <v>228</v>
      </c>
      <c r="BB70" s="4" t="s">
        <v>228</v>
      </c>
      <c r="BC70" s="4" t="s">
        <v>228</v>
      </c>
      <c r="BD70" s="4" t="s">
        <v>228</v>
      </c>
      <c r="BE70" s="4" t="s">
        <v>228</v>
      </c>
      <c r="BF70" s="4" t="s">
        <v>228</v>
      </c>
      <c r="BG70" s="4" t="s">
        <v>228</v>
      </c>
      <c r="BH70" s="4" t="s">
        <v>228</v>
      </c>
      <c r="BI70" s="4" t="s">
        <v>228</v>
      </c>
      <c r="BJ70" s="4" t="s">
        <v>228</v>
      </c>
      <c r="BK70" s="4" t="s">
        <v>228</v>
      </c>
      <c r="BL70" s="4" t="s">
        <v>228</v>
      </c>
      <c r="BM70" s="4" t="s">
        <v>228</v>
      </c>
      <c r="BN70" s="4" t="s">
        <v>228</v>
      </c>
      <c r="BO70" s="4" t="s">
        <v>228</v>
      </c>
      <c r="BP70" s="4" t="s">
        <v>228</v>
      </c>
      <c r="BQ70" s="4" t="s">
        <v>228</v>
      </c>
      <c r="BR70" s="4"/>
      <c r="BS70" s="4"/>
      <c r="BT70" s="4"/>
      <c r="BU70" s="4"/>
      <c r="BV70" s="4"/>
      <c r="BW70" s="4"/>
      <c r="BX70" s="4"/>
      <c r="BY70" s="4"/>
      <c r="BZ70" s="4"/>
      <c r="CA70" s="4"/>
      <c r="CB70" s="4"/>
      <c r="CC70" s="4"/>
      <c r="CD70" s="4"/>
      <c r="CE70" s="4"/>
      <c r="CF70" s="4"/>
      <c r="CG70" s="4"/>
      <c r="CH70" s="4"/>
      <c r="CI70" s="4"/>
      <c r="CJ70" s="4"/>
      <c r="CK70" s="4"/>
      <c r="CL70" s="4"/>
      <c r="CM70" s="4"/>
      <c r="CN70" s="4"/>
      <c r="CO70" s="4"/>
      <c r="CP70" s="4"/>
      <c r="CQ70" s="4"/>
      <c r="CR70" s="4"/>
      <c r="CS70" s="4"/>
      <c r="CT70" s="4"/>
      <c r="CU70" s="4"/>
      <c r="CV70" s="4"/>
      <c r="CW70" s="4"/>
      <c r="CX70" s="4"/>
      <c r="CY70" s="4"/>
      <c r="CZ70" s="4"/>
      <c r="DA70" s="4"/>
      <c r="DB70" s="4"/>
      <c r="DC70" s="4"/>
      <c r="DD70" s="4"/>
      <c r="DE70" s="4"/>
      <c r="DF70" s="4"/>
      <c r="DG70" s="78"/>
    </row>
    <row r="71" spans="1:111" x14ac:dyDescent="0.5">
      <c r="A71" s="82" t="str">
        <f>'5k Men'!B72</f>
        <v>Matthew</v>
      </c>
      <c r="B71" s="17" t="str">
        <f>'5k Men'!C72</f>
        <v>Hutchinson</v>
      </c>
      <c r="C71" s="6">
        <f t="shared" si="0"/>
        <v>0</v>
      </c>
      <c r="D71" s="4" t="s">
        <v>228</v>
      </c>
      <c r="E71" s="4" t="s">
        <v>228</v>
      </c>
      <c r="F71" s="4" t="s">
        <v>228</v>
      </c>
      <c r="G71" s="4" t="s">
        <v>228</v>
      </c>
      <c r="H71" s="4" t="s">
        <v>228</v>
      </c>
      <c r="I71" s="4" t="s">
        <v>228</v>
      </c>
      <c r="J71" s="4" t="s">
        <v>228</v>
      </c>
      <c r="K71" s="4" t="s">
        <v>228</v>
      </c>
      <c r="L71" s="4" t="s">
        <v>228</v>
      </c>
      <c r="M71" s="4" t="s">
        <v>228</v>
      </c>
      <c r="N71" s="4" t="s">
        <v>228</v>
      </c>
      <c r="O71" s="4" t="s">
        <v>228</v>
      </c>
      <c r="P71" s="4" t="s">
        <v>228</v>
      </c>
      <c r="Q71" s="4" t="s">
        <v>228</v>
      </c>
      <c r="R71" s="4" t="s">
        <v>228</v>
      </c>
      <c r="S71" s="4" t="s">
        <v>228</v>
      </c>
      <c r="T71" s="4" t="s">
        <v>228</v>
      </c>
      <c r="U71" s="4" t="s">
        <v>228</v>
      </c>
      <c r="V71" s="4" t="s">
        <v>228</v>
      </c>
      <c r="W71" s="4" t="s">
        <v>228</v>
      </c>
      <c r="X71" s="4" t="s">
        <v>228</v>
      </c>
      <c r="Y71" s="4" t="s">
        <v>228</v>
      </c>
      <c r="Z71" s="4" t="s">
        <v>228</v>
      </c>
      <c r="AA71" s="4" t="s">
        <v>228</v>
      </c>
      <c r="AB71" s="4" t="s">
        <v>228</v>
      </c>
      <c r="AC71" s="4" t="s">
        <v>228</v>
      </c>
      <c r="AD71" s="4" t="s">
        <v>228</v>
      </c>
      <c r="AE71" s="4" t="s">
        <v>228</v>
      </c>
      <c r="AF71" s="4" t="s">
        <v>228</v>
      </c>
      <c r="AG71" s="4" t="s">
        <v>228</v>
      </c>
      <c r="AH71" s="4" t="s">
        <v>228</v>
      </c>
      <c r="AI71" s="4" t="s">
        <v>228</v>
      </c>
      <c r="AJ71" s="4" t="s">
        <v>228</v>
      </c>
      <c r="AK71" s="4" t="s">
        <v>228</v>
      </c>
      <c r="AL71" s="4" t="s">
        <v>228</v>
      </c>
      <c r="AM71" s="4" t="s">
        <v>228</v>
      </c>
      <c r="AN71" s="4" t="s">
        <v>228</v>
      </c>
      <c r="AO71" s="4" t="s">
        <v>228</v>
      </c>
      <c r="AP71" s="4" t="s">
        <v>228</v>
      </c>
      <c r="AQ71" s="4" t="s">
        <v>228</v>
      </c>
      <c r="AR71" s="4" t="s">
        <v>228</v>
      </c>
      <c r="AS71" s="4" t="s">
        <v>228</v>
      </c>
      <c r="AT71" s="4" t="s">
        <v>228</v>
      </c>
      <c r="AU71" s="4" t="s">
        <v>228</v>
      </c>
      <c r="AV71" s="4" t="s">
        <v>228</v>
      </c>
      <c r="AW71" s="4" t="s">
        <v>228</v>
      </c>
      <c r="AX71" s="4" t="s">
        <v>228</v>
      </c>
      <c r="AY71" s="4" t="s">
        <v>228</v>
      </c>
      <c r="AZ71" s="4" t="s">
        <v>228</v>
      </c>
      <c r="BA71" s="4" t="s">
        <v>228</v>
      </c>
      <c r="BB71" s="4" t="s">
        <v>228</v>
      </c>
      <c r="BC71" s="4" t="s">
        <v>228</v>
      </c>
      <c r="BD71" s="4" t="s">
        <v>228</v>
      </c>
      <c r="BE71" s="4" t="s">
        <v>228</v>
      </c>
      <c r="BF71" s="4" t="s">
        <v>228</v>
      </c>
      <c r="BG71" s="4" t="s">
        <v>228</v>
      </c>
      <c r="BH71" s="4" t="s">
        <v>228</v>
      </c>
      <c r="BI71" s="4" t="s">
        <v>228</v>
      </c>
      <c r="BJ71" s="4" t="s">
        <v>228</v>
      </c>
      <c r="BK71" s="4" t="s">
        <v>228</v>
      </c>
      <c r="BL71" s="4" t="s">
        <v>228</v>
      </c>
      <c r="BM71" s="4" t="s">
        <v>228</v>
      </c>
      <c r="BN71" s="4" t="s">
        <v>228</v>
      </c>
      <c r="BO71" s="4" t="s">
        <v>228</v>
      </c>
      <c r="BP71" s="4" t="s">
        <v>228</v>
      </c>
      <c r="BQ71" s="4" t="s">
        <v>228</v>
      </c>
      <c r="BR71" s="4"/>
      <c r="BS71" s="4"/>
      <c r="BT71" s="4"/>
      <c r="BU71" s="4"/>
      <c r="BV71" s="4"/>
      <c r="BW71" s="4"/>
      <c r="BX71" s="4"/>
      <c r="BY71" s="4"/>
      <c r="BZ71" s="4"/>
      <c r="CA71" s="4"/>
      <c r="CB71" s="4"/>
      <c r="CC71" s="4"/>
      <c r="CD71" s="4"/>
      <c r="CE71" s="4"/>
      <c r="CF71" s="4"/>
      <c r="CG71" s="4"/>
      <c r="CH71" s="4"/>
      <c r="CI71" s="4"/>
      <c r="CJ71" s="4"/>
      <c r="CK71" s="4"/>
      <c r="CL71" s="4"/>
      <c r="CM71" s="4"/>
      <c r="CN71" s="4"/>
      <c r="CO71" s="4"/>
      <c r="CP71" s="4"/>
      <c r="CQ71" s="4"/>
      <c r="CR71" s="4"/>
      <c r="CS71" s="4"/>
      <c r="CT71" s="4"/>
      <c r="CU71" s="4"/>
      <c r="CV71" s="4"/>
      <c r="CW71" s="4"/>
      <c r="CX71" s="4"/>
      <c r="CY71" s="4"/>
      <c r="CZ71" s="4"/>
      <c r="DA71" s="4"/>
      <c r="DB71" s="4"/>
      <c r="DC71" s="4"/>
      <c r="DD71" s="4"/>
      <c r="DE71" s="4"/>
      <c r="DF71" s="4"/>
      <c r="DG71" s="78"/>
    </row>
    <row r="72" spans="1:111" x14ac:dyDescent="0.5">
      <c r="A72" s="82" t="str">
        <f>'5k Men'!B73</f>
        <v>Paul</v>
      </c>
      <c r="B72" s="17" t="str">
        <f>'5k Men'!C73</f>
        <v>Isaac</v>
      </c>
      <c r="C72" s="6">
        <f>MIN(D72:DG72)</f>
        <v>0</v>
      </c>
      <c r="D72" s="4" t="s">
        <v>228</v>
      </c>
      <c r="E72" s="4" t="s">
        <v>228</v>
      </c>
      <c r="F72" s="4" t="s">
        <v>228</v>
      </c>
      <c r="G72" s="4" t="s">
        <v>228</v>
      </c>
      <c r="H72" s="4" t="s">
        <v>228</v>
      </c>
      <c r="I72" s="4" t="s">
        <v>228</v>
      </c>
      <c r="J72" s="4" t="s">
        <v>228</v>
      </c>
      <c r="K72" s="4" t="s">
        <v>228</v>
      </c>
      <c r="L72" s="4" t="s">
        <v>228</v>
      </c>
      <c r="M72" s="4" t="s">
        <v>228</v>
      </c>
      <c r="N72" s="4" t="s">
        <v>228</v>
      </c>
      <c r="O72" s="4" t="s">
        <v>228</v>
      </c>
      <c r="P72" s="4" t="s">
        <v>228</v>
      </c>
      <c r="Q72" s="4" t="s">
        <v>228</v>
      </c>
      <c r="R72" s="4" t="s">
        <v>228</v>
      </c>
      <c r="S72" s="4" t="s">
        <v>228</v>
      </c>
      <c r="T72" s="4" t="s">
        <v>228</v>
      </c>
      <c r="U72" s="4" t="s">
        <v>228</v>
      </c>
      <c r="V72" s="4" t="s">
        <v>228</v>
      </c>
      <c r="W72" s="4" t="s">
        <v>228</v>
      </c>
      <c r="X72" s="4" t="s">
        <v>228</v>
      </c>
      <c r="Y72" s="4" t="s">
        <v>228</v>
      </c>
      <c r="Z72" s="4" t="s">
        <v>228</v>
      </c>
      <c r="AA72" s="4" t="s">
        <v>228</v>
      </c>
      <c r="AB72" s="4" t="s">
        <v>228</v>
      </c>
      <c r="AC72" s="4" t="s">
        <v>228</v>
      </c>
      <c r="AD72" s="4" t="s">
        <v>228</v>
      </c>
      <c r="AE72" s="4" t="s">
        <v>228</v>
      </c>
      <c r="AF72" s="4" t="s">
        <v>228</v>
      </c>
      <c r="AG72" s="4" t="s">
        <v>228</v>
      </c>
      <c r="AH72" s="4" t="s">
        <v>228</v>
      </c>
      <c r="AI72" s="4" t="s">
        <v>228</v>
      </c>
      <c r="AJ72" s="4" t="s">
        <v>228</v>
      </c>
      <c r="AK72" s="4" t="s">
        <v>228</v>
      </c>
      <c r="AL72" s="4" t="s">
        <v>228</v>
      </c>
      <c r="AM72" s="4" t="s">
        <v>228</v>
      </c>
      <c r="AN72" s="4" t="s">
        <v>228</v>
      </c>
      <c r="AO72" s="4" t="s">
        <v>228</v>
      </c>
      <c r="AP72" s="4" t="s">
        <v>228</v>
      </c>
      <c r="AQ72" s="4" t="s">
        <v>228</v>
      </c>
      <c r="AR72" s="4" t="s">
        <v>228</v>
      </c>
      <c r="AS72" s="4" t="s">
        <v>228</v>
      </c>
      <c r="AT72" s="4" t="s">
        <v>228</v>
      </c>
      <c r="AU72" s="4" t="s">
        <v>228</v>
      </c>
      <c r="AV72" s="4" t="s">
        <v>228</v>
      </c>
      <c r="AW72" s="4" t="s">
        <v>228</v>
      </c>
      <c r="AX72" s="4" t="s">
        <v>228</v>
      </c>
      <c r="AY72" s="4" t="s">
        <v>228</v>
      </c>
      <c r="AZ72" s="4" t="s">
        <v>228</v>
      </c>
      <c r="BA72" s="4" t="s">
        <v>228</v>
      </c>
      <c r="BB72" s="4" t="s">
        <v>228</v>
      </c>
      <c r="BC72" s="4" t="s">
        <v>228</v>
      </c>
      <c r="BD72" s="4" t="s">
        <v>228</v>
      </c>
      <c r="BE72" s="4" t="s">
        <v>228</v>
      </c>
      <c r="BF72" s="4" t="s">
        <v>228</v>
      </c>
      <c r="BG72" s="4" t="s">
        <v>228</v>
      </c>
      <c r="BH72" s="4" t="s">
        <v>228</v>
      </c>
      <c r="BI72" s="4" t="s">
        <v>228</v>
      </c>
      <c r="BJ72" s="4" t="s">
        <v>228</v>
      </c>
      <c r="BK72" s="4" t="s">
        <v>228</v>
      </c>
      <c r="BL72" s="4" t="s">
        <v>228</v>
      </c>
      <c r="BM72" s="4" t="s">
        <v>228</v>
      </c>
      <c r="BN72" s="4" t="s">
        <v>228</v>
      </c>
      <c r="BO72" s="4" t="s">
        <v>228</v>
      </c>
      <c r="BP72" s="4" t="s">
        <v>228</v>
      </c>
      <c r="BQ72" s="4" t="s">
        <v>228</v>
      </c>
      <c r="BR72" s="4"/>
      <c r="BS72" s="4"/>
      <c r="BT72" s="4"/>
      <c r="BU72" s="4"/>
      <c r="BV72" s="4"/>
      <c r="BW72" s="4"/>
      <c r="BX72" s="4"/>
      <c r="BY72" s="4"/>
      <c r="BZ72" s="4"/>
      <c r="CA72" s="4"/>
      <c r="CB72" s="4"/>
      <c r="CC72" s="4"/>
      <c r="CD72" s="4"/>
      <c r="CE72" s="4"/>
      <c r="CF72" s="4"/>
      <c r="CG72" s="4"/>
      <c r="CH72" s="4"/>
      <c r="CI72" s="4"/>
      <c r="CJ72" s="4"/>
      <c r="CK72" s="4"/>
      <c r="CL72" s="4"/>
      <c r="CM72" s="4"/>
      <c r="CN72" s="4"/>
      <c r="CO72" s="4"/>
      <c r="CP72" s="4"/>
      <c r="CQ72" s="4"/>
      <c r="CR72" s="4"/>
      <c r="CS72" s="4"/>
      <c r="CT72" s="4"/>
      <c r="CU72" s="4"/>
      <c r="CV72" s="4"/>
      <c r="CW72" s="4"/>
      <c r="CX72" s="4"/>
      <c r="CY72" s="4"/>
      <c r="CZ72" s="4"/>
      <c r="DA72" s="4"/>
      <c r="DB72" s="4"/>
      <c r="DC72" s="4"/>
      <c r="DD72" s="4"/>
      <c r="DE72" s="4"/>
      <c r="DF72" s="4"/>
      <c r="DG72" s="78"/>
    </row>
    <row r="73" spans="1:111" x14ac:dyDescent="0.5">
      <c r="A73" s="82" t="str">
        <f>'5k Men'!B74</f>
        <v>Ian</v>
      </c>
      <c r="B73" s="17" t="str">
        <f>'5k Men'!C74</f>
        <v>Jackson</v>
      </c>
      <c r="C73" s="6">
        <f>MIN(D73:DG73)</f>
        <v>0</v>
      </c>
      <c r="D73" s="4" t="s">
        <v>228</v>
      </c>
      <c r="E73" s="4" t="s">
        <v>228</v>
      </c>
      <c r="F73" s="4" t="s">
        <v>228</v>
      </c>
      <c r="G73" s="4" t="s">
        <v>228</v>
      </c>
      <c r="H73" s="4" t="s">
        <v>228</v>
      </c>
      <c r="I73" s="4" t="s">
        <v>228</v>
      </c>
      <c r="J73" s="4" t="s">
        <v>228</v>
      </c>
      <c r="K73" s="4" t="s">
        <v>228</v>
      </c>
      <c r="L73" s="4" t="s">
        <v>228</v>
      </c>
      <c r="M73" s="4" t="s">
        <v>228</v>
      </c>
      <c r="N73" s="4" t="s">
        <v>228</v>
      </c>
      <c r="O73" s="4" t="s">
        <v>228</v>
      </c>
      <c r="P73" s="4" t="s">
        <v>228</v>
      </c>
      <c r="Q73" s="4" t="s">
        <v>228</v>
      </c>
      <c r="R73" s="4" t="s">
        <v>228</v>
      </c>
      <c r="S73" s="4" t="s">
        <v>228</v>
      </c>
      <c r="T73" s="4" t="s">
        <v>228</v>
      </c>
      <c r="U73" s="4" t="s">
        <v>228</v>
      </c>
      <c r="V73" s="4" t="s">
        <v>228</v>
      </c>
      <c r="W73" s="4" t="s">
        <v>228</v>
      </c>
      <c r="X73" s="4" t="s">
        <v>228</v>
      </c>
      <c r="Y73" s="4" t="s">
        <v>228</v>
      </c>
      <c r="Z73" s="4" t="s">
        <v>228</v>
      </c>
      <c r="AA73" s="4" t="s">
        <v>228</v>
      </c>
      <c r="AB73" s="4" t="s">
        <v>228</v>
      </c>
      <c r="AC73" s="4" t="s">
        <v>228</v>
      </c>
      <c r="AD73" s="4" t="s">
        <v>228</v>
      </c>
      <c r="AE73" s="4" t="s">
        <v>228</v>
      </c>
      <c r="AF73" s="4" t="s">
        <v>228</v>
      </c>
      <c r="AG73" s="4" t="s">
        <v>228</v>
      </c>
      <c r="AH73" s="4" t="s">
        <v>228</v>
      </c>
      <c r="AI73" s="4" t="s">
        <v>228</v>
      </c>
      <c r="AJ73" s="4" t="s">
        <v>228</v>
      </c>
      <c r="AK73" s="4" t="s">
        <v>228</v>
      </c>
      <c r="AL73" s="4" t="s">
        <v>228</v>
      </c>
      <c r="AM73" s="4" t="s">
        <v>228</v>
      </c>
      <c r="AN73" s="4" t="s">
        <v>228</v>
      </c>
      <c r="AO73" s="4" t="s">
        <v>228</v>
      </c>
      <c r="AP73" s="4" t="s">
        <v>228</v>
      </c>
      <c r="AQ73" s="4" t="s">
        <v>228</v>
      </c>
      <c r="AR73" s="4" t="s">
        <v>228</v>
      </c>
      <c r="AS73" s="4" t="s">
        <v>228</v>
      </c>
      <c r="AT73" s="4" t="s">
        <v>228</v>
      </c>
      <c r="AU73" s="4" t="s">
        <v>228</v>
      </c>
      <c r="AV73" s="4" t="s">
        <v>228</v>
      </c>
      <c r="AW73" s="4" t="s">
        <v>228</v>
      </c>
      <c r="AX73" s="4" t="s">
        <v>228</v>
      </c>
      <c r="AY73" s="4" t="s">
        <v>228</v>
      </c>
      <c r="AZ73" s="4" t="s">
        <v>228</v>
      </c>
      <c r="BA73" s="4" t="s">
        <v>228</v>
      </c>
      <c r="BB73" s="4" t="s">
        <v>228</v>
      </c>
      <c r="BC73" s="4" t="s">
        <v>228</v>
      </c>
      <c r="BD73" s="4" t="s">
        <v>228</v>
      </c>
      <c r="BE73" s="4" t="s">
        <v>228</v>
      </c>
      <c r="BF73" s="4" t="s">
        <v>228</v>
      </c>
      <c r="BG73" s="4" t="s">
        <v>228</v>
      </c>
      <c r="BH73" s="4" t="s">
        <v>228</v>
      </c>
      <c r="BI73" s="4" t="s">
        <v>228</v>
      </c>
      <c r="BJ73" s="4" t="s">
        <v>228</v>
      </c>
      <c r="BK73" s="4" t="s">
        <v>228</v>
      </c>
      <c r="BL73" s="4" t="s">
        <v>228</v>
      </c>
      <c r="BM73" s="4" t="s">
        <v>228</v>
      </c>
      <c r="BN73" s="4" t="s">
        <v>228</v>
      </c>
      <c r="BO73" s="4" t="s">
        <v>228</v>
      </c>
      <c r="BP73" s="4" t="s">
        <v>228</v>
      </c>
      <c r="BQ73" s="4" t="s">
        <v>228</v>
      </c>
      <c r="BR73" s="4"/>
      <c r="BS73" s="4"/>
      <c r="BT73" s="4"/>
      <c r="BU73" s="4"/>
      <c r="BV73" s="4"/>
      <c r="BW73" s="4"/>
      <c r="BX73" s="4"/>
      <c r="BY73" s="4"/>
      <c r="BZ73" s="4"/>
      <c r="CA73" s="4"/>
      <c r="CB73" s="4"/>
      <c r="CC73" s="4"/>
      <c r="CD73" s="4"/>
      <c r="CE73" s="4"/>
      <c r="CF73" s="4"/>
      <c r="CG73" s="4"/>
      <c r="CH73" s="4"/>
      <c r="CI73" s="4"/>
      <c r="CJ73" s="4"/>
      <c r="CK73" s="4"/>
      <c r="CL73" s="4"/>
      <c r="CM73" s="4"/>
      <c r="CN73" s="4"/>
      <c r="CO73" s="4"/>
      <c r="CP73" s="4"/>
      <c r="CQ73" s="4"/>
      <c r="CR73" s="4"/>
      <c r="CS73" s="4"/>
      <c r="CT73" s="4"/>
      <c r="CU73" s="4"/>
      <c r="CV73" s="4"/>
      <c r="CW73" s="4"/>
      <c r="CX73" s="4"/>
      <c r="CY73" s="4"/>
      <c r="CZ73" s="4"/>
      <c r="DA73" s="4"/>
      <c r="DB73" s="4"/>
      <c r="DC73" s="4"/>
      <c r="DD73" s="4"/>
      <c r="DE73" s="4"/>
      <c r="DF73" s="4"/>
      <c r="DG73" s="78"/>
    </row>
    <row r="74" spans="1:111" x14ac:dyDescent="0.5">
      <c r="A74" s="82" t="str">
        <f>'5k Men'!B75</f>
        <v>Andrew</v>
      </c>
      <c r="B74" s="17" t="str">
        <f>'5k Men'!C75</f>
        <v>Johnson</v>
      </c>
      <c r="C74" s="6">
        <f t="shared" ref="C74:C120" si="7">MIN(D74:DG74)</f>
        <v>0</v>
      </c>
      <c r="D74" s="4" t="s">
        <v>228</v>
      </c>
      <c r="E74" s="4" t="s">
        <v>228</v>
      </c>
      <c r="F74" s="4" t="s">
        <v>228</v>
      </c>
      <c r="G74" s="4" t="s">
        <v>228</v>
      </c>
      <c r="H74" s="4" t="s">
        <v>228</v>
      </c>
      <c r="I74" s="4" t="s">
        <v>228</v>
      </c>
      <c r="J74" s="4" t="s">
        <v>228</v>
      </c>
      <c r="K74" s="4" t="s">
        <v>228</v>
      </c>
      <c r="L74" s="4" t="s">
        <v>228</v>
      </c>
      <c r="M74" s="4" t="s">
        <v>228</v>
      </c>
      <c r="N74" s="4" t="s">
        <v>228</v>
      </c>
      <c r="O74" s="4" t="s">
        <v>228</v>
      </c>
      <c r="P74" s="4" t="s">
        <v>228</v>
      </c>
      <c r="Q74" s="4" t="s">
        <v>228</v>
      </c>
      <c r="R74" s="4" t="s">
        <v>228</v>
      </c>
      <c r="S74" s="4" t="s">
        <v>228</v>
      </c>
      <c r="T74" s="4" t="s">
        <v>228</v>
      </c>
      <c r="U74" s="4" t="s">
        <v>228</v>
      </c>
      <c r="V74" s="4" t="s">
        <v>228</v>
      </c>
      <c r="W74" s="4" t="s">
        <v>228</v>
      </c>
      <c r="X74" s="4" t="s">
        <v>228</v>
      </c>
      <c r="Y74" s="4" t="s">
        <v>228</v>
      </c>
      <c r="Z74" s="4" t="s">
        <v>228</v>
      </c>
      <c r="AA74" s="4" t="s">
        <v>228</v>
      </c>
      <c r="AB74" s="4" t="s">
        <v>228</v>
      </c>
      <c r="AC74" s="4" t="s">
        <v>228</v>
      </c>
      <c r="AD74" s="4" t="s">
        <v>228</v>
      </c>
      <c r="AE74" s="4" t="s">
        <v>228</v>
      </c>
      <c r="AF74" s="4" t="s">
        <v>228</v>
      </c>
      <c r="AG74" s="4" t="s">
        <v>228</v>
      </c>
      <c r="AH74" s="4" t="s">
        <v>228</v>
      </c>
      <c r="AI74" s="4" t="s">
        <v>228</v>
      </c>
      <c r="AJ74" s="4" t="s">
        <v>228</v>
      </c>
      <c r="AK74" s="4" t="s">
        <v>228</v>
      </c>
      <c r="AL74" s="4" t="s">
        <v>228</v>
      </c>
      <c r="AM74" s="4" t="s">
        <v>228</v>
      </c>
      <c r="AN74" s="4" t="s">
        <v>228</v>
      </c>
      <c r="AO74" s="4" t="s">
        <v>228</v>
      </c>
      <c r="AP74" s="4" t="s">
        <v>228</v>
      </c>
      <c r="AQ74" s="4" t="s">
        <v>228</v>
      </c>
      <c r="AR74" s="4" t="s">
        <v>228</v>
      </c>
      <c r="AS74" s="4" t="s">
        <v>228</v>
      </c>
      <c r="AT74" s="4" t="s">
        <v>228</v>
      </c>
      <c r="AU74" s="4" t="s">
        <v>228</v>
      </c>
      <c r="AV74" s="4" t="s">
        <v>228</v>
      </c>
      <c r="AW74" s="4" t="s">
        <v>228</v>
      </c>
      <c r="AX74" s="4" t="s">
        <v>228</v>
      </c>
      <c r="AY74" s="4" t="s">
        <v>228</v>
      </c>
      <c r="AZ74" s="4" t="s">
        <v>228</v>
      </c>
      <c r="BA74" s="4" t="s">
        <v>228</v>
      </c>
      <c r="BB74" s="4" t="s">
        <v>228</v>
      </c>
      <c r="BC74" s="4" t="s">
        <v>228</v>
      </c>
      <c r="BD74" s="4" t="s">
        <v>228</v>
      </c>
      <c r="BE74" s="4" t="s">
        <v>228</v>
      </c>
      <c r="BF74" s="4" t="s">
        <v>228</v>
      </c>
      <c r="BG74" s="4" t="s">
        <v>228</v>
      </c>
      <c r="BH74" s="4" t="s">
        <v>228</v>
      </c>
      <c r="BI74" s="4" t="s">
        <v>228</v>
      </c>
      <c r="BJ74" s="4" t="s">
        <v>228</v>
      </c>
      <c r="BK74" s="4" t="s">
        <v>228</v>
      </c>
      <c r="BL74" s="4" t="s">
        <v>228</v>
      </c>
      <c r="BM74" s="4" t="s">
        <v>228</v>
      </c>
      <c r="BN74" s="4" t="s">
        <v>228</v>
      </c>
      <c r="BO74" s="4" t="s">
        <v>228</v>
      </c>
      <c r="BP74" s="4" t="s">
        <v>228</v>
      </c>
      <c r="BQ74" s="4" t="s">
        <v>228</v>
      </c>
      <c r="BR74" s="4"/>
      <c r="BS74" s="4"/>
      <c r="BT74" s="4"/>
      <c r="BU74" s="4"/>
      <c r="BV74" s="4"/>
      <c r="BW74" s="4"/>
      <c r="BX74" s="4"/>
      <c r="BY74" s="4"/>
      <c r="BZ74" s="4"/>
      <c r="CA74" s="4"/>
      <c r="CB74" s="4"/>
      <c r="CC74" s="4"/>
      <c r="CD74" s="4"/>
      <c r="CE74" s="4"/>
      <c r="CF74" s="4"/>
      <c r="CG74" s="4"/>
      <c r="CH74" s="4"/>
      <c r="CI74" s="4"/>
      <c r="CJ74" s="4"/>
      <c r="CK74" s="4"/>
      <c r="CL74" s="4"/>
      <c r="CM74" s="4"/>
      <c r="CN74" s="4"/>
      <c r="CO74" s="4"/>
      <c r="CP74" s="4"/>
      <c r="CQ74" s="4"/>
      <c r="CR74" s="4"/>
      <c r="CS74" s="4"/>
      <c r="CT74" s="4"/>
      <c r="CU74" s="4"/>
      <c r="CV74" s="4"/>
      <c r="CW74" s="4"/>
      <c r="CX74" s="4"/>
      <c r="CY74" s="4"/>
      <c r="CZ74" s="4"/>
      <c r="DA74" s="4"/>
      <c r="DB74" s="4"/>
      <c r="DC74" s="4"/>
      <c r="DD74" s="4"/>
      <c r="DE74" s="4"/>
      <c r="DF74" s="4"/>
      <c r="DG74" s="78"/>
    </row>
    <row r="75" spans="1:111" x14ac:dyDescent="0.5">
      <c r="A75" s="82" t="str">
        <f>'5k Men'!B76</f>
        <v>James</v>
      </c>
      <c r="B75" s="17" t="str">
        <f>'5k Men'!C76</f>
        <v>Johnson</v>
      </c>
      <c r="C75" s="6">
        <f t="shared" si="7"/>
        <v>0</v>
      </c>
      <c r="D75" s="4" t="s">
        <v>228</v>
      </c>
      <c r="E75" s="4" t="s">
        <v>228</v>
      </c>
      <c r="F75" s="4" t="s">
        <v>228</v>
      </c>
      <c r="G75" s="4" t="s">
        <v>228</v>
      </c>
      <c r="H75" s="4" t="s">
        <v>228</v>
      </c>
      <c r="I75" s="4" t="s">
        <v>228</v>
      </c>
      <c r="J75" s="4" t="s">
        <v>228</v>
      </c>
      <c r="K75" s="4" t="s">
        <v>228</v>
      </c>
      <c r="L75" s="4" t="s">
        <v>228</v>
      </c>
      <c r="M75" s="4" t="s">
        <v>228</v>
      </c>
      <c r="N75" s="4" t="s">
        <v>228</v>
      </c>
      <c r="O75" s="4" t="s">
        <v>228</v>
      </c>
      <c r="P75" s="4" t="s">
        <v>228</v>
      </c>
      <c r="Q75" s="4" t="s">
        <v>228</v>
      </c>
      <c r="R75" s="4" t="s">
        <v>228</v>
      </c>
      <c r="S75" s="4" t="s">
        <v>228</v>
      </c>
      <c r="T75" s="4" t="s">
        <v>228</v>
      </c>
      <c r="U75" s="4" t="s">
        <v>228</v>
      </c>
      <c r="V75" s="4" t="s">
        <v>228</v>
      </c>
      <c r="W75" s="4" t="s">
        <v>228</v>
      </c>
      <c r="X75" s="4" t="s">
        <v>228</v>
      </c>
      <c r="Y75" s="4" t="s">
        <v>228</v>
      </c>
      <c r="Z75" s="4" t="s">
        <v>228</v>
      </c>
      <c r="AA75" s="4" t="s">
        <v>228</v>
      </c>
      <c r="AB75" s="4" t="s">
        <v>228</v>
      </c>
      <c r="AC75" s="4" t="s">
        <v>228</v>
      </c>
      <c r="AD75" s="4" t="s">
        <v>228</v>
      </c>
      <c r="AE75" s="4" t="s">
        <v>228</v>
      </c>
      <c r="AF75" s="4" t="s">
        <v>228</v>
      </c>
      <c r="AG75" s="4" t="s">
        <v>228</v>
      </c>
      <c r="AH75" s="4" t="s">
        <v>228</v>
      </c>
      <c r="AI75" s="4" t="s">
        <v>228</v>
      </c>
      <c r="AJ75" s="4" t="s">
        <v>228</v>
      </c>
      <c r="AK75" s="4" t="s">
        <v>228</v>
      </c>
      <c r="AL75" s="4" t="s">
        <v>228</v>
      </c>
      <c r="AM75" s="4" t="s">
        <v>228</v>
      </c>
      <c r="AN75" s="4" t="s">
        <v>228</v>
      </c>
      <c r="AO75" s="4" t="s">
        <v>228</v>
      </c>
      <c r="AP75" s="4" t="s">
        <v>228</v>
      </c>
      <c r="AQ75" s="4" t="s">
        <v>228</v>
      </c>
      <c r="AR75" s="4" t="s">
        <v>228</v>
      </c>
      <c r="AS75" s="4" t="s">
        <v>228</v>
      </c>
      <c r="AT75" s="4" t="s">
        <v>228</v>
      </c>
      <c r="AU75" s="4" t="s">
        <v>228</v>
      </c>
      <c r="AV75" s="4" t="s">
        <v>228</v>
      </c>
      <c r="AW75" s="4" t="s">
        <v>228</v>
      </c>
      <c r="AX75" s="4" t="s">
        <v>228</v>
      </c>
      <c r="AY75" s="4" t="s">
        <v>228</v>
      </c>
      <c r="AZ75" s="4" t="s">
        <v>228</v>
      </c>
      <c r="BA75" s="4" t="s">
        <v>228</v>
      </c>
      <c r="BB75" s="4" t="s">
        <v>228</v>
      </c>
      <c r="BC75" s="4" t="s">
        <v>228</v>
      </c>
      <c r="BD75" s="4" t="s">
        <v>228</v>
      </c>
      <c r="BE75" s="4" t="s">
        <v>228</v>
      </c>
      <c r="BF75" s="4" t="s">
        <v>228</v>
      </c>
      <c r="BG75" s="4" t="s">
        <v>228</v>
      </c>
      <c r="BH75" s="4" t="s">
        <v>228</v>
      </c>
      <c r="BI75" s="4" t="s">
        <v>228</v>
      </c>
      <c r="BJ75" s="4" t="s">
        <v>228</v>
      </c>
      <c r="BK75" s="4" t="s">
        <v>228</v>
      </c>
      <c r="BL75" s="4" t="s">
        <v>228</v>
      </c>
      <c r="BM75" s="4" t="s">
        <v>228</v>
      </c>
      <c r="BN75" s="4" t="s">
        <v>228</v>
      </c>
      <c r="BO75" s="4" t="s">
        <v>228</v>
      </c>
      <c r="BP75" s="4" t="s">
        <v>228</v>
      </c>
      <c r="BQ75" s="4" t="s">
        <v>228</v>
      </c>
      <c r="BR75" s="4"/>
      <c r="BS75" s="4"/>
      <c r="BT75" s="4"/>
      <c r="BU75" s="4"/>
      <c r="BV75" s="4"/>
      <c r="BW75" s="4"/>
      <c r="BX75" s="4"/>
      <c r="BY75" s="4"/>
      <c r="BZ75" s="4"/>
      <c r="CA75" s="4"/>
      <c r="CB75" s="4"/>
      <c r="CC75" s="4"/>
      <c r="CD75" s="4"/>
      <c r="CE75" s="4"/>
      <c r="CF75" s="4"/>
      <c r="CG75" s="4"/>
      <c r="CH75" s="4"/>
      <c r="CI75" s="4"/>
      <c r="CJ75" s="4"/>
      <c r="CK75" s="4"/>
      <c r="CL75" s="4"/>
      <c r="CM75" s="4"/>
      <c r="CN75" s="4"/>
      <c r="CO75" s="4"/>
      <c r="CP75" s="4"/>
      <c r="CQ75" s="4"/>
      <c r="CR75" s="4"/>
      <c r="CS75" s="4"/>
      <c r="CT75" s="4"/>
      <c r="CU75" s="4"/>
      <c r="CV75" s="4"/>
      <c r="CW75" s="4"/>
      <c r="CX75" s="4"/>
      <c r="CY75" s="4"/>
      <c r="CZ75" s="4"/>
      <c r="DA75" s="4"/>
      <c r="DB75" s="4"/>
      <c r="DC75" s="4"/>
      <c r="DD75" s="4"/>
      <c r="DE75" s="4"/>
      <c r="DF75" s="4"/>
      <c r="DG75" s="78"/>
    </row>
    <row r="76" spans="1:111" x14ac:dyDescent="0.5">
      <c r="A76" s="82" t="str">
        <f>'5k Men'!B77</f>
        <v>Thomas</v>
      </c>
      <c r="B76" s="17" t="str">
        <f>'5k Men'!C77</f>
        <v>Jorna</v>
      </c>
      <c r="C76" s="6">
        <f t="shared" si="7"/>
        <v>1.3645833333333333E-2</v>
      </c>
      <c r="D76" s="4" t="s">
        <v>348</v>
      </c>
      <c r="E76" s="4">
        <v>1.3773148148148149E-2</v>
      </c>
      <c r="F76" s="4" t="s">
        <v>347</v>
      </c>
      <c r="G76" s="4">
        <v>1.5092592592592593E-2</v>
      </c>
      <c r="H76" s="4" t="s">
        <v>347</v>
      </c>
      <c r="I76" s="4">
        <v>2.1122685185185185E-2</v>
      </c>
      <c r="J76" s="4" t="s">
        <v>228</v>
      </c>
      <c r="K76" s="4" t="s">
        <v>228</v>
      </c>
      <c r="L76" s="4" t="s">
        <v>228</v>
      </c>
      <c r="M76" s="4" t="s">
        <v>228</v>
      </c>
      <c r="N76" s="4" t="s">
        <v>348</v>
      </c>
      <c r="O76" s="4">
        <v>1.9363425925925926E-2</v>
      </c>
      <c r="P76" s="4" t="s">
        <v>228</v>
      </c>
      <c r="Q76" s="4" t="s">
        <v>228</v>
      </c>
      <c r="R76" s="4" t="s">
        <v>367</v>
      </c>
      <c r="S76" s="4">
        <v>1.4918981481481481E-2</v>
      </c>
      <c r="T76" s="4" t="s">
        <v>348</v>
      </c>
      <c r="U76" s="4">
        <v>1.3645833333333333E-2</v>
      </c>
      <c r="V76" s="4" t="s">
        <v>355</v>
      </c>
      <c r="W76" s="4">
        <v>1.4907407407407407E-2</v>
      </c>
      <c r="X76" s="4" t="s">
        <v>355</v>
      </c>
      <c r="Y76" s="4">
        <v>1.5196759259259259E-2</v>
      </c>
      <c r="Z76" s="4" t="s">
        <v>228</v>
      </c>
      <c r="AA76" s="4" t="s">
        <v>228</v>
      </c>
      <c r="AB76" s="4" t="s">
        <v>355</v>
      </c>
      <c r="AC76" s="4">
        <v>1.9756944444444445E-2</v>
      </c>
      <c r="AD76" s="4" t="s">
        <v>355</v>
      </c>
      <c r="AE76" s="4">
        <v>1.5856481481481482E-2</v>
      </c>
      <c r="AF76" s="4" t="s">
        <v>608</v>
      </c>
      <c r="AG76" s="4">
        <v>1.4317129629629629E-2</v>
      </c>
      <c r="AH76" s="4" t="s">
        <v>228</v>
      </c>
      <c r="AI76" s="4" t="s">
        <v>228</v>
      </c>
      <c r="AJ76" s="4" t="s">
        <v>228</v>
      </c>
      <c r="AK76" s="4" t="s">
        <v>228</v>
      </c>
      <c r="AL76" s="4" t="s">
        <v>355</v>
      </c>
      <c r="AM76" s="4">
        <v>2.0370370370370372E-2</v>
      </c>
      <c r="AN76" s="4" t="s">
        <v>355</v>
      </c>
      <c r="AO76" s="4">
        <v>1.9490740740740739E-2</v>
      </c>
      <c r="AP76" s="4" t="s">
        <v>228</v>
      </c>
      <c r="AQ76" s="4" t="s">
        <v>228</v>
      </c>
      <c r="AR76" s="4" t="s">
        <v>228</v>
      </c>
      <c r="AS76" s="4" t="s">
        <v>228</v>
      </c>
      <c r="AT76" s="4" t="s">
        <v>355</v>
      </c>
      <c r="AU76" s="4">
        <v>1.638888888888889E-2</v>
      </c>
      <c r="AV76" s="4" t="s">
        <v>355</v>
      </c>
      <c r="AW76" s="4">
        <v>2.0069444444444445E-2</v>
      </c>
      <c r="AX76" s="4" t="s">
        <v>348</v>
      </c>
      <c r="AY76" s="4">
        <v>2.0914351851851851E-2</v>
      </c>
      <c r="AZ76" s="4" t="s">
        <v>355</v>
      </c>
      <c r="BA76" s="4">
        <v>1.892361111111111E-2</v>
      </c>
      <c r="BB76" s="4" t="s">
        <v>355</v>
      </c>
      <c r="BC76" s="4">
        <v>1.4444444444444444E-2</v>
      </c>
      <c r="BD76" s="4" t="s">
        <v>355</v>
      </c>
      <c r="BE76" s="4">
        <v>2.193287037037037E-2</v>
      </c>
      <c r="BF76" s="4" t="s">
        <v>355</v>
      </c>
      <c r="BG76" s="4">
        <v>1.8229166666666668E-2</v>
      </c>
      <c r="BH76" s="4" t="s">
        <v>355</v>
      </c>
      <c r="BI76" s="4">
        <v>1.4317129629629629E-2</v>
      </c>
      <c r="BJ76" s="4" t="s">
        <v>355</v>
      </c>
      <c r="BK76" s="4">
        <v>1.4768518518518519E-2</v>
      </c>
      <c r="BL76" s="4" t="s">
        <v>228</v>
      </c>
      <c r="BM76" s="4" t="s">
        <v>228</v>
      </c>
      <c r="BN76" s="4" t="s">
        <v>228</v>
      </c>
      <c r="BO76" s="4" t="s">
        <v>228</v>
      </c>
      <c r="BP76" s="4" t="s">
        <v>355</v>
      </c>
      <c r="BQ76" s="4">
        <v>1.4606481481481481E-2</v>
      </c>
      <c r="BR76" s="4"/>
      <c r="BS76" s="4"/>
      <c r="BT76" s="4"/>
      <c r="BU76" s="4"/>
      <c r="BV76" s="4"/>
      <c r="BW76" s="4"/>
      <c r="BX76" s="4"/>
      <c r="BY76" s="4"/>
      <c r="BZ76" s="4"/>
      <c r="CA76" s="4"/>
      <c r="CB76" s="4"/>
      <c r="CC76" s="4"/>
      <c r="CD76" s="4"/>
      <c r="CE76" s="4"/>
      <c r="CF76" s="4"/>
      <c r="CG76" s="4"/>
      <c r="CH76" s="4"/>
      <c r="CI76" s="4"/>
      <c r="CJ76" s="4"/>
      <c r="CK76" s="4"/>
      <c r="CL76" s="4"/>
      <c r="CM76" s="4"/>
      <c r="CN76" s="4"/>
      <c r="CO76" s="4"/>
      <c r="CP76" s="4"/>
      <c r="CQ76" s="4"/>
      <c r="CR76" s="4"/>
      <c r="CS76" s="4"/>
      <c r="CT76" s="4"/>
      <c r="CU76" s="4"/>
      <c r="CV76" s="4"/>
      <c r="CW76" s="4"/>
      <c r="CX76" s="4"/>
      <c r="CY76" s="4"/>
      <c r="CZ76" s="4"/>
      <c r="DA76" s="4"/>
      <c r="DB76" s="4"/>
      <c r="DC76" s="4"/>
      <c r="DD76" s="4"/>
      <c r="DE76" s="4"/>
      <c r="DF76" s="4"/>
      <c r="DG76" s="78"/>
    </row>
    <row r="77" spans="1:111" x14ac:dyDescent="0.5">
      <c r="A77" s="82" t="str">
        <f>'5k Men'!B78</f>
        <v>Jack</v>
      </c>
      <c r="B77" s="17" t="str">
        <f>'5k Men'!C78</f>
        <v>Kane</v>
      </c>
      <c r="C77" s="6">
        <f t="shared" si="7"/>
        <v>0</v>
      </c>
      <c r="D77" s="4" t="s">
        <v>228</v>
      </c>
      <c r="E77" s="4" t="s">
        <v>228</v>
      </c>
      <c r="F77" s="4" t="s">
        <v>228</v>
      </c>
      <c r="G77" s="4" t="s">
        <v>228</v>
      </c>
      <c r="H77" s="4" t="s">
        <v>228</v>
      </c>
      <c r="I77" s="4" t="s">
        <v>228</v>
      </c>
      <c r="J77" s="4" t="s">
        <v>228</v>
      </c>
      <c r="K77" s="4" t="s">
        <v>228</v>
      </c>
      <c r="L77" s="4" t="s">
        <v>228</v>
      </c>
      <c r="M77" s="4" t="s">
        <v>228</v>
      </c>
      <c r="N77" s="4" t="s">
        <v>228</v>
      </c>
      <c r="O77" s="4" t="s">
        <v>228</v>
      </c>
      <c r="P77" s="4" t="s">
        <v>228</v>
      </c>
      <c r="Q77" s="4" t="s">
        <v>228</v>
      </c>
      <c r="R77" s="4" t="s">
        <v>228</v>
      </c>
      <c r="S77" s="4" t="s">
        <v>228</v>
      </c>
      <c r="T77" s="4" t="s">
        <v>228</v>
      </c>
      <c r="U77" s="4" t="s">
        <v>228</v>
      </c>
      <c r="V77" s="4" t="s">
        <v>228</v>
      </c>
      <c r="W77" s="4" t="s">
        <v>228</v>
      </c>
      <c r="X77" s="4" t="s">
        <v>228</v>
      </c>
      <c r="Y77" s="4" t="s">
        <v>228</v>
      </c>
      <c r="Z77" s="4" t="s">
        <v>228</v>
      </c>
      <c r="AA77" s="4" t="s">
        <v>228</v>
      </c>
      <c r="AB77" s="4" t="s">
        <v>228</v>
      </c>
      <c r="AC77" s="4" t="s">
        <v>228</v>
      </c>
      <c r="AD77" s="4" t="s">
        <v>228</v>
      </c>
      <c r="AE77" s="4" t="s">
        <v>228</v>
      </c>
      <c r="AF77" s="4" t="s">
        <v>228</v>
      </c>
      <c r="AG77" s="4" t="s">
        <v>228</v>
      </c>
      <c r="AH77" s="4" t="s">
        <v>228</v>
      </c>
      <c r="AI77" s="4" t="s">
        <v>228</v>
      </c>
      <c r="AJ77" s="4" t="s">
        <v>228</v>
      </c>
      <c r="AK77" s="4" t="s">
        <v>228</v>
      </c>
      <c r="AL77" s="4" t="s">
        <v>228</v>
      </c>
      <c r="AM77" s="4" t="s">
        <v>228</v>
      </c>
      <c r="AN77" s="4" t="s">
        <v>228</v>
      </c>
      <c r="AO77" s="4" t="s">
        <v>228</v>
      </c>
      <c r="AP77" s="4" t="s">
        <v>228</v>
      </c>
      <c r="AQ77" s="4" t="s">
        <v>228</v>
      </c>
      <c r="AR77" s="4" t="s">
        <v>228</v>
      </c>
      <c r="AS77" s="4" t="s">
        <v>228</v>
      </c>
      <c r="AT77" s="4" t="s">
        <v>228</v>
      </c>
      <c r="AU77" s="4" t="s">
        <v>228</v>
      </c>
      <c r="AV77" s="4" t="s">
        <v>228</v>
      </c>
      <c r="AW77" s="4" t="s">
        <v>228</v>
      </c>
      <c r="AX77" s="4" t="s">
        <v>228</v>
      </c>
      <c r="AY77" s="4" t="s">
        <v>228</v>
      </c>
      <c r="AZ77" s="4" t="s">
        <v>228</v>
      </c>
      <c r="BA77" s="4" t="s">
        <v>228</v>
      </c>
      <c r="BB77" s="4" t="s">
        <v>228</v>
      </c>
      <c r="BC77" s="4" t="s">
        <v>228</v>
      </c>
      <c r="BD77" s="4" t="s">
        <v>228</v>
      </c>
      <c r="BE77" s="4" t="s">
        <v>228</v>
      </c>
      <c r="BF77" s="4" t="s">
        <v>228</v>
      </c>
      <c r="BG77" s="4" t="s">
        <v>228</v>
      </c>
      <c r="BH77" s="4" t="s">
        <v>228</v>
      </c>
      <c r="BI77" s="4" t="s">
        <v>228</v>
      </c>
      <c r="BJ77" s="4" t="s">
        <v>228</v>
      </c>
      <c r="BK77" s="4" t="s">
        <v>228</v>
      </c>
      <c r="BL77" s="4" t="s">
        <v>228</v>
      </c>
      <c r="BM77" s="4" t="s">
        <v>228</v>
      </c>
      <c r="BN77" s="4" t="s">
        <v>228</v>
      </c>
      <c r="BO77" s="4" t="s">
        <v>228</v>
      </c>
      <c r="BP77" s="4" t="s">
        <v>228</v>
      </c>
      <c r="BQ77" s="4" t="s">
        <v>228</v>
      </c>
      <c r="BR77" s="4"/>
      <c r="BS77" s="4"/>
      <c r="BT77" s="4"/>
      <c r="BU77" s="4"/>
      <c r="BV77" s="4"/>
      <c r="BW77" s="4"/>
      <c r="BX77" s="4"/>
      <c r="BY77" s="4"/>
      <c r="BZ77" s="4"/>
      <c r="CA77" s="4"/>
      <c r="CB77" s="4"/>
      <c r="CC77" s="4"/>
      <c r="CD77" s="4"/>
      <c r="CE77" s="4"/>
      <c r="CF77" s="4"/>
      <c r="CG77" s="4"/>
      <c r="CH77" s="4"/>
      <c r="CI77" s="4"/>
      <c r="CJ77" s="4"/>
      <c r="CK77" s="4"/>
      <c r="CL77" s="4"/>
      <c r="CM77" s="4"/>
      <c r="CN77" s="4"/>
      <c r="CO77" s="4"/>
      <c r="CP77" s="4"/>
      <c r="CQ77" s="4"/>
      <c r="CR77" s="4"/>
      <c r="CS77" s="4"/>
      <c r="CT77" s="4"/>
      <c r="CU77" s="4"/>
      <c r="CV77" s="4"/>
      <c r="CW77" s="4"/>
      <c r="CX77" s="4"/>
      <c r="CY77" s="4"/>
      <c r="CZ77" s="4"/>
      <c r="DA77" s="4"/>
      <c r="DB77" s="4"/>
      <c r="DC77" s="4"/>
      <c r="DD77" s="4"/>
      <c r="DE77" s="4"/>
      <c r="DF77" s="4"/>
      <c r="DG77" s="78"/>
    </row>
    <row r="78" spans="1:111" x14ac:dyDescent="0.5">
      <c r="A78" s="83" t="str">
        <f>'5k Men'!B79</f>
        <v>Jamie</v>
      </c>
      <c r="B78" s="17" t="str">
        <f>'5k Men'!C79</f>
        <v>Kitching</v>
      </c>
      <c r="C78" s="6">
        <f>MIN(D78:DG78)</f>
        <v>0</v>
      </c>
      <c r="D78" s="4" t="s">
        <v>228</v>
      </c>
      <c r="E78" s="4" t="s">
        <v>228</v>
      </c>
      <c r="F78" s="4" t="s">
        <v>228</v>
      </c>
      <c r="G78" s="4" t="s">
        <v>228</v>
      </c>
      <c r="H78" s="4" t="s">
        <v>228</v>
      </c>
      <c r="I78" s="4" t="s">
        <v>228</v>
      </c>
      <c r="J78" s="4" t="s">
        <v>228</v>
      </c>
      <c r="K78" s="4" t="s">
        <v>228</v>
      </c>
      <c r="L78" s="4" t="s">
        <v>228</v>
      </c>
      <c r="M78" s="4" t="s">
        <v>228</v>
      </c>
      <c r="N78" s="4" t="s">
        <v>228</v>
      </c>
      <c r="O78" s="4" t="s">
        <v>228</v>
      </c>
      <c r="P78" s="4" t="s">
        <v>228</v>
      </c>
      <c r="Q78" s="4" t="s">
        <v>228</v>
      </c>
      <c r="R78" s="4" t="s">
        <v>228</v>
      </c>
      <c r="S78" s="4" t="s">
        <v>228</v>
      </c>
      <c r="T78" s="4" t="s">
        <v>228</v>
      </c>
      <c r="U78" s="4" t="s">
        <v>228</v>
      </c>
      <c r="V78" s="4" t="s">
        <v>228</v>
      </c>
      <c r="W78" s="4" t="s">
        <v>228</v>
      </c>
      <c r="X78" s="4" t="s">
        <v>228</v>
      </c>
      <c r="Y78" s="4" t="s">
        <v>228</v>
      </c>
      <c r="Z78" s="4" t="s">
        <v>228</v>
      </c>
      <c r="AA78" s="4" t="s">
        <v>228</v>
      </c>
      <c r="AB78" s="4" t="s">
        <v>228</v>
      </c>
      <c r="AC78" s="4" t="s">
        <v>228</v>
      </c>
      <c r="AD78" s="4" t="s">
        <v>228</v>
      </c>
      <c r="AE78" s="4" t="s">
        <v>228</v>
      </c>
      <c r="AF78" s="4" t="s">
        <v>228</v>
      </c>
      <c r="AG78" s="4" t="s">
        <v>228</v>
      </c>
      <c r="AH78" s="4" t="s">
        <v>228</v>
      </c>
      <c r="AI78" s="4" t="s">
        <v>228</v>
      </c>
      <c r="AJ78" s="4" t="s">
        <v>228</v>
      </c>
      <c r="AK78" s="4" t="s">
        <v>228</v>
      </c>
      <c r="AL78" s="4" t="s">
        <v>228</v>
      </c>
      <c r="AM78" s="4" t="s">
        <v>228</v>
      </c>
      <c r="AN78" s="4" t="s">
        <v>228</v>
      </c>
      <c r="AO78" s="4" t="s">
        <v>228</v>
      </c>
      <c r="AP78" s="4" t="s">
        <v>228</v>
      </c>
      <c r="AQ78" s="4" t="s">
        <v>228</v>
      </c>
      <c r="AR78" s="4" t="s">
        <v>228</v>
      </c>
      <c r="AS78" s="4" t="s">
        <v>228</v>
      </c>
      <c r="AT78" s="4" t="s">
        <v>228</v>
      </c>
      <c r="AU78" s="4" t="s">
        <v>228</v>
      </c>
      <c r="AV78" s="4" t="s">
        <v>228</v>
      </c>
      <c r="AW78" s="4" t="s">
        <v>228</v>
      </c>
      <c r="AX78" s="4" t="s">
        <v>228</v>
      </c>
      <c r="AY78" s="4" t="s">
        <v>228</v>
      </c>
      <c r="AZ78" s="4" t="s">
        <v>228</v>
      </c>
      <c r="BA78" s="4" t="s">
        <v>228</v>
      </c>
      <c r="BB78" s="4" t="s">
        <v>228</v>
      </c>
      <c r="BC78" s="4" t="s">
        <v>228</v>
      </c>
      <c r="BD78" s="4" t="s">
        <v>228</v>
      </c>
      <c r="BE78" s="4" t="s">
        <v>228</v>
      </c>
      <c r="BF78" s="4" t="s">
        <v>228</v>
      </c>
      <c r="BG78" s="4" t="s">
        <v>228</v>
      </c>
      <c r="BH78" s="4" t="s">
        <v>228</v>
      </c>
      <c r="BI78" s="4" t="s">
        <v>228</v>
      </c>
      <c r="BJ78" s="4" t="s">
        <v>228</v>
      </c>
      <c r="BK78" s="4" t="s">
        <v>228</v>
      </c>
      <c r="BL78" s="4" t="s">
        <v>228</v>
      </c>
      <c r="BM78" s="4" t="s">
        <v>228</v>
      </c>
      <c r="BN78" s="4" t="s">
        <v>228</v>
      </c>
      <c r="BO78" s="4" t="s">
        <v>228</v>
      </c>
      <c r="BP78" s="4" t="s">
        <v>228</v>
      </c>
      <c r="BQ78" s="4" t="s">
        <v>228</v>
      </c>
      <c r="BR78" s="4"/>
      <c r="BS78" s="4"/>
      <c r="BT78" s="4"/>
      <c r="BU78" s="4"/>
      <c r="BV78" s="4"/>
      <c r="BW78" s="4"/>
      <c r="BX78" s="4"/>
      <c r="BY78" s="4"/>
      <c r="BZ78" s="4"/>
      <c r="CA78" s="4"/>
      <c r="CB78" s="4"/>
      <c r="CC78" s="4"/>
      <c r="CD78" s="4"/>
      <c r="CE78" s="4"/>
      <c r="CF78" s="4"/>
      <c r="CG78" s="4"/>
      <c r="CH78" s="4"/>
      <c r="CI78" s="4"/>
      <c r="CJ78" s="4"/>
      <c r="CK78" s="4"/>
      <c r="CL78" s="4"/>
      <c r="CM78" s="4"/>
      <c r="CN78" s="4"/>
      <c r="CO78" s="4"/>
      <c r="CP78" s="4"/>
      <c r="CQ78" s="4"/>
      <c r="CR78" s="4"/>
      <c r="CS78" s="4"/>
      <c r="CT78" s="4"/>
      <c r="CU78" s="4"/>
      <c r="CV78" s="4"/>
      <c r="CW78" s="4"/>
      <c r="CX78" s="4"/>
      <c r="CY78" s="4"/>
      <c r="CZ78" s="4"/>
      <c r="DA78" s="4"/>
      <c r="DB78" s="4"/>
      <c r="DC78" s="4"/>
      <c r="DD78" s="4"/>
      <c r="DE78" s="4"/>
      <c r="DF78" s="4"/>
      <c r="DG78" s="78"/>
    </row>
    <row r="79" spans="1:111" x14ac:dyDescent="0.5">
      <c r="A79" s="83" t="str">
        <f>'5k Men'!B80</f>
        <v>Stuart</v>
      </c>
      <c r="B79" s="17" t="str">
        <f>'5k Men'!C80</f>
        <v>Little</v>
      </c>
      <c r="C79" s="6">
        <f t="shared" si="7"/>
        <v>1.2870370370370371E-2</v>
      </c>
      <c r="D79" s="4" t="s">
        <v>436</v>
      </c>
      <c r="E79" s="4">
        <v>1.3310185185185185E-2</v>
      </c>
      <c r="F79" s="4" t="s">
        <v>228</v>
      </c>
      <c r="G79" s="4" t="s">
        <v>228</v>
      </c>
      <c r="H79" s="4" t="s">
        <v>228</v>
      </c>
      <c r="I79" s="4" t="s">
        <v>228</v>
      </c>
      <c r="J79" s="4" t="s">
        <v>228</v>
      </c>
      <c r="K79" s="4" t="s">
        <v>228</v>
      </c>
      <c r="L79" s="4" t="s">
        <v>228</v>
      </c>
      <c r="M79" s="4" t="s">
        <v>228</v>
      </c>
      <c r="N79" s="4" t="s">
        <v>347</v>
      </c>
      <c r="O79" s="4">
        <v>1.4270833333333333E-2</v>
      </c>
      <c r="P79" s="4" t="s">
        <v>347</v>
      </c>
      <c r="Q79" s="4">
        <v>1.4525462962962962E-2</v>
      </c>
      <c r="R79" s="4" t="s">
        <v>347</v>
      </c>
      <c r="S79" s="4">
        <v>1.3101851851851852E-2</v>
      </c>
      <c r="T79" s="4" t="s">
        <v>353</v>
      </c>
      <c r="U79" s="4">
        <v>1.3645833333333333E-2</v>
      </c>
      <c r="V79" s="4" t="s">
        <v>228</v>
      </c>
      <c r="W79" s="4" t="s">
        <v>228</v>
      </c>
      <c r="X79" s="4" t="s">
        <v>228</v>
      </c>
      <c r="Y79" s="4" t="s">
        <v>228</v>
      </c>
      <c r="Z79" s="4" t="s">
        <v>228</v>
      </c>
      <c r="AA79" s="4" t="s">
        <v>228</v>
      </c>
      <c r="AB79" s="4" t="s">
        <v>228</v>
      </c>
      <c r="AC79" s="4" t="s">
        <v>228</v>
      </c>
      <c r="AD79" s="4" t="s">
        <v>355</v>
      </c>
      <c r="AE79" s="4">
        <v>1.4699074074074074E-2</v>
      </c>
      <c r="AF79" s="4" t="s">
        <v>228</v>
      </c>
      <c r="AG79" s="4" t="s">
        <v>228</v>
      </c>
      <c r="AH79" s="4" t="s">
        <v>228</v>
      </c>
      <c r="AI79" s="4" t="s">
        <v>228</v>
      </c>
      <c r="AJ79" s="4" t="s">
        <v>228</v>
      </c>
      <c r="AK79" s="4" t="s">
        <v>228</v>
      </c>
      <c r="AL79" s="4" t="s">
        <v>228</v>
      </c>
      <c r="AM79" s="4" t="s">
        <v>228</v>
      </c>
      <c r="AN79" s="4" t="s">
        <v>228</v>
      </c>
      <c r="AO79" s="4" t="s">
        <v>228</v>
      </c>
      <c r="AP79" s="4" t="s">
        <v>355</v>
      </c>
      <c r="AQ79" s="4">
        <v>1.5578703703703704E-2</v>
      </c>
      <c r="AR79" s="4" t="s">
        <v>355</v>
      </c>
      <c r="AS79" s="4">
        <v>1.40625E-2</v>
      </c>
      <c r="AT79" s="4" t="s">
        <v>508</v>
      </c>
      <c r="AU79" s="4">
        <v>1.2870370370370371E-2</v>
      </c>
      <c r="AV79" s="4" t="s">
        <v>228</v>
      </c>
      <c r="AW79" s="4" t="s">
        <v>228</v>
      </c>
      <c r="AX79" s="4" t="s">
        <v>228</v>
      </c>
      <c r="AY79" s="4" t="s">
        <v>228</v>
      </c>
      <c r="AZ79" s="4" t="s">
        <v>228</v>
      </c>
      <c r="BA79" s="4" t="s">
        <v>228</v>
      </c>
      <c r="BB79" s="4" t="s">
        <v>228</v>
      </c>
      <c r="BC79" s="4" t="s">
        <v>228</v>
      </c>
      <c r="BD79" s="4" t="s">
        <v>228</v>
      </c>
      <c r="BE79" s="4" t="s">
        <v>228</v>
      </c>
      <c r="BF79" s="4" t="s">
        <v>228</v>
      </c>
      <c r="BG79" s="4" t="s">
        <v>228</v>
      </c>
      <c r="BH79" s="4" t="s">
        <v>228</v>
      </c>
      <c r="BI79" s="4" t="s">
        <v>228</v>
      </c>
      <c r="BJ79" s="4" t="s">
        <v>228</v>
      </c>
      <c r="BK79" s="4" t="s">
        <v>228</v>
      </c>
      <c r="BL79" s="4" t="s">
        <v>228</v>
      </c>
      <c r="BM79" s="4" t="s">
        <v>228</v>
      </c>
      <c r="BN79" s="4" t="s">
        <v>228</v>
      </c>
      <c r="BO79" s="4" t="s">
        <v>228</v>
      </c>
      <c r="BP79" s="4" t="s">
        <v>228</v>
      </c>
      <c r="BQ79" s="4" t="s">
        <v>228</v>
      </c>
      <c r="BR79" s="4"/>
      <c r="BS79" s="4"/>
      <c r="BT79" s="4"/>
      <c r="BU79" s="4"/>
      <c r="BV79" s="4"/>
      <c r="BW79" s="4"/>
      <c r="BX79" s="4"/>
      <c r="BY79" s="4"/>
      <c r="BZ79" s="4"/>
      <c r="CA79" s="4"/>
      <c r="CB79" s="4"/>
      <c r="CC79" s="4"/>
      <c r="CD79" s="4"/>
      <c r="CE79" s="4"/>
      <c r="CF79" s="4"/>
      <c r="CG79" s="4"/>
      <c r="CH79" s="4"/>
      <c r="CI79" s="4"/>
      <c r="CJ79" s="4"/>
      <c r="CK79" s="4"/>
      <c r="CL79" s="4"/>
      <c r="CM79" s="4"/>
      <c r="CN79" s="4"/>
      <c r="CO79" s="4"/>
      <c r="CP79" s="4"/>
      <c r="CQ79" s="4"/>
      <c r="CR79" s="4"/>
      <c r="CS79" s="4"/>
      <c r="CT79" s="4"/>
      <c r="CU79" s="4"/>
      <c r="CV79" s="4"/>
      <c r="CW79" s="4"/>
      <c r="CX79" s="4"/>
      <c r="CY79" s="4"/>
      <c r="CZ79" s="4"/>
      <c r="DA79" s="4"/>
      <c r="DB79" s="4"/>
      <c r="DC79" s="4"/>
      <c r="DD79" s="4"/>
      <c r="DE79" s="4"/>
      <c r="DF79" s="4"/>
      <c r="DG79" s="78"/>
    </row>
    <row r="80" spans="1:111" x14ac:dyDescent="0.5">
      <c r="A80" s="82" t="str">
        <f>'5k Men'!B81</f>
        <v>Paul</v>
      </c>
      <c r="B80" s="17" t="str">
        <f>'5k Men'!C81</f>
        <v>Littlewood</v>
      </c>
      <c r="C80" s="6">
        <f t="shared" si="7"/>
        <v>2.34375E-2</v>
      </c>
      <c r="D80" s="4" t="s">
        <v>228</v>
      </c>
      <c r="E80" s="4" t="s">
        <v>228</v>
      </c>
      <c r="F80" s="4" t="s">
        <v>228</v>
      </c>
      <c r="G80" s="4" t="s">
        <v>228</v>
      </c>
      <c r="H80" s="4" t="s">
        <v>228</v>
      </c>
      <c r="I80" s="4" t="s">
        <v>228</v>
      </c>
      <c r="J80" s="4" t="s">
        <v>228</v>
      </c>
      <c r="K80" s="4" t="s">
        <v>228</v>
      </c>
      <c r="L80" s="4" t="s">
        <v>228</v>
      </c>
      <c r="M80" s="4" t="s">
        <v>228</v>
      </c>
      <c r="N80" s="4" t="s">
        <v>228</v>
      </c>
      <c r="O80" s="4" t="s">
        <v>228</v>
      </c>
      <c r="P80" s="4" t="s">
        <v>228</v>
      </c>
      <c r="Q80" s="4" t="s">
        <v>228</v>
      </c>
      <c r="R80" s="4" t="s">
        <v>228</v>
      </c>
      <c r="S80" s="4" t="s">
        <v>228</v>
      </c>
      <c r="T80" s="4" t="s">
        <v>228</v>
      </c>
      <c r="U80" s="4" t="s">
        <v>228</v>
      </c>
      <c r="V80" s="4" t="s">
        <v>228</v>
      </c>
      <c r="W80" s="4" t="s">
        <v>228</v>
      </c>
      <c r="X80" s="4" t="s">
        <v>228</v>
      </c>
      <c r="Y80" s="4" t="s">
        <v>228</v>
      </c>
      <c r="Z80" s="4" t="s">
        <v>228</v>
      </c>
      <c r="AA80" s="4" t="s">
        <v>228</v>
      </c>
      <c r="AB80" s="4" t="s">
        <v>355</v>
      </c>
      <c r="AC80" s="4">
        <v>2.6388888888888889E-2</v>
      </c>
      <c r="AD80" s="4" t="s">
        <v>228</v>
      </c>
      <c r="AE80" s="4" t="s">
        <v>228</v>
      </c>
      <c r="AF80" s="4" t="s">
        <v>228</v>
      </c>
      <c r="AG80" s="4" t="s">
        <v>228</v>
      </c>
      <c r="AH80" s="4" t="s">
        <v>228</v>
      </c>
      <c r="AI80" s="4" t="s">
        <v>228</v>
      </c>
      <c r="AJ80" s="4" t="s">
        <v>355</v>
      </c>
      <c r="AK80" s="4">
        <v>2.7083333333333334E-2</v>
      </c>
      <c r="AL80" s="4" t="s">
        <v>355</v>
      </c>
      <c r="AM80" s="4">
        <v>2.4907407407407406E-2</v>
      </c>
      <c r="AN80" s="4" t="s">
        <v>228</v>
      </c>
      <c r="AO80" s="4" t="s">
        <v>228</v>
      </c>
      <c r="AP80" s="4" t="s">
        <v>228</v>
      </c>
      <c r="AQ80" s="4" t="s">
        <v>228</v>
      </c>
      <c r="AR80" s="4" t="s">
        <v>228</v>
      </c>
      <c r="AS80" s="4" t="s">
        <v>228</v>
      </c>
      <c r="AT80" s="4" t="s">
        <v>355</v>
      </c>
      <c r="AU80" s="4">
        <v>2.5636574074074076E-2</v>
      </c>
      <c r="AV80" s="4" t="s">
        <v>228</v>
      </c>
      <c r="AW80" s="4" t="s">
        <v>228</v>
      </c>
      <c r="AX80" s="4" t="s">
        <v>355</v>
      </c>
      <c r="AY80" s="4">
        <v>2.5347222222222222E-2</v>
      </c>
      <c r="AZ80" s="4" t="s">
        <v>355</v>
      </c>
      <c r="BA80" s="4">
        <v>2.5046296296296296E-2</v>
      </c>
      <c r="BB80" s="4" t="s">
        <v>228</v>
      </c>
      <c r="BC80" s="4" t="s">
        <v>228</v>
      </c>
      <c r="BD80" s="4" t="s">
        <v>228</v>
      </c>
      <c r="BE80" s="4" t="s">
        <v>228</v>
      </c>
      <c r="BF80" s="4" t="s">
        <v>355</v>
      </c>
      <c r="BG80" s="4">
        <v>2.5532407407407406E-2</v>
      </c>
      <c r="BH80" s="4" t="s">
        <v>228</v>
      </c>
      <c r="BI80" s="4" t="s">
        <v>228</v>
      </c>
      <c r="BJ80" s="4" t="s">
        <v>355</v>
      </c>
      <c r="BK80" s="4">
        <v>2.34375E-2</v>
      </c>
      <c r="BL80" s="4" t="s">
        <v>228</v>
      </c>
      <c r="BM80" s="4" t="s">
        <v>228</v>
      </c>
      <c r="BN80" s="4" t="s">
        <v>228</v>
      </c>
      <c r="BO80" s="4" t="s">
        <v>228</v>
      </c>
      <c r="BP80" s="4" t="s">
        <v>228</v>
      </c>
      <c r="BQ80" s="4" t="s">
        <v>228</v>
      </c>
      <c r="BR80" s="4"/>
      <c r="BS80" s="4"/>
      <c r="BT80" s="4"/>
      <c r="BU80" s="4"/>
      <c r="BV80" s="4"/>
      <c r="BW80" s="4"/>
      <c r="BX80" s="4"/>
      <c r="BY80" s="4"/>
      <c r="BZ80" s="4"/>
      <c r="CA80" s="4"/>
      <c r="CB80" s="4"/>
      <c r="CC80" s="4"/>
      <c r="CD80" s="4"/>
      <c r="CE80" s="4"/>
      <c r="CF80" s="4"/>
      <c r="CG80" s="4"/>
      <c r="CH80" s="4"/>
      <c r="CI80" s="4"/>
      <c r="CJ80" s="4"/>
      <c r="CK80" s="4"/>
      <c r="CL80" s="4"/>
      <c r="CM80" s="4"/>
      <c r="CN80" s="4"/>
      <c r="CO80" s="4"/>
      <c r="CP80" s="4"/>
      <c r="CQ80" s="4"/>
      <c r="CR80" s="4"/>
      <c r="CS80" s="4"/>
      <c r="CT80" s="4"/>
      <c r="CU80" s="4"/>
      <c r="CV80" s="4"/>
      <c r="CW80" s="4"/>
      <c r="CX80" s="4"/>
      <c r="CY80" s="4"/>
      <c r="CZ80" s="4"/>
      <c r="DA80" s="4"/>
      <c r="DB80" s="4"/>
      <c r="DC80" s="4"/>
      <c r="DD80" s="4"/>
      <c r="DE80" s="4"/>
      <c r="DF80" s="4"/>
      <c r="DG80" s="78"/>
    </row>
    <row r="81" spans="1:111" x14ac:dyDescent="0.5">
      <c r="A81" s="82" t="str">
        <f>'5k Men'!B82</f>
        <v>Mark</v>
      </c>
      <c r="B81" s="17" t="str">
        <f>'5k Men'!C82</f>
        <v>Lorch</v>
      </c>
      <c r="C81" s="6">
        <f t="shared" ref="C81:C85" si="8">MIN(D81:DG81)</f>
        <v>1.4328703703703703E-2</v>
      </c>
      <c r="D81" s="4" t="s">
        <v>348</v>
      </c>
      <c r="E81" s="4">
        <v>1.545138888888889E-2</v>
      </c>
      <c r="F81" s="4" t="s">
        <v>228</v>
      </c>
      <c r="G81" s="4" t="s">
        <v>228</v>
      </c>
      <c r="H81" s="4" t="s">
        <v>228</v>
      </c>
      <c r="I81" s="4" t="s">
        <v>228</v>
      </c>
      <c r="J81" s="4" t="s">
        <v>355</v>
      </c>
      <c r="K81" s="4">
        <v>1.5729166666666666E-2</v>
      </c>
      <c r="L81" s="4" t="s">
        <v>228</v>
      </c>
      <c r="M81" s="4" t="s">
        <v>228</v>
      </c>
      <c r="N81" s="4" t="s">
        <v>228</v>
      </c>
      <c r="O81" s="4" t="s">
        <v>228</v>
      </c>
      <c r="P81" s="4" t="s">
        <v>228</v>
      </c>
      <c r="Q81" s="4" t="s">
        <v>228</v>
      </c>
      <c r="R81" s="4" t="s">
        <v>228</v>
      </c>
      <c r="S81" s="4" t="s">
        <v>228</v>
      </c>
      <c r="T81" s="4" t="s">
        <v>228</v>
      </c>
      <c r="U81" s="4" t="s">
        <v>228</v>
      </c>
      <c r="V81" s="4" t="s">
        <v>355</v>
      </c>
      <c r="W81" s="4">
        <v>1.9120370370370371E-2</v>
      </c>
      <c r="X81" s="4" t="s">
        <v>355</v>
      </c>
      <c r="Y81" s="4">
        <v>1.712962962962963E-2</v>
      </c>
      <c r="Z81" s="4" t="s">
        <v>228</v>
      </c>
      <c r="AA81" s="4" t="s">
        <v>228</v>
      </c>
      <c r="AB81" s="4" t="s">
        <v>228</v>
      </c>
      <c r="AC81" s="4" t="s">
        <v>228</v>
      </c>
      <c r="AD81" s="4" t="s">
        <v>228</v>
      </c>
      <c r="AE81" s="4" t="s">
        <v>228</v>
      </c>
      <c r="AF81" s="4" t="s">
        <v>355</v>
      </c>
      <c r="AG81" s="4">
        <v>1.5393518518518518E-2</v>
      </c>
      <c r="AH81" s="4" t="s">
        <v>228</v>
      </c>
      <c r="AI81" s="4" t="s">
        <v>228</v>
      </c>
      <c r="AJ81" s="4" t="s">
        <v>355</v>
      </c>
      <c r="AK81" s="4">
        <v>1.712962962962963E-2</v>
      </c>
      <c r="AL81" s="4" t="s">
        <v>228</v>
      </c>
      <c r="AM81" s="4" t="s">
        <v>228</v>
      </c>
      <c r="AN81" s="4" t="s">
        <v>355</v>
      </c>
      <c r="AO81" s="4">
        <v>1.7685185185185186E-2</v>
      </c>
      <c r="AP81" s="4" t="s">
        <v>355</v>
      </c>
      <c r="AQ81" s="4">
        <v>1.4780092592592593E-2</v>
      </c>
      <c r="AR81" s="4" t="s">
        <v>355</v>
      </c>
      <c r="AS81" s="4">
        <v>1.4791666666666667E-2</v>
      </c>
      <c r="AT81" s="4" t="s">
        <v>355</v>
      </c>
      <c r="AU81" s="4">
        <v>1.7766203703703704E-2</v>
      </c>
      <c r="AV81" s="4" t="s">
        <v>228</v>
      </c>
      <c r="AW81" s="4" t="s">
        <v>228</v>
      </c>
      <c r="AX81" s="4" t="s">
        <v>355</v>
      </c>
      <c r="AY81" s="4">
        <v>1.5659722222222221E-2</v>
      </c>
      <c r="AZ81" s="4" t="s">
        <v>355</v>
      </c>
      <c r="BA81" s="4">
        <v>1.4918981481481481E-2</v>
      </c>
      <c r="BB81" s="4" t="s">
        <v>355</v>
      </c>
      <c r="BC81" s="4">
        <v>1.5104166666666667E-2</v>
      </c>
      <c r="BD81" s="4" t="s">
        <v>228</v>
      </c>
      <c r="BE81" s="4" t="s">
        <v>228</v>
      </c>
      <c r="BF81" s="4" t="s">
        <v>355</v>
      </c>
      <c r="BG81" s="4">
        <v>1.5150462962962963E-2</v>
      </c>
      <c r="BH81" s="4" t="s">
        <v>781</v>
      </c>
      <c r="BI81" s="4">
        <v>1.4328703703703703E-2</v>
      </c>
      <c r="BJ81" s="4" t="s">
        <v>228</v>
      </c>
      <c r="BK81" s="4" t="s">
        <v>228</v>
      </c>
      <c r="BL81" s="4" t="s">
        <v>355</v>
      </c>
      <c r="BM81" s="4">
        <v>1.5034722222222222E-2</v>
      </c>
      <c r="BN81" s="4" t="s">
        <v>355</v>
      </c>
      <c r="BO81" s="4">
        <v>1.4525462962962962E-2</v>
      </c>
      <c r="BP81" s="4" t="s">
        <v>228</v>
      </c>
      <c r="BQ81" s="4" t="s">
        <v>228</v>
      </c>
      <c r="BR81" s="4"/>
      <c r="BS81" s="4"/>
      <c r="BT81" s="4"/>
      <c r="BU81" s="4"/>
      <c r="BV81" s="4"/>
      <c r="BW81" s="4"/>
      <c r="BX81" s="4"/>
      <c r="BY81" s="4"/>
      <c r="BZ81" s="4"/>
      <c r="CA81" s="4"/>
      <c r="CB81" s="4"/>
      <c r="CC81" s="4"/>
      <c r="CD81" s="4"/>
      <c r="CE81" s="4"/>
      <c r="CF81" s="4"/>
      <c r="CG81" s="4"/>
      <c r="CH81" s="4"/>
      <c r="CI81" s="4"/>
      <c r="CJ81" s="4"/>
      <c r="CK81" s="4"/>
      <c r="CL81" s="4"/>
      <c r="CM81" s="4"/>
      <c r="CN81" s="4"/>
      <c r="CO81" s="4"/>
      <c r="CP81" s="4"/>
      <c r="CQ81" s="4"/>
      <c r="CR81" s="4"/>
      <c r="CS81" s="4"/>
      <c r="CT81" s="4"/>
      <c r="CU81" s="4"/>
      <c r="CV81" s="4"/>
      <c r="CW81" s="4"/>
      <c r="CX81" s="4"/>
      <c r="CY81" s="4"/>
      <c r="CZ81" s="4"/>
      <c r="DA81" s="4"/>
      <c r="DB81" s="4"/>
      <c r="DC81" s="4"/>
      <c r="DD81" s="4"/>
      <c r="DE81" s="4"/>
      <c r="DF81" s="4"/>
      <c r="DG81" s="78"/>
    </row>
    <row r="82" spans="1:111" x14ac:dyDescent="0.5">
      <c r="A82" s="82" t="str">
        <f>'5k Men'!B83</f>
        <v>Steven</v>
      </c>
      <c r="B82" s="17" t="str">
        <f>'5k Men'!C83</f>
        <v>Marsay</v>
      </c>
      <c r="C82" s="6">
        <f t="shared" si="8"/>
        <v>0</v>
      </c>
      <c r="D82" s="4" t="s">
        <v>228</v>
      </c>
      <c r="E82" s="4" t="s">
        <v>228</v>
      </c>
      <c r="F82" s="4" t="s">
        <v>228</v>
      </c>
      <c r="G82" s="4" t="s">
        <v>228</v>
      </c>
      <c r="H82" s="4" t="s">
        <v>228</v>
      </c>
      <c r="I82" s="4" t="s">
        <v>228</v>
      </c>
      <c r="J82" s="4" t="s">
        <v>228</v>
      </c>
      <c r="K82" s="4" t="s">
        <v>228</v>
      </c>
      <c r="L82" s="4" t="s">
        <v>228</v>
      </c>
      <c r="M82" s="4" t="s">
        <v>228</v>
      </c>
      <c r="N82" s="4" t="s">
        <v>228</v>
      </c>
      <c r="O82" s="4" t="s">
        <v>228</v>
      </c>
      <c r="P82" s="4" t="s">
        <v>228</v>
      </c>
      <c r="Q82" s="4" t="s">
        <v>228</v>
      </c>
      <c r="R82" s="4" t="s">
        <v>228</v>
      </c>
      <c r="S82" s="4" t="s">
        <v>228</v>
      </c>
      <c r="T82" s="4" t="s">
        <v>228</v>
      </c>
      <c r="U82" s="4" t="s">
        <v>228</v>
      </c>
      <c r="V82" s="4" t="s">
        <v>228</v>
      </c>
      <c r="W82" s="4" t="s">
        <v>228</v>
      </c>
      <c r="X82" s="4" t="s">
        <v>228</v>
      </c>
      <c r="Y82" s="4" t="s">
        <v>228</v>
      </c>
      <c r="Z82" s="4" t="s">
        <v>228</v>
      </c>
      <c r="AA82" s="4" t="s">
        <v>228</v>
      </c>
      <c r="AB82" s="4" t="s">
        <v>228</v>
      </c>
      <c r="AC82" s="4" t="s">
        <v>228</v>
      </c>
      <c r="AD82" s="4" t="s">
        <v>228</v>
      </c>
      <c r="AE82" s="4" t="s">
        <v>228</v>
      </c>
      <c r="AF82" s="4" t="s">
        <v>228</v>
      </c>
      <c r="AG82" s="4" t="s">
        <v>228</v>
      </c>
      <c r="AH82" s="4" t="s">
        <v>228</v>
      </c>
      <c r="AI82" s="4" t="s">
        <v>228</v>
      </c>
      <c r="AJ82" s="4" t="s">
        <v>228</v>
      </c>
      <c r="AK82" s="4" t="s">
        <v>228</v>
      </c>
      <c r="AL82" s="4" t="s">
        <v>228</v>
      </c>
      <c r="AM82" s="4" t="s">
        <v>228</v>
      </c>
      <c r="AN82" s="4" t="s">
        <v>228</v>
      </c>
      <c r="AO82" s="4" t="s">
        <v>228</v>
      </c>
      <c r="AP82" s="4" t="s">
        <v>228</v>
      </c>
      <c r="AQ82" s="4" t="s">
        <v>228</v>
      </c>
      <c r="AR82" s="4" t="s">
        <v>228</v>
      </c>
      <c r="AS82" s="4" t="s">
        <v>228</v>
      </c>
      <c r="AT82" s="4" t="s">
        <v>228</v>
      </c>
      <c r="AU82" s="4" t="s">
        <v>228</v>
      </c>
      <c r="AV82" s="4" t="s">
        <v>228</v>
      </c>
      <c r="AW82" s="4" t="s">
        <v>228</v>
      </c>
      <c r="AX82" s="4" t="s">
        <v>228</v>
      </c>
      <c r="AY82" s="4" t="s">
        <v>228</v>
      </c>
      <c r="AZ82" s="4" t="s">
        <v>228</v>
      </c>
      <c r="BA82" s="4" t="s">
        <v>228</v>
      </c>
      <c r="BB82" s="4" t="s">
        <v>228</v>
      </c>
      <c r="BC82" s="4" t="s">
        <v>228</v>
      </c>
      <c r="BD82" s="4" t="s">
        <v>228</v>
      </c>
      <c r="BE82" s="4" t="s">
        <v>228</v>
      </c>
      <c r="BF82" s="4" t="s">
        <v>228</v>
      </c>
      <c r="BG82" s="4" t="s">
        <v>228</v>
      </c>
      <c r="BH82" s="4" t="s">
        <v>228</v>
      </c>
      <c r="BI82" s="4" t="s">
        <v>228</v>
      </c>
      <c r="BJ82" s="4" t="s">
        <v>228</v>
      </c>
      <c r="BK82" s="4" t="s">
        <v>228</v>
      </c>
      <c r="BL82" s="4" t="s">
        <v>228</v>
      </c>
      <c r="BM82" s="4" t="s">
        <v>228</v>
      </c>
      <c r="BN82" s="4" t="s">
        <v>228</v>
      </c>
      <c r="BO82" s="4" t="s">
        <v>228</v>
      </c>
      <c r="BP82" s="4" t="s">
        <v>228</v>
      </c>
      <c r="BQ82" s="4" t="s">
        <v>228</v>
      </c>
      <c r="BR82" s="4"/>
      <c r="BS82" s="4"/>
      <c r="BT82" s="4"/>
      <c r="BU82" s="4"/>
      <c r="BV82" s="4"/>
      <c r="BW82" s="4"/>
      <c r="BX82" s="4"/>
      <c r="BY82" s="4"/>
      <c r="BZ82" s="4"/>
      <c r="CA82" s="4"/>
      <c r="CB82" s="4"/>
      <c r="CC82" s="4"/>
      <c r="CD82" s="4"/>
      <c r="CE82" s="4"/>
      <c r="CF82" s="4"/>
      <c r="CG82" s="4"/>
      <c r="CH82" s="4"/>
      <c r="CI82" s="4"/>
      <c r="CJ82" s="4"/>
      <c r="CK82" s="4"/>
      <c r="CL82" s="4"/>
      <c r="CM82" s="4"/>
      <c r="CN82" s="4"/>
      <c r="CO82" s="4"/>
      <c r="CP82" s="4"/>
      <c r="CQ82" s="4"/>
      <c r="CR82" s="4"/>
      <c r="CS82" s="4"/>
      <c r="CT82" s="4"/>
      <c r="CU82" s="4"/>
      <c r="CV82" s="4"/>
      <c r="CW82" s="4"/>
      <c r="CX82" s="4"/>
      <c r="CY82" s="4"/>
      <c r="CZ82" s="4"/>
      <c r="DA82" s="4"/>
      <c r="DB82" s="4"/>
      <c r="DC82" s="4"/>
      <c r="DD82" s="4"/>
      <c r="DE82" s="4"/>
      <c r="DF82" s="4"/>
      <c r="DG82" s="78"/>
    </row>
    <row r="83" spans="1:111" x14ac:dyDescent="0.5">
      <c r="A83" s="82" t="str">
        <f>'5k Men'!B84</f>
        <v>Patrick</v>
      </c>
      <c r="B83" s="17" t="str">
        <f>'5k Men'!C84</f>
        <v>Marshall</v>
      </c>
      <c r="C83" s="6">
        <f t="shared" si="8"/>
        <v>1.6307870370370372E-2</v>
      </c>
      <c r="D83" s="4" t="s">
        <v>352</v>
      </c>
      <c r="E83" s="4">
        <v>1.8148148148148149E-2</v>
      </c>
      <c r="F83" s="4" t="s">
        <v>228</v>
      </c>
      <c r="G83" s="4" t="s">
        <v>228</v>
      </c>
      <c r="H83" s="4" t="s">
        <v>228</v>
      </c>
      <c r="I83" s="4" t="s">
        <v>228</v>
      </c>
      <c r="J83" s="4" t="s">
        <v>355</v>
      </c>
      <c r="K83" s="4">
        <v>2.0925925925925924E-2</v>
      </c>
      <c r="L83" s="4" t="s">
        <v>228</v>
      </c>
      <c r="M83" s="4" t="s">
        <v>228</v>
      </c>
      <c r="N83" s="4" t="s">
        <v>348</v>
      </c>
      <c r="O83" s="4">
        <v>1.6307870370370372E-2</v>
      </c>
      <c r="P83" s="4" t="s">
        <v>228</v>
      </c>
      <c r="Q83" s="4" t="s">
        <v>228</v>
      </c>
      <c r="R83" s="4" t="s">
        <v>228</v>
      </c>
      <c r="S83" s="4" t="s">
        <v>228</v>
      </c>
      <c r="T83" s="4" t="s">
        <v>348</v>
      </c>
      <c r="U83" s="4">
        <v>1.7152777777777777E-2</v>
      </c>
      <c r="V83" s="4" t="s">
        <v>355</v>
      </c>
      <c r="W83" s="4">
        <v>1.9675925925925927E-2</v>
      </c>
      <c r="X83" s="4" t="s">
        <v>355</v>
      </c>
      <c r="Y83" s="4">
        <v>1.8738425925925926E-2</v>
      </c>
      <c r="Z83" s="4" t="s">
        <v>355</v>
      </c>
      <c r="AA83" s="4">
        <v>1.9016203703703705E-2</v>
      </c>
      <c r="AB83" s="4" t="s">
        <v>355</v>
      </c>
      <c r="AC83" s="4">
        <v>1.8090277777777778E-2</v>
      </c>
      <c r="AD83" s="4" t="s">
        <v>355</v>
      </c>
      <c r="AE83" s="4">
        <v>1.8981481481481481E-2</v>
      </c>
      <c r="AF83" s="4" t="s">
        <v>355</v>
      </c>
      <c r="AG83" s="4">
        <v>1.849537037037037E-2</v>
      </c>
      <c r="AH83" s="4" t="s">
        <v>355</v>
      </c>
      <c r="AI83" s="4">
        <v>2.0891203703703703E-2</v>
      </c>
      <c r="AJ83" s="4" t="s">
        <v>355</v>
      </c>
      <c r="AK83" s="4">
        <v>1.7708333333333333E-2</v>
      </c>
      <c r="AL83" s="4" t="s">
        <v>355</v>
      </c>
      <c r="AM83" s="4">
        <v>1.7071759259259259E-2</v>
      </c>
      <c r="AN83" s="4" t="s">
        <v>355</v>
      </c>
      <c r="AO83" s="4">
        <v>1.8310185185185186E-2</v>
      </c>
      <c r="AP83" s="4" t="s">
        <v>355</v>
      </c>
      <c r="AQ83" s="4">
        <v>2.9351851851851851E-2</v>
      </c>
      <c r="AR83" s="4" t="s">
        <v>355</v>
      </c>
      <c r="AS83" s="4">
        <v>1.9444444444444445E-2</v>
      </c>
      <c r="AT83" s="4" t="s">
        <v>355</v>
      </c>
      <c r="AU83" s="4">
        <v>2.71875E-2</v>
      </c>
      <c r="AV83" s="4" t="s">
        <v>355</v>
      </c>
      <c r="AW83" s="4">
        <v>1.7685185185185186E-2</v>
      </c>
      <c r="AX83" s="4" t="s">
        <v>355</v>
      </c>
      <c r="AY83" s="4">
        <v>1.8425925925925925E-2</v>
      </c>
      <c r="AZ83" s="4" t="s">
        <v>355</v>
      </c>
      <c r="BA83" s="4">
        <v>1.8310185185185186E-2</v>
      </c>
      <c r="BB83" s="4" t="s">
        <v>355</v>
      </c>
      <c r="BC83" s="4">
        <v>1.818287037037037E-2</v>
      </c>
      <c r="BD83" s="4" t="s">
        <v>355</v>
      </c>
      <c r="BE83" s="4">
        <v>1.7430555555555557E-2</v>
      </c>
      <c r="BF83" s="4" t="s">
        <v>355</v>
      </c>
      <c r="BG83" s="4">
        <v>1.8738425925925926E-2</v>
      </c>
      <c r="BH83" s="4" t="s">
        <v>228</v>
      </c>
      <c r="BI83" s="4" t="s">
        <v>228</v>
      </c>
      <c r="BJ83" s="4" t="s">
        <v>355</v>
      </c>
      <c r="BK83" s="4">
        <v>1.7546296296296296E-2</v>
      </c>
      <c r="BL83" s="4" t="s">
        <v>355</v>
      </c>
      <c r="BM83" s="4">
        <v>1.8564814814814815E-2</v>
      </c>
      <c r="BN83" s="4" t="s">
        <v>355</v>
      </c>
      <c r="BO83" s="4">
        <v>2.105324074074074E-2</v>
      </c>
      <c r="BP83" s="4" t="s">
        <v>355</v>
      </c>
      <c r="BQ83" s="4">
        <v>1.7476851851851851E-2</v>
      </c>
      <c r="BR83" s="4"/>
      <c r="BS83" s="4"/>
      <c r="BT83" s="4"/>
      <c r="BU83" s="4"/>
      <c r="BV83" s="4"/>
      <c r="BW83" s="4"/>
      <c r="BX83" s="4"/>
      <c r="BY83" s="4"/>
      <c r="BZ83" s="4"/>
      <c r="CA83" s="4"/>
      <c r="CB83" s="4"/>
      <c r="CC83" s="4"/>
      <c r="CD83" s="4"/>
      <c r="CE83" s="4"/>
      <c r="CF83" s="4"/>
      <c r="CG83" s="4"/>
      <c r="CH83" s="4"/>
      <c r="CI83" s="4"/>
      <c r="CJ83" s="4"/>
      <c r="CK83" s="4"/>
      <c r="CL83" s="4"/>
      <c r="CM83" s="4"/>
      <c r="CN83" s="4"/>
      <c r="CO83" s="4"/>
      <c r="CP83" s="4"/>
      <c r="CQ83" s="4"/>
      <c r="CR83" s="4"/>
      <c r="CS83" s="4"/>
      <c r="CT83" s="4"/>
      <c r="CU83" s="4"/>
      <c r="CV83" s="4"/>
      <c r="CW83" s="4"/>
      <c r="CX83" s="4"/>
      <c r="CY83" s="4"/>
      <c r="CZ83" s="4"/>
      <c r="DA83" s="4"/>
      <c r="DB83" s="4"/>
      <c r="DC83" s="4"/>
      <c r="DD83" s="4"/>
      <c r="DE83" s="4"/>
      <c r="DF83" s="4"/>
      <c r="DG83" s="78"/>
    </row>
    <row r="84" spans="1:111" x14ac:dyDescent="0.5">
      <c r="A84" s="82" t="str">
        <f>'5k Men'!B85</f>
        <v>Robert</v>
      </c>
      <c r="B84" s="17" t="str">
        <f>'5k Men'!C85</f>
        <v>Mayson</v>
      </c>
      <c r="C84" s="6">
        <f t="shared" si="8"/>
        <v>1.7418981481481483E-2</v>
      </c>
      <c r="D84" s="4" t="s">
        <v>348</v>
      </c>
      <c r="E84" s="4">
        <v>1.846064814814815E-2</v>
      </c>
      <c r="F84" s="4" t="s">
        <v>228</v>
      </c>
      <c r="G84" s="4" t="s">
        <v>228</v>
      </c>
      <c r="H84" s="4" t="s">
        <v>347</v>
      </c>
      <c r="I84" s="4">
        <v>1.923611111111111E-2</v>
      </c>
      <c r="J84" s="4" t="s">
        <v>348</v>
      </c>
      <c r="K84" s="4">
        <v>2.2662037037037036E-2</v>
      </c>
      <c r="L84" s="4" t="s">
        <v>348</v>
      </c>
      <c r="M84" s="4">
        <v>1.923611111111111E-2</v>
      </c>
      <c r="N84" s="4" t="s">
        <v>348</v>
      </c>
      <c r="O84" s="4">
        <v>1.7974537037037035E-2</v>
      </c>
      <c r="P84" s="4" t="s">
        <v>348</v>
      </c>
      <c r="Q84" s="4">
        <v>1.7418981481481483E-2</v>
      </c>
      <c r="R84" s="4" t="s">
        <v>348</v>
      </c>
      <c r="S84" s="4">
        <v>1.846064814814815E-2</v>
      </c>
      <c r="T84" s="4" t="s">
        <v>348</v>
      </c>
      <c r="U84" s="4">
        <v>1.8113425925925925E-2</v>
      </c>
      <c r="V84" s="4" t="s">
        <v>348</v>
      </c>
      <c r="W84" s="4">
        <v>1.7974537037037035E-2</v>
      </c>
      <c r="X84" s="4" t="s">
        <v>228</v>
      </c>
      <c r="Y84" s="4" t="s">
        <v>228</v>
      </c>
      <c r="Z84" s="4" t="s">
        <v>355</v>
      </c>
      <c r="AA84" s="4">
        <v>2.0706018518518519E-2</v>
      </c>
      <c r="AB84" s="4" t="s">
        <v>355</v>
      </c>
      <c r="AC84" s="4">
        <v>2.0046296296296295E-2</v>
      </c>
      <c r="AD84" s="4" t="s">
        <v>348</v>
      </c>
      <c r="AE84" s="4">
        <v>1.7789351851851851E-2</v>
      </c>
      <c r="AF84" s="4" t="s">
        <v>348</v>
      </c>
      <c r="AG84" s="4">
        <v>1.8333333333333333E-2</v>
      </c>
      <c r="AH84" s="4" t="s">
        <v>348</v>
      </c>
      <c r="AI84" s="4">
        <v>1.7986111111111112E-2</v>
      </c>
      <c r="AJ84" s="4" t="s">
        <v>348</v>
      </c>
      <c r="AK84" s="4">
        <v>1.7858796296296296E-2</v>
      </c>
      <c r="AL84" s="4" t="s">
        <v>228</v>
      </c>
      <c r="AM84" s="4" t="s">
        <v>228</v>
      </c>
      <c r="AN84" s="4" t="s">
        <v>348</v>
      </c>
      <c r="AO84" s="4">
        <v>1.8622685185185187E-2</v>
      </c>
      <c r="AP84" s="4" t="s">
        <v>228</v>
      </c>
      <c r="AQ84" s="4" t="s">
        <v>228</v>
      </c>
      <c r="AR84" s="4" t="s">
        <v>348</v>
      </c>
      <c r="AS84" s="4">
        <v>1.8449074074074073E-2</v>
      </c>
      <c r="AT84" s="4" t="s">
        <v>228</v>
      </c>
      <c r="AU84" s="4" t="s">
        <v>228</v>
      </c>
      <c r="AV84" s="4" t="s">
        <v>228</v>
      </c>
      <c r="AW84" s="4" t="s">
        <v>228</v>
      </c>
      <c r="AX84" s="4" t="s">
        <v>348</v>
      </c>
      <c r="AY84" s="4">
        <v>2.3865740740740739E-2</v>
      </c>
      <c r="AZ84" s="4" t="s">
        <v>348</v>
      </c>
      <c r="BA84" s="4">
        <v>1.8877314814814816E-2</v>
      </c>
      <c r="BB84" s="4" t="s">
        <v>348</v>
      </c>
      <c r="BC84" s="4">
        <v>2.0833333333333332E-2</v>
      </c>
      <c r="BD84" s="4" t="s">
        <v>355</v>
      </c>
      <c r="BE84" s="4">
        <v>1.9988425925925927E-2</v>
      </c>
      <c r="BF84" s="4" t="s">
        <v>355</v>
      </c>
      <c r="BG84" s="4">
        <v>1.9398148148148147E-2</v>
      </c>
      <c r="BH84" s="4" t="s">
        <v>357</v>
      </c>
      <c r="BI84" s="4">
        <v>2.1388888888888888E-2</v>
      </c>
      <c r="BJ84" s="4" t="s">
        <v>348</v>
      </c>
      <c r="BK84" s="4">
        <v>1.8483796296296297E-2</v>
      </c>
      <c r="BL84" s="4" t="s">
        <v>228</v>
      </c>
      <c r="BM84" s="4" t="s">
        <v>228</v>
      </c>
      <c r="BN84" s="4" t="s">
        <v>228</v>
      </c>
      <c r="BO84" s="4" t="s">
        <v>228</v>
      </c>
      <c r="BP84" s="4" t="s">
        <v>348</v>
      </c>
      <c r="BQ84" s="4">
        <v>1.8240740740740741E-2</v>
      </c>
      <c r="BR84" s="4"/>
      <c r="BS84" s="4"/>
      <c r="BT84" s="4"/>
      <c r="BU84" s="4"/>
      <c r="BV84" s="4"/>
      <c r="BW84" s="4"/>
      <c r="BX84" s="4"/>
      <c r="BY84" s="4"/>
      <c r="BZ84" s="4"/>
      <c r="CA84" s="4"/>
      <c r="CB84" s="4"/>
      <c r="CC84" s="4"/>
      <c r="CD84" s="4"/>
      <c r="CE84" s="4"/>
      <c r="CF84" s="4"/>
      <c r="CG84" s="4"/>
      <c r="CH84" s="4"/>
      <c r="CI84" s="4"/>
      <c r="CJ84" s="4"/>
      <c r="CK84" s="4"/>
      <c r="CL84" s="4"/>
      <c r="CM84" s="4"/>
      <c r="CN84" s="4"/>
      <c r="CO84" s="4"/>
      <c r="CP84" s="4"/>
      <c r="CQ84" s="4"/>
      <c r="CR84" s="4"/>
      <c r="CS84" s="4"/>
      <c r="CT84" s="4"/>
      <c r="CU84" s="4"/>
      <c r="CV84" s="4"/>
      <c r="CW84" s="4"/>
      <c r="CX84" s="4"/>
      <c r="CY84" s="4"/>
      <c r="CZ84" s="4"/>
      <c r="DA84" s="4"/>
      <c r="DB84" s="4"/>
      <c r="DC84" s="4"/>
      <c r="DD84" s="4"/>
      <c r="DE84" s="4"/>
      <c r="DF84" s="4"/>
      <c r="DG84" s="78"/>
    </row>
    <row r="85" spans="1:111" x14ac:dyDescent="0.5">
      <c r="A85" s="82" t="str">
        <f>'5k Men'!B86</f>
        <v>Patrick</v>
      </c>
      <c r="B85" s="17" t="str">
        <f>'5k Men'!C86</f>
        <v>McConnell</v>
      </c>
      <c r="C85" s="6">
        <f t="shared" si="8"/>
        <v>1.9849537037037037E-2</v>
      </c>
      <c r="D85" s="4" t="s">
        <v>347</v>
      </c>
      <c r="E85" s="4">
        <v>2.101851851851852E-2</v>
      </c>
      <c r="F85" s="4" t="s">
        <v>228</v>
      </c>
      <c r="G85" s="4" t="s">
        <v>228</v>
      </c>
      <c r="H85" s="4" t="s">
        <v>349</v>
      </c>
      <c r="I85" s="4">
        <v>2.210648148148148E-2</v>
      </c>
      <c r="J85" s="4" t="s">
        <v>348</v>
      </c>
      <c r="K85" s="4">
        <v>2.0358796296296295E-2</v>
      </c>
      <c r="L85" s="4" t="s">
        <v>427</v>
      </c>
      <c r="M85" s="4">
        <v>2.2662037037037036E-2</v>
      </c>
      <c r="N85" s="4" t="s">
        <v>364</v>
      </c>
      <c r="O85" s="4">
        <v>2.2488425925925926E-2</v>
      </c>
      <c r="P85" s="4" t="s">
        <v>348</v>
      </c>
      <c r="Q85" s="4">
        <v>2.060185185185185E-2</v>
      </c>
      <c r="R85" s="4" t="s">
        <v>349</v>
      </c>
      <c r="S85" s="4">
        <v>2.2199074074074072E-2</v>
      </c>
      <c r="T85" s="4" t="s">
        <v>510</v>
      </c>
      <c r="U85" s="4">
        <v>2.0613425925925927E-2</v>
      </c>
      <c r="V85" s="4" t="s">
        <v>539</v>
      </c>
      <c r="W85" s="4">
        <v>2.1562499999999998E-2</v>
      </c>
      <c r="X85" s="4" t="s">
        <v>545</v>
      </c>
      <c r="Y85" s="4">
        <v>2.0543981481481483E-2</v>
      </c>
      <c r="Z85" s="4" t="s">
        <v>562</v>
      </c>
      <c r="AA85" s="4">
        <v>2.0856481481481483E-2</v>
      </c>
      <c r="AB85" s="4" t="s">
        <v>579</v>
      </c>
      <c r="AC85" s="4">
        <v>2.1550925925925925E-2</v>
      </c>
      <c r="AD85" s="4" t="s">
        <v>586</v>
      </c>
      <c r="AE85" s="4">
        <v>2.1493055555555557E-2</v>
      </c>
      <c r="AF85" s="4" t="s">
        <v>614</v>
      </c>
      <c r="AG85" s="4">
        <v>2.1134259259259259E-2</v>
      </c>
      <c r="AH85" s="4" t="s">
        <v>622</v>
      </c>
      <c r="AI85" s="4">
        <v>1.9988425925925927E-2</v>
      </c>
      <c r="AJ85" s="4" t="s">
        <v>578</v>
      </c>
      <c r="AK85" s="4">
        <v>1.9849537037037037E-2</v>
      </c>
      <c r="AL85" s="4" t="s">
        <v>433</v>
      </c>
      <c r="AM85" s="4">
        <v>2.1342592592592594E-2</v>
      </c>
      <c r="AN85" s="4" t="s">
        <v>404</v>
      </c>
      <c r="AO85" s="4">
        <v>2.0810185185185185E-2</v>
      </c>
      <c r="AP85" s="4" t="s">
        <v>349</v>
      </c>
      <c r="AQ85" s="4">
        <v>2.0914351851851851E-2</v>
      </c>
      <c r="AR85" s="4" t="s">
        <v>228</v>
      </c>
      <c r="AS85" s="4" t="s">
        <v>228</v>
      </c>
      <c r="AT85" s="4" t="s">
        <v>685</v>
      </c>
      <c r="AU85" s="4">
        <v>2.2627314814814815E-2</v>
      </c>
      <c r="AV85" s="4" t="s">
        <v>576</v>
      </c>
      <c r="AW85" s="4">
        <v>2.1145833333333332E-2</v>
      </c>
      <c r="AX85" s="4" t="s">
        <v>349</v>
      </c>
      <c r="AY85" s="4">
        <v>3.6712962962962961E-2</v>
      </c>
      <c r="AZ85" s="4" t="s">
        <v>349</v>
      </c>
      <c r="BA85" s="4">
        <v>2.255787037037037E-2</v>
      </c>
      <c r="BB85" s="4" t="s">
        <v>228</v>
      </c>
      <c r="BC85" s="4" t="s">
        <v>228</v>
      </c>
      <c r="BD85" s="4" t="s">
        <v>228</v>
      </c>
      <c r="BE85" s="4" t="s">
        <v>228</v>
      </c>
      <c r="BF85" s="4" t="s">
        <v>349</v>
      </c>
      <c r="BG85" s="4">
        <v>2.3587962962962963E-2</v>
      </c>
      <c r="BH85" s="4" t="s">
        <v>228</v>
      </c>
      <c r="BI85" s="4" t="s">
        <v>228</v>
      </c>
      <c r="BJ85" s="4" t="s">
        <v>349</v>
      </c>
      <c r="BK85" s="4">
        <v>3.2106481481481479E-2</v>
      </c>
      <c r="BL85" s="4" t="s">
        <v>347</v>
      </c>
      <c r="BM85" s="4">
        <v>3.6319444444444446E-2</v>
      </c>
      <c r="BN85" s="4" t="s">
        <v>228</v>
      </c>
      <c r="BO85" s="4" t="s">
        <v>228</v>
      </c>
      <c r="BP85" s="4" t="s">
        <v>347</v>
      </c>
      <c r="BQ85" s="4">
        <v>3.0810185185185184E-2</v>
      </c>
      <c r="BR85" s="4"/>
      <c r="BS85" s="4"/>
      <c r="BT85" s="4"/>
      <c r="BU85" s="4"/>
      <c r="BV85" s="4"/>
      <c r="BW85" s="4"/>
      <c r="BX85" s="4"/>
      <c r="BY85" s="4"/>
      <c r="BZ85" s="4"/>
      <c r="CA85" s="4"/>
      <c r="CB85" s="4"/>
      <c r="CC85" s="4"/>
      <c r="CD85" s="4"/>
      <c r="CE85" s="4"/>
      <c r="CF85" s="4"/>
      <c r="CG85" s="4"/>
      <c r="CH85" s="4"/>
      <c r="CI85" s="4"/>
      <c r="CJ85" s="4"/>
      <c r="CK85" s="4"/>
      <c r="CL85" s="4"/>
      <c r="CM85" s="4"/>
      <c r="CN85" s="4"/>
      <c r="CO85" s="4"/>
      <c r="CP85" s="4"/>
      <c r="CQ85" s="4"/>
      <c r="CR85" s="4"/>
      <c r="CS85" s="4"/>
      <c r="CT85" s="4"/>
      <c r="CU85" s="4"/>
      <c r="CV85" s="4"/>
      <c r="CW85" s="4"/>
      <c r="CX85" s="4"/>
      <c r="CY85" s="4"/>
      <c r="CZ85" s="4"/>
      <c r="DA85" s="4"/>
      <c r="DB85" s="4"/>
      <c r="DC85" s="4"/>
      <c r="DD85" s="4"/>
      <c r="DE85" s="4"/>
      <c r="DF85" s="4"/>
      <c r="DG85" s="78"/>
    </row>
    <row r="86" spans="1:111" x14ac:dyDescent="0.5">
      <c r="A86" s="82" t="str">
        <f>'5k Men'!B87</f>
        <v>James</v>
      </c>
      <c r="B86" s="17" t="str">
        <f>'5k Men'!C87</f>
        <v>McGivern</v>
      </c>
      <c r="C86" s="6">
        <f t="shared" si="7"/>
        <v>0</v>
      </c>
      <c r="D86" s="4" t="s">
        <v>228</v>
      </c>
      <c r="E86" s="4" t="s">
        <v>228</v>
      </c>
      <c r="F86" s="4" t="s">
        <v>228</v>
      </c>
      <c r="G86" s="4" t="s">
        <v>228</v>
      </c>
      <c r="H86" s="4" t="s">
        <v>228</v>
      </c>
      <c r="I86" s="4" t="s">
        <v>228</v>
      </c>
      <c r="J86" s="4" t="s">
        <v>228</v>
      </c>
      <c r="K86" s="4" t="s">
        <v>228</v>
      </c>
      <c r="L86" s="4" t="s">
        <v>228</v>
      </c>
      <c r="M86" s="4" t="s">
        <v>228</v>
      </c>
      <c r="N86" s="4" t="s">
        <v>228</v>
      </c>
      <c r="O86" s="4" t="s">
        <v>228</v>
      </c>
      <c r="P86" s="4" t="s">
        <v>228</v>
      </c>
      <c r="Q86" s="4" t="s">
        <v>228</v>
      </c>
      <c r="R86" s="4" t="s">
        <v>228</v>
      </c>
      <c r="S86" s="4" t="s">
        <v>228</v>
      </c>
      <c r="T86" s="4" t="s">
        <v>228</v>
      </c>
      <c r="U86" s="4" t="s">
        <v>228</v>
      </c>
      <c r="V86" s="4" t="s">
        <v>228</v>
      </c>
      <c r="W86" s="4" t="s">
        <v>228</v>
      </c>
      <c r="X86" s="4" t="s">
        <v>228</v>
      </c>
      <c r="Y86" s="4" t="s">
        <v>228</v>
      </c>
      <c r="Z86" s="4" t="s">
        <v>228</v>
      </c>
      <c r="AA86" s="4" t="s">
        <v>228</v>
      </c>
      <c r="AB86" s="4" t="s">
        <v>228</v>
      </c>
      <c r="AC86" s="4" t="s">
        <v>228</v>
      </c>
      <c r="AD86" s="4" t="s">
        <v>228</v>
      </c>
      <c r="AE86" s="4" t="s">
        <v>228</v>
      </c>
      <c r="AF86" s="4" t="s">
        <v>228</v>
      </c>
      <c r="AG86" s="4" t="s">
        <v>228</v>
      </c>
      <c r="AH86" s="4" t="s">
        <v>228</v>
      </c>
      <c r="AI86" s="4" t="s">
        <v>228</v>
      </c>
      <c r="AJ86" s="4" t="s">
        <v>228</v>
      </c>
      <c r="AK86" s="4" t="s">
        <v>228</v>
      </c>
      <c r="AL86" s="4" t="s">
        <v>228</v>
      </c>
      <c r="AM86" s="4" t="s">
        <v>228</v>
      </c>
      <c r="AN86" s="4" t="s">
        <v>228</v>
      </c>
      <c r="AO86" s="4" t="s">
        <v>228</v>
      </c>
      <c r="AP86" s="4" t="s">
        <v>228</v>
      </c>
      <c r="AQ86" s="4" t="s">
        <v>228</v>
      </c>
      <c r="AR86" s="4" t="s">
        <v>228</v>
      </c>
      <c r="AS86" s="4" t="s">
        <v>228</v>
      </c>
      <c r="AT86" s="4" t="s">
        <v>228</v>
      </c>
      <c r="AU86" s="4" t="s">
        <v>228</v>
      </c>
      <c r="AV86" s="4" t="s">
        <v>228</v>
      </c>
      <c r="AW86" s="4" t="s">
        <v>228</v>
      </c>
      <c r="AX86" s="4" t="s">
        <v>228</v>
      </c>
      <c r="AY86" s="4" t="s">
        <v>228</v>
      </c>
      <c r="AZ86" s="4" t="s">
        <v>228</v>
      </c>
      <c r="BA86" s="4" t="s">
        <v>228</v>
      </c>
      <c r="BB86" s="4" t="s">
        <v>228</v>
      </c>
      <c r="BC86" s="4" t="s">
        <v>228</v>
      </c>
      <c r="BD86" s="4" t="s">
        <v>228</v>
      </c>
      <c r="BE86" s="4" t="s">
        <v>228</v>
      </c>
      <c r="BF86" s="4" t="s">
        <v>228</v>
      </c>
      <c r="BG86" s="4" t="s">
        <v>228</v>
      </c>
      <c r="BH86" s="4" t="s">
        <v>228</v>
      </c>
      <c r="BI86" s="4" t="s">
        <v>228</v>
      </c>
      <c r="BJ86" s="4" t="s">
        <v>228</v>
      </c>
      <c r="BK86" s="4" t="s">
        <v>228</v>
      </c>
      <c r="BL86" s="4" t="s">
        <v>228</v>
      </c>
      <c r="BM86" s="4" t="s">
        <v>228</v>
      </c>
      <c r="BN86" s="4" t="s">
        <v>228</v>
      </c>
      <c r="BO86" s="4" t="s">
        <v>228</v>
      </c>
      <c r="BP86" s="4" t="s">
        <v>228</v>
      </c>
      <c r="BQ86" s="4" t="s">
        <v>228</v>
      </c>
      <c r="BR86" s="4"/>
      <c r="BS86" s="4"/>
      <c r="BT86" s="4"/>
      <c r="BU86" s="4"/>
      <c r="BV86" s="4"/>
      <c r="BW86" s="4"/>
      <c r="BX86" s="4"/>
      <c r="BY86" s="4"/>
      <c r="BZ86" s="4"/>
      <c r="CA86" s="4"/>
      <c r="CB86" s="4"/>
      <c r="CC86" s="4"/>
      <c r="CD86" s="4"/>
      <c r="CE86" s="4"/>
      <c r="CF86" s="4"/>
      <c r="CG86" s="4"/>
      <c r="CH86" s="4"/>
      <c r="CI86" s="4"/>
      <c r="CJ86" s="4"/>
      <c r="CK86" s="4"/>
      <c r="CL86" s="4"/>
      <c r="CM86" s="4"/>
      <c r="CN86" s="4"/>
      <c r="CO86" s="4"/>
      <c r="CP86" s="4"/>
      <c r="CQ86" s="4"/>
      <c r="CR86" s="4"/>
      <c r="CS86" s="4"/>
      <c r="CT86" s="4"/>
      <c r="CU86" s="4"/>
      <c r="CV86" s="4"/>
      <c r="CW86" s="4"/>
      <c r="CX86" s="4"/>
      <c r="CY86" s="4"/>
      <c r="CZ86" s="4"/>
      <c r="DA86" s="4"/>
      <c r="DB86" s="4"/>
      <c r="DC86" s="4"/>
      <c r="DD86" s="4"/>
      <c r="DE86" s="4"/>
      <c r="DF86" s="4"/>
      <c r="DG86" s="78"/>
    </row>
    <row r="87" spans="1:111" x14ac:dyDescent="0.5">
      <c r="A87" s="82" t="str">
        <f>'5k Men'!B88</f>
        <v>Michael</v>
      </c>
      <c r="B87" s="17" t="str">
        <f>'5k Men'!C88</f>
        <v>McGrath</v>
      </c>
      <c r="C87" s="6">
        <f>MIN(D87:DG87)</f>
        <v>1.3136574074074075E-2</v>
      </c>
      <c r="D87" s="4" t="s">
        <v>348</v>
      </c>
      <c r="E87" s="4">
        <v>2.8252314814814813E-2</v>
      </c>
      <c r="F87" s="4" t="s">
        <v>349</v>
      </c>
      <c r="G87" s="4">
        <v>1.5949074074074074E-2</v>
      </c>
      <c r="H87" s="4" t="s">
        <v>347</v>
      </c>
      <c r="I87" s="4">
        <v>1.6018518518518519E-2</v>
      </c>
      <c r="J87" s="4" t="s">
        <v>348</v>
      </c>
      <c r="K87" s="4">
        <v>1.480324074074074E-2</v>
      </c>
      <c r="L87" s="4" t="s">
        <v>348</v>
      </c>
      <c r="M87" s="4">
        <v>1.667824074074074E-2</v>
      </c>
      <c r="N87" s="4" t="s">
        <v>347</v>
      </c>
      <c r="O87" s="4">
        <v>1.576388888888889E-2</v>
      </c>
      <c r="P87" s="4" t="s">
        <v>228</v>
      </c>
      <c r="Q87" s="4" t="s">
        <v>228</v>
      </c>
      <c r="R87" s="4" t="s">
        <v>348</v>
      </c>
      <c r="S87" s="4">
        <v>2.7303240740740739E-2</v>
      </c>
      <c r="T87" s="4" t="s">
        <v>348</v>
      </c>
      <c r="U87" s="4">
        <v>1.412037037037037E-2</v>
      </c>
      <c r="V87" s="4" t="s">
        <v>348</v>
      </c>
      <c r="W87" s="4">
        <v>1.3865740740740741E-2</v>
      </c>
      <c r="X87" s="4" t="s">
        <v>357</v>
      </c>
      <c r="Y87" s="4">
        <v>1.4699074074074074E-2</v>
      </c>
      <c r="Z87" s="4" t="s">
        <v>355</v>
      </c>
      <c r="AA87" s="4">
        <v>1.5347222222222222E-2</v>
      </c>
      <c r="AB87" s="4" t="s">
        <v>348</v>
      </c>
      <c r="AC87" s="4">
        <v>1.3564814814814814E-2</v>
      </c>
      <c r="AD87" s="4" t="s">
        <v>403</v>
      </c>
      <c r="AE87" s="4">
        <v>1.3553240740740741E-2</v>
      </c>
      <c r="AF87" s="4" t="s">
        <v>615</v>
      </c>
      <c r="AG87" s="4">
        <v>1.5231481481481481E-2</v>
      </c>
      <c r="AH87" s="4" t="s">
        <v>355</v>
      </c>
      <c r="AI87" s="4">
        <v>1.4930555555555556E-2</v>
      </c>
      <c r="AJ87" s="4" t="s">
        <v>347</v>
      </c>
      <c r="AK87" s="4">
        <v>1.4398148148148148E-2</v>
      </c>
      <c r="AL87" s="4" t="s">
        <v>348</v>
      </c>
      <c r="AM87" s="4">
        <v>1.3518518518518518E-2</v>
      </c>
      <c r="AN87" s="4" t="s">
        <v>348</v>
      </c>
      <c r="AO87" s="4">
        <v>1.3159722222222222E-2</v>
      </c>
      <c r="AP87" s="4" t="s">
        <v>355</v>
      </c>
      <c r="AQ87" s="4">
        <v>1.3483796296296296E-2</v>
      </c>
      <c r="AR87" s="4" t="s">
        <v>348</v>
      </c>
      <c r="AS87" s="4">
        <v>1.3159722222222222E-2</v>
      </c>
      <c r="AT87" s="4" t="s">
        <v>349</v>
      </c>
      <c r="AU87" s="4">
        <v>1.3414351851851853E-2</v>
      </c>
      <c r="AV87" s="4" t="s">
        <v>352</v>
      </c>
      <c r="AW87" s="4">
        <v>1.380787037037037E-2</v>
      </c>
      <c r="AX87" s="4" t="s">
        <v>348</v>
      </c>
      <c r="AY87" s="4">
        <v>2.2719907407407407E-2</v>
      </c>
      <c r="AZ87" s="4" t="s">
        <v>348</v>
      </c>
      <c r="BA87" s="4">
        <v>1.3252314814814814E-2</v>
      </c>
      <c r="BB87" s="4" t="s">
        <v>347</v>
      </c>
      <c r="BC87" s="4">
        <v>1.3935185185185186E-2</v>
      </c>
      <c r="BD87" s="4" t="s">
        <v>348</v>
      </c>
      <c r="BE87" s="4">
        <v>1.3368055555555555E-2</v>
      </c>
      <c r="BF87" s="4" t="s">
        <v>849</v>
      </c>
      <c r="BG87" s="4">
        <v>1.3136574074074075E-2</v>
      </c>
      <c r="BH87" s="4" t="s">
        <v>348</v>
      </c>
      <c r="BI87" s="4">
        <v>1.5891203703703703E-2</v>
      </c>
      <c r="BJ87" s="4" t="s">
        <v>353</v>
      </c>
      <c r="BK87" s="4">
        <v>1.3472222222222222E-2</v>
      </c>
      <c r="BL87" s="4" t="s">
        <v>355</v>
      </c>
      <c r="BM87" s="4">
        <v>1.3726851851851851E-2</v>
      </c>
      <c r="BN87" s="4" t="s">
        <v>609</v>
      </c>
      <c r="BO87" s="4">
        <v>1.3148148148148148E-2</v>
      </c>
      <c r="BP87" s="4" t="s">
        <v>347</v>
      </c>
      <c r="BQ87" s="4">
        <v>1.3993055555555555E-2</v>
      </c>
      <c r="BR87" s="4"/>
      <c r="BS87" s="4"/>
      <c r="BT87" s="4"/>
      <c r="BU87" s="4"/>
      <c r="BV87" s="4"/>
      <c r="BW87" s="4"/>
      <c r="BX87" s="4"/>
      <c r="BY87" s="4"/>
      <c r="BZ87" s="4"/>
      <c r="CA87" s="4"/>
      <c r="CB87" s="4"/>
      <c r="CC87" s="4"/>
      <c r="CD87" s="4"/>
      <c r="CE87" s="4"/>
      <c r="CF87" s="4"/>
      <c r="CG87" s="4"/>
      <c r="CH87" s="4"/>
      <c r="CI87" s="4"/>
      <c r="CJ87" s="4"/>
      <c r="CK87" s="4"/>
      <c r="CL87" s="4"/>
      <c r="CM87" s="4"/>
      <c r="CN87" s="4"/>
      <c r="CO87" s="4"/>
      <c r="CP87" s="4"/>
      <c r="CQ87" s="4"/>
      <c r="CR87" s="4"/>
      <c r="CS87" s="4"/>
      <c r="CT87" s="4"/>
      <c r="CU87" s="4"/>
      <c r="CV87" s="4"/>
      <c r="CW87" s="4"/>
      <c r="CX87" s="4"/>
      <c r="CY87" s="4"/>
      <c r="CZ87" s="4"/>
      <c r="DA87" s="4"/>
      <c r="DB87" s="4"/>
      <c r="DC87" s="4"/>
      <c r="DD87" s="4"/>
      <c r="DE87" s="4"/>
      <c r="DF87" s="4"/>
      <c r="DG87" s="78"/>
    </row>
    <row r="88" spans="1:111" x14ac:dyDescent="0.5">
      <c r="A88" s="82" t="str">
        <f>'5k Men'!B89</f>
        <v>David</v>
      </c>
      <c r="B88" s="17" t="str">
        <f>'5k Men'!C89</f>
        <v>Meilhan</v>
      </c>
      <c r="C88" s="6">
        <f t="shared" si="7"/>
        <v>0</v>
      </c>
      <c r="D88" s="4" t="s">
        <v>228</v>
      </c>
      <c r="E88" s="4" t="s">
        <v>228</v>
      </c>
      <c r="F88" s="4" t="s">
        <v>228</v>
      </c>
      <c r="G88" s="4" t="s">
        <v>228</v>
      </c>
      <c r="H88" s="4" t="s">
        <v>228</v>
      </c>
      <c r="I88" s="4" t="s">
        <v>228</v>
      </c>
      <c r="J88" s="4" t="s">
        <v>228</v>
      </c>
      <c r="K88" s="4" t="s">
        <v>228</v>
      </c>
      <c r="L88" s="4" t="s">
        <v>228</v>
      </c>
      <c r="M88" s="4" t="s">
        <v>228</v>
      </c>
      <c r="N88" s="4" t="s">
        <v>228</v>
      </c>
      <c r="O88" s="4" t="s">
        <v>228</v>
      </c>
      <c r="P88" s="4" t="s">
        <v>228</v>
      </c>
      <c r="Q88" s="4" t="s">
        <v>228</v>
      </c>
      <c r="R88" s="4" t="s">
        <v>228</v>
      </c>
      <c r="S88" s="4" t="s">
        <v>228</v>
      </c>
      <c r="T88" s="4" t="s">
        <v>228</v>
      </c>
      <c r="U88" s="4" t="s">
        <v>228</v>
      </c>
      <c r="V88" s="4" t="s">
        <v>228</v>
      </c>
      <c r="W88" s="4" t="s">
        <v>228</v>
      </c>
      <c r="X88" s="4" t="s">
        <v>228</v>
      </c>
      <c r="Y88" s="4" t="s">
        <v>228</v>
      </c>
      <c r="Z88" s="4" t="s">
        <v>228</v>
      </c>
      <c r="AA88" s="4" t="s">
        <v>228</v>
      </c>
      <c r="AB88" s="4" t="s">
        <v>228</v>
      </c>
      <c r="AC88" s="4" t="s">
        <v>228</v>
      </c>
      <c r="AD88" s="4" t="s">
        <v>228</v>
      </c>
      <c r="AE88" s="4" t="s">
        <v>228</v>
      </c>
      <c r="AF88" s="4" t="s">
        <v>228</v>
      </c>
      <c r="AG88" s="4" t="s">
        <v>228</v>
      </c>
      <c r="AH88" s="4" t="s">
        <v>228</v>
      </c>
      <c r="AI88" s="4" t="s">
        <v>228</v>
      </c>
      <c r="AJ88" s="4" t="s">
        <v>228</v>
      </c>
      <c r="AK88" s="4" t="s">
        <v>228</v>
      </c>
      <c r="AL88" s="4" t="s">
        <v>228</v>
      </c>
      <c r="AM88" s="4" t="s">
        <v>228</v>
      </c>
      <c r="AN88" s="4" t="s">
        <v>228</v>
      </c>
      <c r="AO88" s="4" t="s">
        <v>228</v>
      </c>
      <c r="AP88" s="4" t="s">
        <v>228</v>
      </c>
      <c r="AQ88" s="4" t="s">
        <v>228</v>
      </c>
      <c r="AR88" s="4" t="s">
        <v>228</v>
      </c>
      <c r="AS88" s="4" t="s">
        <v>228</v>
      </c>
      <c r="AT88" s="4" t="s">
        <v>228</v>
      </c>
      <c r="AU88" s="4" t="s">
        <v>228</v>
      </c>
      <c r="AV88" s="4" t="s">
        <v>228</v>
      </c>
      <c r="AW88" s="4" t="s">
        <v>228</v>
      </c>
      <c r="AX88" s="4" t="s">
        <v>228</v>
      </c>
      <c r="AY88" s="4" t="s">
        <v>228</v>
      </c>
      <c r="AZ88" s="4" t="s">
        <v>228</v>
      </c>
      <c r="BA88" s="4" t="s">
        <v>228</v>
      </c>
      <c r="BB88" s="4" t="s">
        <v>228</v>
      </c>
      <c r="BC88" s="4" t="s">
        <v>228</v>
      </c>
      <c r="BD88" s="4" t="s">
        <v>228</v>
      </c>
      <c r="BE88" s="4" t="s">
        <v>228</v>
      </c>
      <c r="BF88" s="4" t="s">
        <v>228</v>
      </c>
      <c r="BG88" s="4" t="s">
        <v>228</v>
      </c>
      <c r="BH88" s="4" t="s">
        <v>228</v>
      </c>
      <c r="BI88" s="4" t="s">
        <v>228</v>
      </c>
      <c r="BJ88" s="4" t="s">
        <v>228</v>
      </c>
      <c r="BK88" s="4" t="s">
        <v>228</v>
      </c>
      <c r="BL88" s="4" t="s">
        <v>228</v>
      </c>
      <c r="BM88" s="4" t="s">
        <v>228</v>
      </c>
      <c r="BN88" s="4" t="s">
        <v>228</v>
      </c>
      <c r="BO88" s="4" t="s">
        <v>228</v>
      </c>
      <c r="BP88" s="4" t="s">
        <v>228</v>
      </c>
      <c r="BQ88" s="4" t="s">
        <v>228</v>
      </c>
      <c r="BR88" s="4"/>
      <c r="BS88" s="4"/>
      <c r="BT88" s="4"/>
      <c r="BU88" s="4"/>
      <c r="BV88" s="4"/>
      <c r="BW88" s="4"/>
      <c r="BX88" s="4"/>
      <c r="BY88" s="4"/>
      <c r="BZ88" s="4"/>
      <c r="CA88" s="4"/>
      <c r="CB88" s="4"/>
      <c r="CC88" s="4"/>
      <c r="CD88" s="4"/>
      <c r="CE88" s="4"/>
      <c r="CF88" s="4"/>
      <c r="CG88" s="4"/>
      <c r="CH88" s="4"/>
      <c r="CI88" s="4"/>
      <c r="CJ88" s="4"/>
      <c r="CK88" s="4"/>
      <c r="CL88" s="4"/>
      <c r="CM88" s="4"/>
      <c r="CN88" s="4"/>
      <c r="CO88" s="4"/>
      <c r="CP88" s="4"/>
      <c r="CQ88" s="4"/>
      <c r="CR88" s="4"/>
      <c r="CS88" s="4"/>
      <c r="CT88" s="4"/>
      <c r="CU88" s="4"/>
      <c r="CV88" s="4"/>
      <c r="CW88" s="4"/>
      <c r="CX88" s="4"/>
      <c r="CY88" s="4"/>
      <c r="CZ88" s="4"/>
      <c r="DA88" s="4"/>
      <c r="DB88" s="4"/>
      <c r="DC88" s="4"/>
      <c r="DD88" s="4"/>
      <c r="DE88" s="4"/>
      <c r="DF88" s="4"/>
      <c r="DG88" s="78"/>
    </row>
    <row r="89" spans="1:111" x14ac:dyDescent="0.5">
      <c r="A89" s="82" t="str">
        <f>'5k Men'!B90</f>
        <v>Adrian</v>
      </c>
      <c r="B89" s="17" t="str">
        <f>'5k Men'!C90</f>
        <v>Messingham</v>
      </c>
      <c r="C89" s="6">
        <f t="shared" si="7"/>
        <v>1.4282407407407407E-2</v>
      </c>
      <c r="D89" s="4" t="s">
        <v>228</v>
      </c>
      <c r="E89" s="4" t="s">
        <v>228</v>
      </c>
      <c r="F89" s="4" t="s">
        <v>228</v>
      </c>
      <c r="G89" s="4" t="s">
        <v>228</v>
      </c>
      <c r="H89" s="4" t="s">
        <v>228</v>
      </c>
      <c r="I89" s="4" t="s">
        <v>228</v>
      </c>
      <c r="J89" s="4" t="s">
        <v>228</v>
      </c>
      <c r="K89" s="4" t="s">
        <v>228</v>
      </c>
      <c r="L89" s="4" t="s">
        <v>228</v>
      </c>
      <c r="M89" s="4" t="s">
        <v>228</v>
      </c>
      <c r="N89" s="4" t="s">
        <v>228</v>
      </c>
      <c r="O89" s="4" t="s">
        <v>228</v>
      </c>
      <c r="P89" s="4" t="s">
        <v>228</v>
      </c>
      <c r="Q89" s="4" t="s">
        <v>228</v>
      </c>
      <c r="R89" s="4" t="s">
        <v>228</v>
      </c>
      <c r="S89" s="4" t="s">
        <v>228</v>
      </c>
      <c r="T89" s="4" t="s">
        <v>228</v>
      </c>
      <c r="U89" s="4" t="s">
        <v>228</v>
      </c>
      <c r="V89" s="4" t="s">
        <v>228</v>
      </c>
      <c r="W89" s="4" t="s">
        <v>228</v>
      </c>
      <c r="X89" s="4" t="s">
        <v>228</v>
      </c>
      <c r="Y89" s="4" t="s">
        <v>228</v>
      </c>
      <c r="Z89" s="4" t="s">
        <v>228</v>
      </c>
      <c r="AA89" s="4" t="s">
        <v>228</v>
      </c>
      <c r="AB89" s="4" t="s">
        <v>559</v>
      </c>
      <c r="AC89" s="4">
        <v>1.4282407407407407E-2</v>
      </c>
      <c r="AD89" s="4" t="s">
        <v>228</v>
      </c>
      <c r="AE89" s="4" t="s">
        <v>228</v>
      </c>
      <c r="AF89" s="4" t="s">
        <v>228</v>
      </c>
      <c r="AG89" s="4" t="s">
        <v>228</v>
      </c>
      <c r="AH89" s="4" t="s">
        <v>228</v>
      </c>
      <c r="AI89" s="4" t="s">
        <v>228</v>
      </c>
      <c r="AJ89" s="4" t="s">
        <v>228</v>
      </c>
      <c r="AK89" s="4" t="s">
        <v>228</v>
      </c>
      <c r="AL89" s="4" t="s">
        <v>228</v>
      </c>
      <c r="AM89" s="4" t="s">
        <v>228</v>
      </c>
      <c r="AN89" s="4" t="s">
        <v>228</v>
      </c>
      <c r="AO89" s="4" t="s">
        <v>228</v>
      </c>
      <c r="AP89" s="4" t="s">
        <v>228</v>
      </c>
      <c r="AQ89" s="4" t="s">
        <v>228</v>
      </c>
      <c r="AR89" s="4" t="s">
        <v>228</v>
      </c>
      <c r="AS89" s="4" t="s">
        <v>228</v>
      </c>
      <c r="AT89" s="4" t="s">
        <v>228</v>
      </c>
      <c r="AU89" s="4" t="s">
        <v>228</v>
      </c>
      <c r="AV89" s="4" t="s">
        <v>228</v>
      </c>
      <c r="AW89" s="4" t="s">
        <v>228</v>
      </c>
      <c r="AX89" s="4" t="s">
        <v>228</v>
      </c>
      <c r="AY89" s="4" t="s">
        <v>228</v>
      </c>
      <c r="AZ89" s="4" t="s">
        <v>228</v>
      </c>
      <c r="BA89" s="4" t="s">
        <v>228</v>
      </c>
      <c r="BB89" s="4" t="s">
        <v>228</v>
      </c>
      <c r="BC89" s="4" t="s">
        <v>228</v>
      </c>
      <c r="BD89" s="4" t="s">
        <v>228</v>
      </c>
      <c r="BE89" s="4" t="s">
        <v>228</v>
      </c>
      <c r="BF89" s="4" t="s">
        <v>228</v>
      </c>
      <c r="BG89" s="4" t="s">
        <v>228</v>
      </c>
      <c r="BH89" s="4" t="s">
        <v>228</v>
      </c>
      <c r="BI89" s="4" t="s">
        <v>228</v>
      </c>
      <c r="BJ89" s="4" t="s">
        <v>228</v>
      </c>
      <c r="BK89" s="4" t="s">
        <v>228</v>
      </c>
      <c r="BL89" s="4" t="s">
        <v>228</v>
      </c>
      <c r="BM89" s="4" t="s">
        <v>228</v>
      </c>
      <c r="BN89" s="4" t="s">
        <v>228</v>
      </c>
      <c r="BO89" s="4" t="s">
        <v>228</v>
      </c>
      <c r="BP89" s="4" t="s">
        <v>228</v>
      </c>
      <c r="BQ89" s="4" t="s">
        <v>228</v>
      </c>
      <c r="BR89" s="4"/>
      <c r="BS89" s="4"/>
      <c r="BT89" s="4"/>
      <c r="BU89" s="4"/>
      <c r="BV89" s="4"/>
      <c r="BW89" s="4"/>
      <c r="BX89" s="4"/>
      <c r="BY89" s="4"/>
      <c r="BZ89" s="4"/>
      <c r="CA89" s="4"/>
      <c r="CB89" s="4"/>
      <c r="CC89" s="4"/>
      <c r="CD89" s="4"/>
      <c r="CE89" s="4"/>
      <c r="CF89" s="4"/>
      <c r="CG89" s="4"/>
      <c r="CH89" s="4"/>
      <c r="CI89" s="4"/>
      <c r="CJ89" s="4"/>
      <c r="CK89" s="4"/>
      <c r="CL89" s="4"/>
      <c r="CM89" s="4"/>
      <c r="CN89" s="4"/>
      <c r="CO89" s="4"/>
      <c r="CP89" s="4"/>
      <c r="CQ89" s="4"/>
      <c r="CR89" s="4"/>
      <c r="CS89" s="4"/>
      <c r="CT89" s="4"/>
      <c r="CU89" s="4"/>
      <c r="CV89" s="4"/>
      <c r="CW89" s="4"/>
      <c r="CX89" s="4"/>
      <c r="CY89" s="4"/>
      <c r="CZ89" s="4"/>
      <c r="DA89" s="4"/>
      <c r="DB89" s="4"/>
      <c r="DC89" s="4"/>
      <c r="DD89" s="4"/>
      <c r="DE89" s="4"/>
      <c r="DF89" s="4"/>
      <c r="DG89" s="78"/>
    </row>
    <row r="90" spans="1:111" x14ac:dyDescent="0.5">
      <c r="A90" s="82" t="str">
        <f>'5k Men'!B91</f>
        <v>Bob</v>
      </c>
      <c r="B90" s="17" t="str">
        <f>'5k Men'!C91</f>
        <v>Metcalfe</v>
      </c>
      <c r="C90" s="6">
        <f>MIN(D90:DG90)</f>
        <v>0</v>
      </c>
      <c r="D90" s="4"/>
      <c r="E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  <c r="AJ90" s="4"/>
      <c r="AK90" s="4"/>
      <c r="AL90" s="4" t="s">
        <v>228</v>
      </c>
      <c r="AM90" s="4" t="s">
        <v>228</v>
      </c>
      <c r="AN90" s="4" t="s">
        <v>228</v>
      </c>
      <c r="AO90" s="4" t="s">
        <v>228</v>
      </c>
      <c r="AP90" s="4" t="s">
        <v>228</v>
      </c>
      <c r="AQ90" s="4" t="s">
        <v>228</v>
      </c>
      <c r="AR90" s="4" t="s">
        <v>228</v>
      </c>
      <c r="AS90" s="4" t="s">
        <v>228</v>
      </c>
      <c r="AT90" s="4" t="s">
        <v>228</v>
      </c>
      <c r="AU90" s="4" t="s">
        <v>228</v>
      </c>
      <c r="AV90" s="4" t="s">
        <v>228</v>
      </c>
      <c r="AW90" s="4" t="s">
        <v>228</v>
      </c>
      <c r="AX90" s="4" t="s">
        <v>228</v>
      </c>
      <c r="AY90" s="4" t="s">
        <v>228</v>
      </c>
      <c r="AZ90" s="4" t="s">
        <v>228</v>
      </c>
      <c r="BA90" s="4" t="s">
        <v>228</v>
      </c>
      <c r="BB90" s="4" t="s">
        <v>228</v>
      </c>
      <c r="BC90" s="4" t="s">
        <v>228</v>
      </c>
      <c r="BD90" s="4" t="s">
        <v>228</v>
      </c>
      <c r="BE90" s="4" t="s">
        <v>228</v>
      </c>
      <c r="BF90" s="4" t="s">
        <v>228</v>
      </c>
      <c r="BG90" s="4" t="s">
        <v>228</v>
      </c>
      <c r="BH90" s="4" t="s">
        <v>228</v>
      </c>
      <c r="BI90" s="4" t="s">
        <v>228</v>
      </c>
      <c r="BJ90" s="4" t="s">
        <v>228</v>
      </c>
      <c r="BK90" s="4" t="s">
        <v>228</v>
      </c>
      <c r="BL90" s="4" t="s">
        <v>228</v>
      </c>
      <c r="BM90" s="4" t="s">
        <v>228</v>
      </c>
      <c r="BN90" s="4" t="s">
        <v>228</v>
      </c>
      <c r="BO90" s="4" t="s">
        <v>228</v>
      </c>
      <c r="BP90" s="4" t="s">
        <v>228</v>
      </c>
      <c r="BQ90" s="4" t="s">
        <v>228</v>
      </c>
      <c r="BR90" s="4"/>
      <c r="BS90" s="4"/>
      <c r="BT90" s="4"/>
      <c r="BU90" s="4"/>
      <c r="BV90" s="4"/>
      <c r="BW90" s="4"/>
      <c r="BX90" s="4"/>
      <c r="BY90" s="4"/>
      <c r="BZ90" s="4"/>
      <c r="CA90" s="4"/>
      <c r="CB90" s="4"/>
      <c r="CC90" s="4"/>
      <c r="CD90" s="4"/>
      <c r="CE90" s="4"/>
      <c r="CF90" s="4"/>
      <c r="CG90" s="4"/>
      <c r="CH90" s="4"/>
      <c r="CI90" s="4"/>
      <c r="CJ90" s="4"/>
      <c r="CK90" s="4"/>
      <c r="CL90" s="4"/>
      <c r="CM90" s="4"/>
      <c r="CN90" s="4"/>
      <c r="CO90" s="4"/>
      <c r="CP90" s="4"/>
      <c r="CQ90" s="4"/>
      <c r="CR90" s="4"/>
      <c r="CS90" s="4"/>
      <c r="CT90" s="4"/>
      <c r="CU90" s="4"/>
      <c r="CV90" s="4"/>
      <c r="CW90" s="4"/>
      <c r="CX90" s="4"/>
      <c r="CY90" s="4"/>
      <c r="CZ90" s="4"/>
      <c r="DA90" s="4"/>
      <c r="DB90" s="4"/>
      <c r="DC90" s="4"/>
      <c r="DD90" s="4"/>
      <c r="DE90" s="4"/>
      <c r="DF90" s="4"/>
      <c r="DG90" s="78"/>
    </row>
    <row r="91" spans="1:111" x14ac:dyDescent="0.5">
      <c r="A91" s="82" t="str">
        <f>'5k Men'!B92</f>
        <v>Sandy</v>
      </c>
      <c r="B91" s="17" t="str">
        <f>'5k Men'!C92</f>
        <v>Milson</v>
      </c>
      <c r="C91" s="6">
        <f t="shared" si="7"/>
        <v>0</v>
      </c>
      <c r="D91" s="4" t="s">
        <v>228</v>
      </c>
      <c r="E91" s="4" t="s">
        <v>228</v>
      </c>
      <c r="F91" s="4" t="s">
        <v>228</v>
      </c>
      <c r="G91" s="4" t="s">
        <v>228</v>
      </c>
      <c r="H91" s="4" t="s">
        <v>228</v>
      </c>
      <c r="I91" s="4" t="s">
        <v>228</v>
      </c>
      <c r="J91" s="4" t="s">
        <v>228</v>
      </c>
      <c r="K91" s="4" t="s">
        <v>228</v>
      </c>
      <c r="L91" s="4" t="s">
        <v>228</v>
      </c>
      <c r="M91" s="4" t="s">
        <v>228</v>
      </c>
      <c r="N91" s="4" t="s">
        <v>228</v>
      </c>
      <c r="O91" s="4" t="s">
        <v>228</v>
      </c>
      <c r="P91" s="4" t="s">
        <v>228</v>
      </c>
      <c r="Q91" s="4" t="s">
        <v>228</v>
      </c>
      <c r="R91" s="4" t="s">
        <v>228</v>
      </c>
      <c r="S91" s="4" t="s">
        <v>228</v>
      </c>
      <c r="T91" s="4" t="s">
        <v>228</v>
      </c>
      <c r="U91" s="4" t="s">
        <v>228</v>
      </c>
      <c r="V91" s="4" t="s">
        <v>228</v>
      </c>
      <c r="W91" s="4" t="s">
        <v>228</v>
      </c>
      <c r="X91" s="4" t="s">
        <v>228</v>
      </c>
      <c r="Y91" s="4" t="s">
        <v>228</v>
      </c>
      <c r="Z91" s="4" t="s">
        <v>228</v>
      </c>
      <c r="AA91" s="4" t="s">
        <v>228</v>
      </c>
      <c r="AB91" s="4" t="s">
        <v>228</v>
      </c>
      <c r="AC91" s="4" t="s">
        <v>228</v>
      </c>
      <c r="AD91" s="4" t="s">
        <v>228</v>
      </c>
      <c r="AE91" s="4" t="s">
        <v>228</v>
      </c>
      <c r="AF91" s="4" t="s">
        <v>228</v>
      </c>
      <c r="AG91" s="4" t="s">
        <v>228</v>
      </c>
      <c r="AH91" s="4" t="s">
        <v>228</v>
      </c>
      <c r="AI91" s="4" t="s">
        <v>228</v>
      </c>
      <c r="AJ91" s="4" t="s">
        <v>228</v>
      </c>
      <c r="AK91" s="4" t="s">
        <v>228</v>
      </c>
      <c r="AL91" s="4" t="s">
        <v>228</v>
      </c>
      <c r="AM91" s="4" t="s">
        <v>228</v>
      </c>
      <c r="AN91" s="4" t="s">
        <v>228</v>
      </c>
      <c r="AO91" s="4" t="s">
        <v>228</v>
      </c>
      <c r="AP91" s="4" t="s">
        <v>228</v>
      </c>
      <c r="AQ91" s="4" t="s">
        <v>228</v>
      </c>
      <c r="AR91" s="4" t="s">
        <v>228</v>
      </c>
      <c r="AS91" s="4" t="s">
        <v>228</v>
      </c>
      <c r="AT91" s="4" t="s">
        <v>228</v>
      </c>
      <c r="AU91" s="4" t="s">
        <v>228</v>
      </c>
      <c r="AV91" s="4" t="s">
        <v>228</v>
      </c>
      <c r="AW91" s="4" t="s">
        <v>228</v>
      </c>
      <c r="AX91" s="4" t="s">
        <v>228</v>
      </c>
      <c r="AY91" s="4" t="s">
        <v>228</v>
      </c>
      <c r="AZ91" s="4" t="s">
        <v>228</v>
      </c>
      <c r="BA91" s="4" t="s">
        <v>228</v>
      </c>
      <c r="BB91" s="4" t="s">
        <v>228</v>
      </c>
      <c r="BC91" s="4" t="s">
        <v>228</v>
      </c>
      <c r="BD91" s="4" t="s">
        <v>228</v>
      </c>
      <c r="BE91" s="4" t="s">
        <v>228</v>
      </c>
      <c r="BF91" s="4" t="s">
        <v>228</v>
      </c>
      <c r="BG91" s="4" t="s">
        <v>228</v>
      </c>
      <c r="BH91" s="4" t="s">
        <v>228</v>
      </c>
      <c r="BI91" s="4" t="s">
        <v>228</v>
      </c>
      <c r="BJ91" s="4" t="s">
        <v>228</v>
      </c>
      <c r="BK91" s="4" t="s">
        <v>228</v>
      </c>
      <c r="BL91" s="4" t="s">
        <v>228</v>
      </c>
      <c r="BM91" s="4" t="s">
        <v>228</v>
      </c>
      <c r="BN91" s="4" t="s">
        <v>228</v>
      </c>
      <c r="BO91" s="4" t="s">
        <v>228</v>
      </c>
      <c r="BP91" s="4" t="s">
        <v>228</v>
      </c>
      <c r="BQ91" s="4" t="s">
        <v>228</v>
      </c>
      <c r="BR91" s="4"/>
      <c r="BS91" s="4"/>
      <c r="BT91" s="4"/>
      <c r="BU91" s="4"/>
      <c r="BV91" s="4"/>
      <c r="BW91" s="4"/>
      <c r="BX91" s="4"/>
      <c r="BY91" s="4"/>
      <c r="BZ91" s="4"/>
      <c r="CA91" s="4"/>
      <c r="CB91" s="4"/>
      <c r="CC91" s="4"/>
      <c r="CD91" s="4"/>
      <c r="CE91" s="4"/>
      <c r="CF91" s="4"/>
      <c r="CG91" s="4"/>
      <c r="CH91" s="4"/>
      <c r="CI91" s="4"/>
      <c r="CJ91" s="4"/>
      <c r="CK91" s="4"/>
      <c r="CL91" s="4"/>
      <c r="CM91" s="4"/>
      <c r="CN91" s="4"/>
      <c r="CO91" s="4"/>
      <c r="CP91" s="4"/>
      <c r="CQ91" s="4"/>
      <c r="CR91" s="4"/>
      <c r="CS91" s="4"/>
      <c r="CT91" s="4"/>
      <c r="CU91" s="4"/>
      <c r="CV91" s="4"/>
      <c r="CW91" s="4"/>
      <c r="CX91" s="4"/>
      <c r="CY91" s="4"/>
      <c r="CZ91" s="4"/>
      <c r="DA91" s="4"/>
      <c r="DB91" s="4"/>
      <c r="DC91" s="4"/>
      <c r="DD91" s="4"/>
      <c r="DE91" s="4"/>
      <c r="DF91" s="4"/>
      <c r="DG91" s="78"/>
    </row>
    <row r="92" spans="1:111" x14ac:dyDescent="0.5">
      <c r="A92" s="82" t="str">
        <f>'5k Men'!B93</f>
        <v>Nicholas</v>
      </c>
      <c r="B92" s="17" t="str">
        <f>'5k Men'!C93</f>
        <v>Morrell</v>
      </c>
      <c r="C92" s="6">
        <f t="shared" si="7"/>
        <v>2.1273148148148149E-2</v>
      </c>
      <c r="D92" s="4" t="s">
        <v>228</v>
      </c>
      <c r="E92" s="4" t="s">
        <v>228</v>
      </c>
      <c r="F92" s="4" t="s">
        <v>228</v>
      </c>
      <c r="G92" s="4" t="s">
        <v>228</v>
      </c>
      <c r="H92" s="4" t="s">
        <v>228</v>
      </c>
      <c r="I92" s="4" t="s">
        <v>228</v>
      </c>
      <c r="J92" s="4" t="s">
        <v>228</v>
      </c>
      <c r="K92" s="4" t="s">
        <v>228</v>
      </c>
      <c r="L92" s="4" t="s">
        <v>228</v>
      </c>
      <c r="M92" s="4" t="s">
        <v>228</v>
      </c>
      <c r="N92" s="4" t="s">
        <v>228</v>
      </c>
      <c r="O92" s="4" t="s">
        <v>228</v>
      </c>
      <c r="P92" s="4" t="s">
        <v>228</v>
      </c>
      <c r="Q92" s="4" t="s">
        <v>228</v>
      </c>
      <c r="R92" s="4" t="s">
        <v>228</v>
      </c>
      <c r="S92" s="4" t="s">
        <v>228</v>
      </c>
      <c r="T92" s="4" t="s">
        <v>228</v>
      </c>
      <c r="U92" s="4" t="s">
        <v>228</v>
      </c>
      <c r="V92" s="4" t="s">
        <v>228</v>
      </c>
      <c r="W92" s="4" t="s">
        <v>228</v>
      </c>
      <c r="X92" s="4" t="s">
        <v>228</v>
      </c>
      <c r="Y92" s="4" t="s">
        <v>228</v>
      </c>
      <c r="Z92" s="4" t="s">
        <v>228</v>
      </c>
      <c r="AA92" s="4" t="s">
        <v>228</v>
      </c>
      <c r="AB92" s="4" t="s">
        <v>228</v>
      </c>
      <c r="AC92" s="4" t="s">
        <v>228</v>
      </c>
      <c r="AD92" s="4" t="s">
        <v>228</v>
      </c>
      <c r="AE92" s="4" t="s">
        <v>228</v>
      </c>
      <c r="AF92" s="4" t="s">
        <v>228</v>
      </c>
      <c r="AG92" s="4" t="s">
        <v>228</v>
      </c>
      <c r="AH92" s="4" t="s">
        <v>228</v>
      </c>
      <c r="AI92" s="4" t="s">
        <v>228</v>
      </c>
      <c r="AJ92" s="4" t="s">
        <v>228</v>
      </c>
      <c r="AK92" s="4" t="s">
        <v>228</v>
      </c>
      <c r="AL92" s="4" t="s">
        <v>228</v>
      </c>
      <c r="AM92" s="4" t="s">
        <v>228</v>
      </c>
      <c r="AN92" s="4" t="s">
        <v>228</v>
      </c>
      <c r="AO92" s="4" t="s">
        <v>228</v>
      </c>
      <c r="AP92" s="4" t="s">
        <v>228</v>
      </c>
      <c r="AQ92" s="4" t="s">
        <v>228</v>
      </c>
      <c r="AR92" s="4" t="s">
        <v>228</v>
      </c>
      <c r="AS92" s="4" t="s">
        <v>228</v>
      </c>
      <c r="AT92" s="4" t="s">
        <v>228</v>
      </c>
      <c r="AU92" s="4" t="s">
        <v>228</v>
      </c>
      <c r="AV92" s="4" t="s">
        <v>228</v>
      </c>
      <c r="AW92" s="4" t="s">
        <v>228</v>
      </c>
      <c r="AX92" s="4" t="s">
        <v>228</v>
      </c>
      <c r="AY92" s="4" t="s">
        <v>228</v>
      </c>
      <c r="AZ92" s="4" t="s">
        <v>355</v>
      </c>
      <c r="BA92" s="4">
        <v>2.4143518518518519E-2</v>
      </c>
      <c r="BB92" s="4" t="s">
        <v>228</v>
      </c>
      <c r="BC92" s="4" t="s">
        <v>228</v>
      </c>
      <c r="BD92" s="4" t="s">
        <v>228</v>
      </c>
      <c r="BE92" s="4" t="s">
        <v>228</v>
      </c>
      <c r="BF92" s="4" t="s">
        <v>228</v>
      </c>
      <c r="BG92" s="4" t="s">
        <v>228</v>
      </c>
      <c r="BH92" s="4" t="s">
        <v>228</v>
      </c>
      <c r="BI92" s="4" t="s">
        <v>228</v>
      </c>
      <c r="BJ92" s="4" t="s">
        <v>228</v>
      </c>
      <c r="BK92" s="4" t="s">
        <v>228</v>
      </c>
      <c r="BL92" s="4" t="s">
        <v>228</v>
      </c>
      <c r="BM92" s="4" t="s">
        <v>228</v>
      </c>
      <c r="BN92" s="4" t="s">
        <v>355</v>
      </c>
      <c r="BO92" s="4">
        <v>2.1273148148148149E-2</v>
      </c>
      <c r="BP92" s="4" t="s">
        <v>228</v>
      </c>
      <c r="BQ92" s="4" t="s">
        <v>228</v>
      </c>
      <c r="BR92" s="4"/>
      <c r="BS92" s="4"/>
      <c r="BT92" s="4"/>
      <c r="BU92" s="4"/>
      <c r="BV92" s="4"/>
      <c r="BW92" s="4"/>
      <c r="BX92" s="4"/>
      <c r="BY92" s="4"/>
      <c r="BZ92" s="4"/>
      <c r="CA92" s="4"/>
      <c r="CB92" s="4"/>
      <c r="CC92" s="4"/>
      <c r="CD92" s="4"/>
      <c r="CE92" s="4"/>
      <c r="CF92" s="4"/>
      <c r="CG92" s="4"/>
      <c r="CH92" s="4"/>
      <c r="CI92" s="4"/>
      <c r="CJ92" s="4"/>
      <c r="CK92" s="4"/>
      <c r="CL92" s="4"/>
      <c r="CM92" s="4"/>
      <c r="CN92" s="4"/>
      <c r="CO92" s="4"/>
      <c r="CP92" s="4"/>
      <c r="CQ92" s="4"/>
      <c r="CR92" s="4"/>
      <c r="CS92" s="4"/>
      <c r="CT92" s="4"/>
      <c r="CU92" s="4"/>
      <c r="CV92" s="4"/>
      <c r="CW92" s="4"/>
      <c r="CX92" s="4"/>
      <c r="CY92" s="4"/>
      <c r="CZ92" s="4"/>
      <c r="DA92" s="4"/>
      <c r="DB92" s="4"/>
      <c r="DC92" s="4"/>
      <c r="DD92" s="4"/>
      <c r="DE92" s="4"/>
      <c r="DF92" s="4"/>
      <c r="DG92" s="78"/>
    </row>
    <row r="93" spans="1:111" x14ac:dyDescent="0.5">
      <c r="A93" s="82" t="str">
        <f>'5k Men'!B94</f>
        <v>David</v>
      </c>
      <c r="B93" s="17" t="str">
        <f>'5k Men'!C94</f>
        <v>Morrison</v>
      </c>
      <c r="C93" s="6">
        <f t="shared" si="7"/>
        <v>1.4351851851851852E-2</v>
      </c>
      <c r="D93" s="4" t="s">
        <v>228</v>
      </c>
      <c r="E93" s="4" t="s">
        <v>228</v>
      </c>
      <c r="F93" s="4" t="s">
        <v>228</v>
      </c>
      <c r="G93" s="4" t="s">
        <v>228</v>
      </c>
      <c r="H93" s="4" t="s">
        <v>228</v>
      </c>
      <c r="I93" s="4" t="s">
        <v>228</v>
      </c>
      <c r="J93" s="4" t="s">
        <v>228</v>
      </c>
      <c r="K93" s="4" t="s">
        <v>228</v>
      </c>
      <c r="L93" s="4" t="s">
        <v>228</v>
      </c>
      <c r="M93" s="4" t="s">
        <v>228</v>
      </c>
      <c r="N93" s="4" t="s">
        <v>228</v>
      </c>
      <c r="O93" s="4" t="s">
        <v>228</v>
      </c>
      <c r="P93" s="4" t="s">
        <v>228</v>
      </c>
      <c r="Q93" s="4" t="s">
        <v>228</v>
      </c>
      <c r="R93" s="4" t="s">
        <v>228</v>
      </c>
      <c r="S93" s="4" t="s">
        <v>228</v>
      </c>
      <c r="T93" s="4" t="s">
        <v>228</v>
      </c>
      <c r="U93" s="4" t="s">
        <v>228</v>
      </c>
      <c r="V93" s="4" t="s">
        <v>228</v>
      </c>
      <c r="W93" s="4" t="s">
        <v>228</v>
      </c>
      <c r="X93" s="4" t="s">
        <v>228</v>
      </c>
      <c r="Y93" s="4" t="s">
        <v>228</v>
      </c>
      <c r="Z93" s="4" t="s">
        <v>228</v>
      </c>
      <c r="AA93" s="4" t="s">
        <v>228</v>
      </c>
      <c r="AB93" s="4" t="s">
        <v>228</v>
      </c>
      <c r="AC93" s="4" t="s">
        <v>228</v>
      </c>
      <c r="AD93" s="4" t="s">
        <v>228</v>
      </c>
      <c r="AE93" s="4" t="s">
        <v>228</v>
      </c>
      <c r="AF93" s="4" t="s">
        <v>228</v>
      </c>
      <c r="AG93" s="4" t="s">
        <v>228</v>
      </c>
      <c r="AH93" s="4" t="s">
        <v>228</v>
      </c>
      <c r="AI93" s="4" t="s">
        <v>228</v>
      </c>
      <c r="AJ93" s="4" t="s">
        <v>228</v>
      </c>
      <c r="AK93" s="4" t="s">
        <v>228</v>
      </c>
      <c r="AL93" s="4" t="s">
        <v>228</v>
      </c>
      <c r="AM93" s="4" t="s">
        <v>228</v>
      </c>
      <c r="AN93" s="4" t="s">
        <v>228</v>
      </c>
      <c r="AO93" s="4" t="s">
        <v>228</v>
      </c>
      <c r="AP93" s="4" t="s">
        <v>228</v>
      </c>
      <c r="AQ93" s="4" t="s">
        <v>228</v>
      </c>
      <c r="AR93" s="4" t="s">
        <v>228</v>
      </c>
      <c r="AS93" s="4" t="s">
        <v>228</v>
      </c>
      <c r="AT93" s="4" t="s">
        <v>228</v>
      </c>
      <c r="AU93" s="4" t="s">
        <v>228</v>
      </c>
      <c r="AV93" s="4" t="s">
        <v>228</v>
      </c>
      <c r="AW93" s="4" t="s">
        <v>228</v>
      </c>
      <c r="AX93" s="4" t="s">
        <v>228</v>
      </c>
      <c r="AY93" s="4" t="s">
        <v>228</v>
      </c>
      <c r="AZ93" s="4" t="s">
        <v>228</v>
      </c>
      <c r="BA93" s="4" t="s">
        <v>228</v>
      </c>
      <c r="BB93" s="4" t="s">
        <v>355</v>
      </c>
      <c r="BC93" s="4">
        <v>1.4351851851851852E-2</v>
      </c>
      <c r="BD93" s="4" t="s">
        <v>228</v>
      </c>
      <c r="BE93" s="4" t="s">
        <v>228</v>
      </c>
      <c r="BF93" s="4" t="s">
        <v>228</v>
      </c>
      <c r="BG93" s="4" t="s">
        <v>228</v>
      </c>
      <c r="BH93" s="4" t="s">
        <v>228</v>
      </c>
      <c r="BI93" s="4" t="s">
        <v>228</v>
      </c>
      <c r="BJ93" s="4" t="s">
        <v>228</v>
      </c>
      <c r="BK93" s="4" t="s">
        <v>228</v>
      </c>
      <c r="BL93" s="4" t="s">
        <v>228</v>
      </c>
      <c r="BM93" s="4" t="s">
        <v>228</v>
      </c>
      <c r="BN93" s="4" t="s">
        <v>228</v>
      </c>
      <c r="BO93" s="4" t="s">
        <v>228</v>
      </c>
      <c r="BP93" s="4" t="s">
        <v>228</v>
      </c>
      <c r="BQ93" s="4" t="s">
        <v>228</v>
      </c>
      <c r="BR93" s="4"/>
      <c r="BS93" s="4"/>
      <c r="BT93" s="4"/>
      <c r="BU93" s="4"/>
      <c r="BV93" s="4"/>
      <c r="BW93" s="4"/>
      <c r="BX93" s="4"/>
      <c r="BY93" s="4"/>
      <c r="BZ93" s="4"/>
      <c r="CA93" s="4"/>
      <c r="CB93" s="4"/>
      <c r="CC93" s="4"/>
      <c r="CD93" s="4"/>
      <c r="CE93" s="4"/>
      <c r="CF93" s="4"/>
      <c r="CG93" s="4"/>
      <c r="CH93" s="4"/>
      <c r="CI93" s="4"/>
      <c r="CJ93" s="4"/>
      <c r="CK93" s="4"/>
      <c r="CL93" s="4"/>
      <c r="CM93" s="4"/>
      <c r="CN93" s="4"/>
      <c r="CO93" s="4"/>
      <c r="CP93" s="4"/>
      <c r="CQ93" s="4"/>
      <c r="CR93" s="4"/>
      <c r="CS93" s="4"/>
      <c r="CT93" s="4"/>
      <c r="CU93" s="4"/>
      <c r="CV93" s="4"/>
      <c r="CW93" s="4"/>
      <c r="CX93" s="4"/>
      <c r="CY93" s="4"/>
      <c r="CZ93" s="4"/>
      <c r="DA93" s="4"/>
      <c r="DB93" s="4"/>
      <c r="DC93" s="4"/>
      <c r="DD93" s="4"/>
      <c r="DE93" s="4"/>
      <c r="DF93" s="4"/>
      <c r="DG93" s="78"/>
    </row>
    <row r="94" spans="1:111" x14ac:dyDescent="0.5">
      <c r="A94" s="83" t="str">
        <f>'5k Men'!B95</f>
        <v>Wayne</v>
      </c>
      <c r="B94" s="22" t="str">
        <f>'5k Men'!C95</f>
        <v>Murtagh</v>
      </c>
      <c r="C94" s="6">
        <f>MIN(D94:DG94)</f>
        <v>1.3599537037037037E-2</v>
      </c>
      <c r="D94" s="4" t="s">
        <v>228</v>
      </c>
      <c r="E94" s="4" t="s">
        <v>228</v>
      </c>
      <c r="F94" s="4" t="s">
        <v>349</v>
      </c>
      <c r="G94" s="4">
        <v>1.7662037037037039E-2</v>
      </c>
      <c r="H94" s="4" t="s">
        <v>349</v>
      </c>
      <c r="I94" s="4">
        <v>1.6666666666666666E-2</v>
      </c>
      <c r="J94" s="4" t="s">
        <v>228</v>
      </c>
      <c r="K94" s="4" t="s">
        <v>228</v>
      </c>
      <c r="L94" s="4" t="s">
        <v>349</v>
      </c>
      <c r="M94" s="4">
        <v>1.5625E-2</v>
      </c>
      <c r="N94" s="4" t="s">
        <v>348</v>
      </c>
      <c r="O94" s="4">
        <v>1.4965277777777777E-2</v>
      </c>
      <c r="P94" s="4" t="s">
        <v>349</v>
      </c>
      <c r="Q94" s="4">
        <v>1.4386574074074074E-2</v>
      </c>
      <c r="R94" s="4" t="s">
        <v>228</v>
      </c>
      <c r="S94" s="4" t="s">
        <v>228</v>
      </c>
      <c r="T94" s="4" t="s">
        <v>349</v>
      </c>
      <c r="U94" s="4">
        <v>1.8680555555555554E-2</v>
      </c>
      <c r="V94" s="4" t="s">
        <v>348</v>
      </c>
      <c r="W94" s="4">
        <v>1.3599537037037037E-2</v>
      </c>
      <c r="X94" s="4" t="s">
        <v>349</v>
      </c>
      <c r="Y94" s="4">
        <v>1.8807870370370371E-2</v>
      </c>
      <c r="Z94" s="4" t="s">
        <v>357</v>
      </c>
      <c r="AA94" s="4">
        <v>1.4895833333333334E-2</v>
      </c>
      <c r="AB94" s="4" t="s">
        <v>349</v>
      </c>
      <c r="AC94" s="4">
        <v>1.6643518518518519E-2</v>
      </c>
      <c r="AD94" s="4" t="s">
        <v>587</v>
      </c>
      <c r="AE94" s="4">
        <v>1.5416666666666667E-2</v>
      </c>
      <c r="AF94" s="4" t="s">
        <v>349</v>
      </c>
      <c r="AG94" s="4">
        <v>2.3819444444444445E-2</v>
      </c>
      <c r="AH94" s="4" t="s">
        <v>228</v>
      </c>
      <c r="AI94" s="4" t="s">
        <v>228</v>
      </c>
      <c r="AJ94" s="4" t="s">
        <v>228</v>
      </c>
      <c r="AK94" s="4" t="s">
        <v>228</v>
      </c>
      <c r="AL94" s="4" t="s">
        <v>349</v>
      </c>
      <c r="AM94" s="4">
        <v>1.5300925925925926E-2</v>
      </c>
      <c r="AN94" s="4" t="s">
        <v>228</v>
      </c>
      <c r="AO94" s="4" t="s">
        <v>228</v>
      </c>
      <c r="AP94" s="4" t="s">
        <v>349</v>
      </c>
      <c r="AQ94" s="4">
        <v>1.9525462962962963E-2</v>
      </c>
      <c r="AR94" s="4" t="s">
        <v>228</v>
      </c>
      <c r="AS94" s="4" t="s">
        <v>228</v>
      </c>
      <c r="AT94" s="4" t="s">
        <v>228</v>
      </c>
      <c r="AU94" s="4" t="s">
        <v>228</v>
      </c>
      <c r="AV94" s="4" t="s">
        <v>228</v>
      </c>
      <c r="AW94" s="4" t="s">
        <v>228</v>
      </c>
      <c r="AX94" s="4" t="s">
        <v>349</v>
      </c>
      <c r="AY94" s="4">
        <v>1.7418981481481483E-2</v>
      </c>
      <c r="AZ94" s="4" t="s">
        <v>348</v>
      </c>
      <c r="BA94" s="4">
        <v>1.4328703703703703E-2</v>
      </c>
      <c r="BB94" s="4" t="s">
        <v>349</v>
      </c>
      <c r="BC94" s="4">
        <v>1.4560185185185185E-2</v>
      </c>
      <c r="BD94" s="4" t="s">
        <v>228</v>
      </c>
      <c r="BE94" s="4" t="s">
        <v>228</v>
      </c>
      <c r="BF94" s="4" t="s">
        <v>348</v>
      </c>
      <c r="BG94" s="4">
        <v>1.4641203703703703E-2</v>
      </c>
      <c r="BH94" s="4" t="s">
        <v>228</v>
      </c>
      <c r="BI94" s="4" t="s">
        <v>228</v>
      </c>
      <c r="BJ94" s="4" t="s">
        <v>228</v>
      </c>
      <c r="BK94" s="4" t="s">
        <v>228</v>
      </c>
      <c r="BL94" s="4" t="s">
        <v>228</v>
      </c>
      <c r="BM94" s="4" t="s">
        <v>228</v>
      </c>
      <c r="BN94" s="4" t="s">
        <v>228</v>
      </c>
      <c r="BO94" s="4" t="s">
        <v>228</v>
      </c>
      <c r="BP94" s="4" t="s">
        <v>228</v>
      </c>
      <c r="BQ94" s="4" t="s">
        <v>228</v>
      </c>
      <c r="BR94" s="4"/>
      <c r="BS94" s="4"/>
      <c r="BT94" s="4"/>
      <c r="BU94" s="4"/>
      <c r="BV94" s="4"/>
      <c r="BW94" s="4"/>
      <c r="BX94" s="4"/>
      <c r="BY94" s="4"/>
      <c r="BZ94" s="4"/>
      <c r="CA94" s="4"/>
      <c r="CB94" s="4"/>
      <c r="CC94" s="4"/>
      <c r="CD94" s="4"/>
      <c r="CE94" s="4"/>
      <c r="CF94" s="4"/>
      <c r="CG94" s="4"/>
      <c r="CH94" s="4"/>
      <c r="CI94" s="4"/>
      <c r="CJ94" s="4"/>
      <c r="CK94" s="4"/>
      <c r="CL94" s="4"/>
      <c r="CM94" s="4"/>
      <c r="CN94" s="4"/>
      <c r="CO94" s="4"/>
      <c r="CP94" s="4"/>
      <c r="CQ94" s="4"/>
      <c r="CR94" s="4"/>
      <c r="CS94" s="4"/>
      <c r="CT94" s="4"/>
      <c r="CU94" s="4"/>
      <c r="CV94" s="4"/>
      <c r="CW94" s="4"/>
      <c r="CX94" s="4"/>
      <c r="CY94" s="4"/>
      <c r="CZ94" s="4"/>
      <c r="DA94" s="4"/>
      <c r="DB94" s="4"/>
      <c r="DC94" s="4"/>
      <c r="DD94" s="4"/>
      <c r="DE94" s="4"/>
      <c r="DF94" s="4"/>
      <c r="DG94" s="78"/>
    </row>
    <row r="95" spans="1:111" x14ac:dyDescent="0.5">
      <c r="A95" s="83" t="str">
        <f>'5k Men'!B96</f>
        <v>Peter</v>
      </c>
      <c r="B95" s="22" t="str">
        <f>'5k Men'!C96</f>
        <v>Naylor</v>
      </c>
      <c r="C95" s="6">
        <f t="shared" si="7"/>
        <v>1.8032407407407407E-2</v>
      </c>
      <c r="D95" s="4" t="s">
        <v>228</v>
      </c>
      <c r="E95" s="4" t="s">
        <v>228</v>
      </c>
      <c r="F95" s="4" t="s">
        <v>228</v>
      </c>
      <c r="G95" s="4" t="s">
        <v>228</v>
      </c>
      <c r="H95" s="4" t="s">
        <v>228</v>
      </c>
      <c r="I95" s="4" t="s">
        <v>228</v>
      </c>
      <c r="J95" s="4" t="s">
        <v>228</v>
      </c>
      <c r="K95" s="4" t="s">
        <v>228</v>
      </c>
      <c r="L95" s="4" t="s">
        <v>228</v>
      </c>
      <c r="M95" s="4" t="s">
        <v>228</v>
      </c>
      <c r="N95" s="4" t="s">
        <v>228</v>
      </c>
      <c r="O95" s="4" t="s">
        <v>228</v>
      </c>
      <c r="P95" s="4" t="s">
        <v>228</v>
      </c>
      <c r="Q95" s="4" t="s">
        <v>228</v>
      </c>
      <c r="R95" s="4" t="s">
        <v>228</v>
      </c>
      <c r="S95" s="4" t="s">
        <v>228</v>
      </c>
      <c r="T95" s="4" t="s">
        <v>228</v>
      </c>
      <c r="U95" s="4" t="s">
        <v>228</v>
      </c>
      <c r="V95" s="4" t="s">
        <v>228</v>
      </c>
      <c r="W95" s="4" t="s">
        <v>228</v>
      </c>
      <c r="X95" s="4" t="s">
        <v>228</v>
      </c>
      <c r="Y95" s="4" t="s">
        <v>228</v>
      </c>
      <c r="Z95" s="4" t="s">
        <v>228</v>
      </c>
      <c r="AA95" s="4" t="s">
        <v>228</v>
      </c>
      <c r="AB95" s="4" t="s">
        <v>228</v>
      </c>
      <c r="AC95" s="4" t="s">
        <v>228</v>
      </c>
      <c r="AD95" s="4" t="s">
        <v>228</v>
      </c>
      <c r="AE95" s="4" t="s">
        <v>228</v>
      </c>
      <c r="AF95" s="4" t="s">
        <v>228</v>
      </c>
      <c r="AG95" s="4" t="s">
        <v>228</v>
      </c>
      <c r="AH95" s="4" t="s">
        <v>228</v>
      </c>
      <c r="AI95" s="4" t="s">
        <v>228</v>
      </c>
      <c r="AJ95" s="4" t="s">
        <v>228</v>
      </c>
      <c r="AK95" s="4" t="s">
        <v>228</v>
      </c>
      <c r="AL95" s="4" t="s">
        <v>228</v>
      </c>
      <c r="AM95" s="4" t="s">
        <v>228</v>
      </c>
      <c r="AN95" s="4" t="s">
        <v>228</v>
      </c>
      <c r="AO95" s="4" t="s">
        <v>228</v>
      </c>
      <c r="AP95" s="4" t="s">
        <v>355</v>
      </c>
      <c r="AQ95" s="4">
        <v>1.8032407407407407E-2</v>
      </c>
      <c r="AR95" s="4" t="s">
        <v>228</v>
      </c>
      <c r="AS95" s="4" t="s">
        <v>228</v>
      </c>
      <c r="AT95" s="4" t="s">
        <v>228</v>
      </c>
      <c r="AU95" s="4" t="s">
        <v>228</v>
      </c>
      <c r="AV95" s="4" t="s">
        <v>355</v>
      </c>
      <c r="AW95" s="4">
        <v>1.8587962962962962E-2</v>
      </c>
      <c r="AX95" s="4" t="s">
        <v>228</v>
      </c>
      <c r="AY95" s="4" t="s">
        <v>228</v>
      </c>
      <c r="AZ95" s="4" t="s">
        <v>228</v>
      </c>
      <c r="BA95" s="4" t="s">
        <v>228</v>
      </c>
      <c r="BB95" s="4" t="s">
        <v>228</v>
      </c>
      <c r="BC95" s="4" t="s">
        <v>228</v>
      </c>
      <c r="BD95" s="4" t="s">
        <v>228</v>
      </c>
      <c r="BE95" s="4" t="s">
        <v>228</v>
      </c>
      <c r="BF95" s="4" t="s">
        <v>228</v>
      </c>
      <c r="BG95" s="4" t="s">
        <v>228</v>
      </c>
      <c r="BH95" s="4" t="s">
        <v>228</v>
      </c>
      <c r="BI95" s="4" t="s">
        <v>228</v>
      </c>
      <c r="BJ95" s="4" t="s">
        <v>228</v>
      </c>
      <c r="BK95" s="4" t="s">
        <v>228</v>
      </c>
      <c r="BL95" s="4" t="s">
        <v>355</v>
      </c>
      <c r="BM95" s="4">
        <v>1.8379629629629631E-2</v>
      </c>
      <c r="BN95" s="4" t="s">
        <v>228</v>
      </c>
      <c r="BO95" s="4" t="s">
        <v>228</v>
      </c>
      <c r="BP95" s="4" t="s">
        <v>228</v>
      </c>
      <c r="BQ95" s="4" t="s">
        <v>228</v>
      </c>
      <c r="BR95" s="4"/>
      <c r="BS95" s="4"/>
      <c r="BT95" s="4"/>
      <c r="BU95" s="4"/>
      <c r="BV95" s="4"/>
      <c r="BW95" s="4"/>
      <c r="BX95" s="4"/>
      <c r="BY95" s="4"/>
      <c r="BZ95" s="4"/>
      <c r="CA95" s="4"/>
      <c r="CB95" s="4"/>
      <c r="CC95" s="4"/>
      <c r="CD95" s="4"/>
      <c r="CE95" s="4"/>
      <c r="CF95" s="4"/>
      <c r="CG95" s="4"/>
      <c r="CH95" s="4"/>
      <c r="CI95" s="4"/>
      <c r="CJ95" s="4"/>
      <c r="CK95" s="4"/>
      <c r="CL95" s="4"/>
      <c r="CM95" s="4"/>
      <c r="CN95" s="4"/>
      <c r="CO95" s="4"/>
      <c r="CP95" s="4"/>
      <c r="CQ95" s="4"/>
      <c r="CR95" s="4"/>
      <c r="CS95" s="4"/>
      <c r="CT95" s="4"/>
      <c r="CU95" s="4"/>
      <c r="CV95" s="4"/>
      <c r="CW95" s="4"/>
      <c r="CX95" s="4"/>
      <c r="CY95" s="4"/>
      <c r="CZ95" s="4"/>
      <c r="DA95" s="4"/>
      <c r="DB95" s="4"/>
      <c r="DC95" s="4"/>
      <c r="DD95" s="4"/>
      <c r="DE95" s="4"/>
      <c r="DF95" s="4"/>
      <c r="DG95" s="78"/>
    </row>
    <row r="96" spans="1:111" x14ac:dyDescent="0.5">
      <c r="A96" s="83" t="str">
        <f>'5k Men'!B97</f>
        <v>Stephen</v>
      </c>
      <c r="B96" s="22" t="str">
        <f>'5k Men'!C97</f>
        <v>Newton</v>
      </c>
      <c r="C96" s="6">
        <f t="shared" si="7"/>
        <v>1.9282407407407408E-2</v>
      </c>
      <c r="D96" s="4" t="s">
        <v>228</v>
      </c>
      <c r="E96" s="4" t="s">
        <v>228</v>
      </c>
      <c r="F96" s="4" t="s">
        <v>228</v>
      </c>
      <c r="G96" s="4" t="s">
        <v>228</v>
      </c>
      <c r="H96" s="4" t="s">
        <v>228</v>
      </c>
      <c r="I96" s="4" t="s">
        <v>228</v>
      </c>
      <c r="J96" s="4" t="s">
        <v>355</v>
      </c>
      <c r="K96" s="4">
        <v>2.1134259259259259E-2</v>
      </c>
      <c r="L96" s="4" t="s">
        <v>228</v>
      </c>
      <c r="M96" s="4" t="s">
        <v>228</v>
      </c>
      <c r="N96" s="4" t="s">
        <v>228</v>
      </c>
      <c r="O96" s="4" t="s">
        <v>228</v>
      </c>
      <c r="P96" s="4" t="s">
        <v>228</v>
      </c>
      <c r="Q96" s="4" t="s">
        <v>228</v>
      </c>
      <c r="R96" s="4" t="s">
        <v>228</v>
      </c>
      <c r="S96" s="4" t="s">
        <v>228</v>
      </c>
      <c r="T96" s="4" t="s">
        <v>228</v>
      </c>
      <c r="U96" s="4" t="s">
        <v>228</v>
      </c>
      <c r="V96" s="4" t="s">
        <v>228</v>
      </c>
      <c r="W96" s="4" t="s">
        <v>228</v>
      </c>
      <c r="X96" s="4" t="s">
        <v>355</v>
      </c>
      <c r="Y96" s="4">
        <v>2.0520833333333332E-2</v>
      </c>
      <c r="Z96" s="4" t="s">
        <v>228</v>
      </c>
      <c r="AA96" s="4" t="s">
        <v>228</v>
      </c>
      <c r="AB96" s="4" t="s">
        <v>228</v>
      </c>
      <c r="AC96" s="4" t="s">
        <v>228</v>
      </c>
      <c r="AD96" s="4" t="s">
        <v>228</v>
      </c>
      <c r="AE96" s="4" t="s">
        <v>228</v>
      </c>
      <c r="AF96" s="4" t="s">
        <v>228</v>
      </c>
      <c r="AG96" s="4" t="s">
        <v>228</v>
      </c>
      <c r="AH96" s="4" t="s">
        <v>228</v>
      </c>
      <c r="AI96" s="4" t="s">
        <v>228</v>
      </c>
      <c r="AJ96" s="4" t="s">
        <v>228</v>
      </c>
      <c r="AK96" s="4" t="s">
        <v>228</v>
      </c>
      <c r="AL96" s="4" t="s">
        <v>228</v>
      </c>
      <c r="AM96" s="4" t="s">
        <v>228</v>
      </c>
      <c r="AN96" s="4" t="s">
        <v>364</v>
      </c>
      <c r="AO96" s="4">
        <v>1.9282407407407408E-2</v>
      </c>
      <c r="AP96" s="4" t="s">
        <v>355</v>
      </c>
      <c r="AQ96" s="4">
        <v>2.0416666666666666E-2</v>
      </c>
      <c r="AR96" s="4" t="s">
        <v>228</v>
      </c>
      <c r="AS96" s="4" t="s">
        <v>228</v>
      </c>
      <c r="AT96" s="4" t="s">
        <v>355</v>
      </c>
      <c r="AU96" s="4">
        <v>1.96875E-2</v>
      </c>
      <c r="AV96" s="4" t="s">
        <v>228</v>
      </c>
      <c r="AW96" s="4" t="s">
        <v>228</v>
      </c>
      <c r="AX96" s="4" t="s">
        <v>355</v>
      </c>
      <c r="AY96" s="4">
        <v>1.9861111111111111E-2</v>
      </c>
      <c r="AZ96" s="4" t="s">
        <v>355</v>
      </c>
      <c r="BA96" s="4">
        <v>2.0219907407407409E-2</v>
      </c>
      <c r="BB96" s="4" t="s">
        <v>228</v>
      </c>
      <c r="BC96" s="4" t="s">
        <v>228</v>
      </c>
      <c r="BD96" s="4" t="s">
        <v>228</v>
      </c>
      <c r="BE96" s="4" t="s">
        <v>228</v>
      </c>
      <c r="BF96" s="4" t="s">
        <v>228</v>
      </c>
      <c r="BG96" s="4" t="s">
        <v>228</v>
      </c>
      <c r="BH96" s="4" t="s">
        <v>228</v>
      </c>
      <c r="BI96" s="4" t="s">
        <v>228</v>
      </c>
      <c r="BJ96" s="4" t="s">
        <v>228</v>
      </c>
      <c r="BK96" s="4" t="s">
        <v>228</v>
      </c>
      <c r="BL96" s="4" t="s">
        <v>228</v>
      </c>
      <c r="BM96" s="4" t="s">
        <v>228</v>
      </c>
      <c r="BN96" s="4" t="s">
        <v>228</v>
      </c>
      <c r="BO96" s="4" t="s">
        <v>228</v>
      </c>
      <c r="BP96" s="4" t="s">
        <v>228</v>
      </c>
      <c r="BQ96" s="4" t="s">
        <v>228</v>
      </c>
      <c r="BR96" s="4"/>
      <c r="BS96" s="4"/>
      <c r="BT96" s="4"/>
      <c r="BU96" s="4"/>
      <c r="BV96" s="4"/>
      <c r="BW96" s="4"/>
      <c r="BX96" s="4"/>
      <c r="BY96" s="4"/>
      <c r="BZ96" s="4"/>
      <c r="CA96" s="4"/>
      <c r="CB96" s="4"/>
      <c r="CC96" s="4"/>
      <c r="CD96" s="4"/>
      <c r="CE96" s="4"/>
      <c r="CF96" s="4"/>
      <c r="CG96" s="4"/>
      <c r="CH96" s="4"/>
      <c r="CI96" s="4"/>
      <c r="CJ96" s="4"/>
      <c r="CK96" s="4"/>
      <c r="CL96" s="4"/>
      <c r="CM96" s="4"/>
      <c r="CN96" s="4"/>
      <c r="CO96" s="4"/>
      <c r="CP96" s="4"/>
      <c r="CQ96" s="4"/>
      <c r="CR96" s="4"/>
      <c r="CS96" s="4"/>
      <c r="CT96" s="4"/>
      <c r="CU96" s="4"/>
      <c r="CV96" s="4"/>
      <c r="CW96" s="4"/>
      <c r="CX96" s="4"/>
      <c r="CY96" s="4"/>
      <c r="CZ96" s="4"/>
      <c r="DA96" s="4"/>
      <c r="DB96" s="4"/>
      <c r="DC96" s="4"/>
      <c r="DD96" s="4"/>
      <c r="DE96" s="4"/>
      <c r="DF96" s="4"/>
      <c r="DG96" s="78"/>
    </row>
    <row r="97" spans="1:111" x14ac:dyDescent="0.5">
      <c r="A97" s="82" t="str">
        <f>'5k Men'!B98</f>
        <v>Martin</v>
      </c>
      <c r="B97" s="17" t="str">
        <f>'5k Men'!C98</f>
        <v>Oliver</v>
      </c>
      <c r="C97" s="6">
        <f>MIN(D97:DG97)</f>
        <v>1.832175925925926E-2</v>
      </c>
      <c r="D97" s="4" t="s">
        <v>228</v>
      </c>
      <c r="E97" s="4" t="s">
        <v>228</v>
      </c>
      <c r="F97" s="4" t="s">
        <v>228</v>
      </c>
      <c r="G97" s="4" t="s">
        <v>228</v>
      </c>
      <c r="H97" s="4" t="s">
        <v>228</v>
      </c>
      <c r="I97" s="4" t="s">
        <v>228</v>
      </c>
      <c r="J97" s="4" t="s">
        <v>228</v>
      </c>
      <c r="K97" s="4" t="s">
        <v>228</v>
      </c>
      <c r="L97" s="4" t="s">
        <v>228</v>
      </c>
      <c r="M97" s="4" t="s">
        <v>228</v>
      </c>
      <c r="N97" s="4" t="s">
        <v>228</v>
      </c>
      <c r="O97" s="4" t="s">
        <v>228</v>
      </c>
      <c r="P97" s="4" t="s">
        <v>228</v>
      </c>
      <c r="Q97" s="4" t="s">
        <v>228</v>
      </c>
      <c r="R97" s="4" t="s">
        <v>228</v>
      </c>
      <c r="S97" s="4" t="s">
        <v>228</v>
      </c>
      <c r="T97" s="4" t="s">
        <v>228</v>
      </c>
      <c r="U97" s="4" t="s">
        <v>228</v>
      </c>
      <c r="V97" s="4" t="s">
        <v>228</v>
      </c>
      <c r="W97" s="4" t="s">
        <v>228</v>
      </c>
      <c r="X97" s="4" t="s">
        <v>228</v>
      </c>
      <c r="Y97" s="4" t="s">
        <v>228</v>
      </c>
      <c r="Z97" s="4" t="s">
        <v>347</v>
      </c>
      <c r="AA97" s="4">
        <v>1.832175925925926E-2</v>
      </c>
      <c r="AB97" s="4" t="s">
        <v>228</v>
      </c>
      <c r="AC97" s="4" t="s">
        <v>228</v>
      </c>
      <c r="AD97" s="4" t="s">
        <v>228</v>
      </c>
      <c r="AE97" s="4" t="s">
        <v>228</v>
      </c>
      <c r="AF97" s="4" t="s">
        <v>228</v>
      </c>
      <c r="AG97" s="4" t="s">
        <v>228</v>
      </c>
      <c r="AH97" s="4" t="s">
        <v>228</v>
      </c>
      <c r="AI97" s="4" t="s">
        <v>228</v>
      </c>
      <c r="AJ97" s="4" t="s">
        <v>228</v>
      </c>
      <c r="AK97" s="4" t="s">
        <v>228</v>
      </c>
      <c r="AL97" s="4" t="s">
        <v>228</v>
      </c>
      <c r="AM97" s="4" t="s">
        <v>228</v>
      </c>
      <c r="AN97" s="4" t="s">
        <v>228</v>
      </c>
      <c r="AO97" s="4" t="s">
        <v>228</v>
      </c>
      <c r="AP97" s="4" t="s">
        <v>228</v>
      </c>
      <c r="AQ97" s="4" t="s">
        <v>228</v>
      </c>
      <c r="AR97" s="4" t="s">
        <v>228</v>
      </c>
      <c r="AS97" s="4" t="s">
        <v>228</v>
      </c>
      <c r="AT97" s="4" t="s">
        <v>228</v>
      </c>
      <c r="AU97" s="4" t="s">
        <v>228</v>
      </c>
      <c r="AV97" s="4" t="s">
        <v>228</v>
      </c>
      <c r="AW97" s="4" t="s">
        <v>228</v>
      </c>
      <c r="AX97" s="4" t="s">
        <v>228</v>
      </c>
      <c r="AY97" s="4" t="s">
        <v>228</v>
      </c>
      <c r="AZ97" s="4" t="s">
        <v>228</v>
      </c>
      <c r="BA97" s="4" t="s">
        <v>228</v>
      </c>
      <c r="BB97" s="4" t="s">
        <v>228</v>
      </c>
      <c r="BC97" s="4" t="s">
        <v>228</v>
      </c>
      <c r="BD97" s="4" t="s">
        <v>228</v>
      </c>
      <c r="BE97" s="4" t="s">
        <v>228</v>
      </c>
      <c r="BF97" s="4" t="s">
        <v>228</v>
      </c>
      <c r="BG97" s="4" t="s">
        <v>228</v>
      </c>
      <c r="BH97" s="4" t="s">
        <v>228</v>
      </c>
      <c r="BI97" s="4" t="s">
        <v>228</v>
      </c>
      <c r="BJ97" s="4" t="s">
        <v>228</v>
      </c>
      <c r="BK97" s="4" t="s">
        <v>228</v>
      </c>
      <c r="BL97" s="4" t="s">
        <v>228</v>
      </c>
      <c r="BM97" s="4" t="s">
        <v>228</v>
      </c>
      <c r="BN97" s="4" t="s">
        <v>228</v>
      </c>
      <c r="BO97" s="4" t="s">
        <v>228</v>
      </c>
      <c r="BP97" s="4" t="s">
        <v>228</v>
      </c>
      <c r="BQ97" s="4" t="s">
        <v>228</v>
      </c>
      <c r="BR97" s="4"/>
      <c r="BS97" s="4"/>
      <c r="BT97" s="4"/>
      <c r="BU97" s="4"/>
      <c r="BV97" s="4"/>
      <c r="BW97" s="4"/>
      <c r="BX97" s="4"/>
      <c r="BY97" s="4"/>
      <c r="BZ97" s="4"/>
      <c r="CA97" s="4"/>
      <c r="CB97" s="4"/>
      <c r="CC97" s="4"/>
      <c r="CD97" s="4"/>
      <c r="CE97" s="4"/>
      <c r="CF97" s="4"/>
      <c r="CG97" s="4"/>
      <c r="CH97" s="4"/>
      <c r="CI97" s="4"/>
      <c r="CJ97" s="4"/>
      <c r="CK97" s="4"/>
      <c r="CL97" s="4"/>
      <c r="CM97" s="4"/>
      <c r="CN97" s="4"/>
      <c r="CO97" s="4"/>
      <c r="CP97" s="4"/>
      <c r="CQ97" s="4"/>
      <c r="CR97" s="4"/>
      <c r="CS97" s="4"/>
      <c r="CT97" s="4"/>
      <c r="CU97" s="4"/>
      <c r="CV97" s="4"/>
      <c r="CW97" s="4"/>
      <c r="CX97" s="4"/>
      <c r="CY97" s="4"/>
      <c r="CZ97" s="4"/>
      <c r="DA97" s="4"/>
      <c r="DB97" s="4"/>
      <c r="DC97" s="4"/>
      <c r="DD97" s="4"/>
      <c r="DE97" s="4"/>
      <c r="DF97" s="4"/>
      <c r="DG97" s="78"/>
    </row>
    <row r="98" spans="1:111" x14ac:dyDescent="0.5">
      <c r="A98" s="82" t="str">
        <f>'5k Men'!B99</f>
        <v>Steve</v>
      </c>
      <c r="B98" s="17" t="str">
        <f>'5k Men'!C99</f>
        <v>Ostler</v>
      </c>
      <c r="C98" s="6">
        <f t="shared" si="7"/>
        <v>1.3055555555555556E-2</v>
      </c>
      <c r="D98" s="4" t="s">
        <v>228</v>
      </c>
      <c r="E98" s="4" t="s">
        <v>228</v>
      </c>
      <c r="F98" s="4" t="s">
        <v>228</v>
      </c>
      <c r="G98" s="4" t="s">
        <v>228</v>
      </c>
      <c r="H98" s="4" t="s">
        <v>228</v>
      </c>
      <c r="I98" s="4" t="s">
        <v>228</v>
      </c>
      <c r="J98" s="4" t="s">
        <v>228</v>
      </c>
      <c r="K98" s="4" t="s">
        <v>228</v>
      </c>
      <c r="L98" s="4" t="s">
        <v>228</v>
      </c>
      <c r="M98" s="4" t="s">
        <v>228</v>
      </c>
      <c r="N98" s="4" t="s">
        <v>228</v>
      </c>
      <c r="O98" s="4" t="s">
        <v>228</v>
      </c>
      <c r="P98" s="4" t="s">
        <v>228</v>
      </c>
      <c r="Q98" s="4" t="s">
        <v>228</v>
      </c>
      <c r="R98" s="4" t="s">
        <v>228</v>
      </c>
      <c r="S98" s="4" t="s">
        <v>228</v>
      </c>
      <c r="T98" s="4" t="s">
        <v>228</v>
      </c>
      <c r="U98" s="4" t="s">
        <v>228</v>
      </c>
      <c r="V98" s="4" t="s">
        <v>228</v>
      </c>
      <c r="W98" s="4" t="s">
        <v>228</v>
      </c>
      <c r="X98" s="4" t="s">
        <v>228</v>
      </c>
      <c r="Y98" s="4" t="s">
        <v>228</v>
      </c>
      <c r="Z98" s="4" t="s">
        <v>228</v>
      </c>
      <c r="AA98" s="4" t="s">
        <v>228</v>
      </c>
      <c r="AB98" s="4" t="s">
        <v>228</v>
      </c>
      <c r="AC98" s="4" t="s">
        <v>228</v>
      </c>
      <c r="AD98" s="4" t="s">
        <v>228</v>
      </c>
      <c r="AE98" s="4" t="s">
        <v>228</v>
      </c>
      <c r="AF98" s="4" t="s">
        <v>228</v>
      </c>
      <c r="AG98" s="4" t="s">
        <v>228</v>
      </c>
      <c r="AH98" s="4" t="s">
        <v>228</v>
      </c>
      <c r="AI98" s="4" t="s">
        <v>228</v>
      </c>
      <c r="AJ98" s="4" t="s">
        <v>228</v>
      </c>
      <c r="AK98" s="4" t="s">
        <v>228</v>
      </c>
      <c r="AL98" s="4" t="s">
        <v>228</v>
      </c>
      <c r="AM98" s="4" t="s">
        <v>228</v>
      </c>
      <c r="AN98" s="4" t="s">
        <v>228</v>
      </c>
      <c r="AO98" s="4" t="s">
        <v>228</v>
      </c>
      <c r="AP98" s="4" t="s">
        <v>228</v>
      </c>
      <c r="AQ98" s="4" t="s">
        <v>228</v>
      </c>
      <c r="AR98" s="4" t="s">
        <v>228</v>
      </c>
      <c r="AS98" s="4" t="s">
        <v>228</v>
      </c>
      <c r="AT98" s="4" t="s">
        <v>355</v>
      </c>
      <c r="AU98" s="4">
        <v>1.3055555555555556E-2</v>
      </c>
      <c r="AV98" s="4" t="s">
        <v>228</v>
      </c>
      <c r="AW98" s="4" t="s">
        <v>228</v>
      </c>
      <c r="AX98" s="4" t="s">
        <v>228</v>
      </c>
      <c r="AY98" s="4" t="s">
        <v>228</v>
      </c>
      <c r="AZ98" s="4" t="s">
        <v>228</v>
      </c>
      <c r="BA98" s="4" t="s">
        <v>228</v>
      </c>
      <c r="BB98" s="4" t="s">
        <v>228</v>
      </c>
      <c r="BC98" s="4" t="s">
        <v>228</v>
      </c>
      <c r="BD98" s="4" t="s">
        <v>228</v>
      </c>
      <c r="BE98" s="4" t="s">
        <v>228</v>
      </c>
      <c r="BF98" s="4" t="s">
        <v>228</v>
      </c>
      <c r="BG98" s="4" t="s">
        <v>228</v>
      </c>
      <c r="BH98" s="4" t="s">
        <v>228</v>
      </c>
      <c r="BI98" s="4" t="s">
        <v>228</v>
      </c>
      <c r="BJ98" s="4" t="s">
        <v>228</v>
      </c>
      <c r="BK98" s="4" t="s">
        <v>228</v>
      </c>
      <c r="BL98" s="4" t="s">
        <v>228</v>
      </c>
      <c r="BM98" s="4" t="s">
        <v>228</v>
      </c>
      <c r="BN98" s="4" t="s">
        <v>228</v>
      </c>
      <c r="BO98" s="4" t="s">
        <v>228</v>
      </c>
      <c r="BP98" s="4" t="s">
        <v>228</v>
      </c>
      <c r="BQ98" s="4" t="s">
        <v>228</v>
      </c>
      <c r="BR98" s="4"/>
      <c r="BS98" s="4"/>
      <c r="BT98" s="4"/>
      <c r="BU98" s="4"/>
      <c r="BV98" s="4"/>
      <c r="BW98" s="4"/>
      <c r="BX98" s="4"/>
      <c r="BY98" s="4"/>
      <c r="BZ98" s="4"/>
      <c r="CA98" s="4"/>
      <c r="CB98" s="4"/>
      <c r="CC98" s="4"/>
      <c r="CD98" s="4"/>
      <c r="CE98" s="4"/>
      <c r="CF98" s="4"/>
      <c r="CG98" s="4"/>
      <c r="CH98" s="4"/>
      <c r="CI98" s="4"/>
      <c r="CJ98" s="4"/>
      <c r="CK98" s="4"/>
      <c r="CL98" s="4"/>
      <c r="CM98" s="4"/>
      <c r="CN98" s="4"/>
      <c r="CO98" s="4"/>
      <c r="CP98" s="4"/>
      <c r="CQ98" s="4"/>
      <c r="CR98" s="4"/>
      <c r="CS98" s="4"/>
      <c r="CT98" s="4"/>
      <c r="CU98" s="4"/>
      <c r="CV98" s="4"/>
      <c r="CW98" s="4"/>
      <c r="CX98" s="4"/>
      <c r="CY98" s="4"/>
      <c r="CZ98" s="4"/>
      <c r="DA98" s="4"/>
      <c r="DB98" s="4"/>
      <c r="DC98" s="4"/>
      <c r="DD98" s="4"/>
      <c r="DE98" s="4"/>
      <c r="DF98" s="4"/>
      <c r="DG98" s="78"/>
    </row>
    <row r="99" spans="1:111" x14ac:dyDescent="0.5">
      <c r="A99" s="82" t="str">
        <f>'5k Men'!B100</f>
        <v>Richard</v>
      </c>
      <c r="B99" s="17" t="str">
        <f>'5k Men'!C100</f>
        <v>Parkin</v>
      </c>
      <c r="C99" s="6">
        <f t="shared" si="7"/>
        <v>1.6215277777777776E-2</v>
      </c>
      <c r="D99" s="4" t="s">
        <v>406</v>
      </c>
      <c r="E99" s="4">
        <v>1.9120370370370371E-2</v>
      </c>
      <c r="F99" s="4" t="s">
        <v>347</v>
      </c>
      <c r="G99" s="4">
        <v>1.818287037037037E-2</v>
      </c>
      <c r="H99" s="4" t="s">
        <v>349</v>
      </c>
      <c r="I99" s="4">
        <v>1.7222222222222222E-2</v>
      </c>
      <c r="J99" s="4" t="s">
        <v>355</v>
      </c>
      <c r="K99" s="4">
        <v>1.892361111111111E-2</v>
      </c>
      <c r="L99" s="4" t="s">
        <v>396</v>
      </c>
      <c r="M99" s="4">
        <v>1.773148148148148E-2</v>
      </c>
      <c r="N99" s="4" t="s">
        <v>348</v>
      </c>
      <c r="O99" s="4">
        <v>1.6828703703703703E-2</v>
      </c>
      <c r="P99" s="4" t="s">
        <v>228</v>
      </c>
      <c r="Q99" s="4" t="s">
        <v>228</v>
      </c>
      <c r="R99" s="4" t="s">
        <v>228</v>
      </c>
      <c r="S99" s="4" t="s">
        <v>228</v>
      </c>
      <c r="T99" s="4" t="s">
        <v>228</v>
      </c>
      <c r="U99" s="4" t="s">
        <v>228</v>
      </c>
      <c r="V99" s="4" t="s">
        <v>355</v>
      </c>
      <c r="W99" s="4">
        <v>1.9594907407407408E-2</v>
      </c>
      <c r="X99" s="4" t="s">
        <v>352</v>
      </c>
      <c r="Y99" s="4">
        <v>1.6909722222222222E-2</v>
      </c>
      <c r="Z99" s="4" t="s">
        <v>228</v>
      </c>
      <c r="AA99" s="4" t="s">
        <v>228</v>
      </c>
      <c r="AB99" s="4" t="s">
        <v>348</v>
      </c>
      <c r="AC99" s="4">
        <v>1.6377314814814813E-2</v>
      </c>
      <c r="AD99" s="4" t="s">
        <v>355</v>
      </c>
      <c r="AE99" s="4">
        <v>1.8854166666666668E-2</v>
      </c>
      <c r="AF99" s="4" t="s">
        <v>357</v>
      </c>
      <c r="AG99" s="4">
        <v>1.7233796296296296E-2</v>
      </c>
      <c r="AH99" s="4" t="s">
        <v>355</v>
      </c>
      <c r="AI99" s="4">
        <v>1.8229166666666668E-2</v>
      </c>
      <c r="AJ99" s="4" t="s">
        <v>347</v>
      </c>
      <c r="AK99" s="4">
        <v>1.7395833333333333E-2</v>
      </c>
      <c r="AL99" s="4" t="s">
        <v>355</v>
      </c>
      <c r="AM99" s="4">
        <v>1.7002314814814814E-2</v>
      </c>
      <c r="AN99" s="4" t="s">
        <v>355</v>
      </c>
      <c r="AO99" s="4">
        <v>1.8217592592592594E-2</v>
      </c>
      <c r="AP99" s="4" t="s">
        <v>355</v>
      </c>
      <c r="AQ99" s="4">
        <v>1.7835648148148149E-2</v>
      </c>
      <c r="AR99" s="4" t="s">
        <v>228</v>
      </c>
      <c r="AS99" s="4" t="s">
        <v>228</v>
      </c>
      <c r="AT99" s="4" t="s">
        <v>355</v>
      </c>
      <c r="AU99" s="4">
        <v>1.7372685185185185E-2</v>
      </c>
      <c r="AV99" s="4" t="s">
        <v>355</v>
      </c>
      <c r="AW99" s="4">
        <v>1.7418981481481483E-2</v>
      </c>
      <c r="AX99" s="4" t="s">
        <v>361</v>
      </c>
      <c r="AY99" s="4">
        <v>1.7372685185185185E-2</v>
      </c>
      <c r="AZ99" s="4" t="s">
        <v>357</v>
      </c>
      <c r="BA99" s="4">
        <v>1.6921296296296295E-2</v>
      </c>
      <c r="BB99" s="4" t="s">
        <v>355</v>
      </c>
      <c r="BC99" s="4">
        <v>1.7002314814814814E-2</v>
      </c>
      <c r="BD99" s="4" t="s">
        <v>347</v>
      </c>
      <c r="BE99" s="4">
        <v>1.7060185185185185E-2</v>
      </c>
      <c r="BF99" s="4" t="s">
        <v>385</v>
      </c>
      <c r="BG99" s="4">
        <v>1.6215277777777776E-2</v>
      </c>
      <c r="BH99" s="4" t="s">
        <v>355</v>
      </c>
      <c r="BI99" s="4">
        <v>1.6759259259259258E-2</v>
      </c>
      <c r="BJ99" s="4" t="s">
        <v>355</v>
      </c>
      <c r="BK99" s="4">
        <v>1.7152777777777777E-2</v>
      </c>
      <c r="BL99" s="4" t="s">
        <v>228</v>
      </c>
      <c r="BM99" s="4" t="s">
        <v>228</v>
      </c>
      <c r="BN99" s="4" t="s">
        <v>228</v>
      </c>
      <c r="BO99" s="4" t="s">
        <v>228</v>
      </c>
      <c r="BP99" s="4" t="s">
        <v>228</v>
      </c>
      <c r="BQ99" s="4" t="s">
        <v>228</v>
      </c>
      <c r="BR99" s="4"/>
      <c r="BS99" s="4"/>
      <c r="BT99" s="4"/>
      <c r="BU99" s="4"/>
      <c r="BV99" s="4"/>
      <c r="BW99" s="4"/>
      <c r="BX99" s="4"/>
      <c r="BY99" s="4"/>
      <c r="BZ99" s="4"/>
      <c r="CA99" s="4"/>
      <c r="CB99" s="4"/>
      <c r="CC99" s="4"/>
      <c r="CD99" s="4"/>
      <c r="CE99" s="4"/>
      <c r="CF99" s="4"/>
      <c r="CG99" s="4"/>
      <c r="CH99" s="4"/>
      <c r="CI99" s="4"/>
      <c r="CJ99" s="4"/>
      <c r="CK99" s="4"/>
      <c r="CL99" s="4"/>
      <c r="CM99" s="4"/>
      <c r="CN99" s="4"/>
      <c r="CO99" s="4"/>
      <c r="CP99" s="4"/>
      <c r="CQ99" s="4"/>
      <c r="CR99" s="4"/>
      <c r="CS99" s="4"/>
      <c r="CT99" s="4"/>
      <c r="CU99" s="4"/>
      <c r="CV99" s="4"/>
      <c r="CW99" s="4"/>
      <c r="CX99" s="4"/>
      <c r="CY99" s="4"/>
      <c r="CZ99" s="4"/>
      <c r="DA99" s="4"/>
      <c r="DB99" s="4"/>
      <c r="DC99" s="4"/>
      <c r="DD99" s="4"/>
      <c r="DE99" s="4"/>
      <c r="DF99" s="4"/>
      <c r="DG99" s="78"/>
    </row>
    <row r="100" spans="1:111" x14ac:dyDescent="0.5">
      <c r="A100" s="82" t="str">
        <f>'5k Men'!B101</f>
        <v>Steve</v>
      </c>
      <c r="B100" s="17" t="str">
        <f>'5k Men'!C101</f>
        <v>Parkinson</v>
      </c>
      <c r="C100" s="6">
        <f t="shared" si="7"/>
        <v>0</v>
      </c>
      <c r="D100" s="4" t="s">
        <v>228</v>
      </c>
      <c r="E100" s="4" t="s">
        <v>228</v>
      </c>
      <c r="F100" s="4" t="s">
        <v>228</v>
      </c>
      <c r="G100" s="4" t="s">
        <v>228</v>
      </c>
      <c r="H100" s="4" t="s">
        <v>228</v>
      </c>
      <c r="I100" s="4" t="s">
        <v>228</v>
      </c>
      <c r="J100" s="4" t="s">
        <v>228</v>
      </c>
      <c r="K100" s="4" t="s">
        <v>228</v>
      </c>
      <c r="L100" s="4" t="s">
        <v>228</v>
      </c>
      <c r="M100" s="4" t="s">
        <v>228</v>
      </c>
      <c r="N100" s="4" t="s">
        <v>228</v>
      </c>
      <c r="O100" s="4" t="s">
        <v>228</v>
      </c>
      <c r="P100" s="4" t="s">
        <v>228</v>
      </c>
      <c r="Q100" s="4" t="s">
        <v>228</v>
      </c>
      <c r="R100" s="4" t="s">
        <v>228</v>
      </c>
      <c r="S100" s="4" t="s">
        <v>228</v>
      </c>
      <c r="T100" s="4" t="s">
        <v>228</v>
      </c>
      <c r="U100" s="4" t="s">
        <v>228</v>
      </c>
      <c r="V100" s="4" t="s">
        <v>228</v>
      </c>
      <c r="W100" s="4" t="s">
        <v>228</v>
      </c>
      <c r="X100" s="4" t="s">
        <v>228</v>
      </c>
      <c r="Y100" s="4" t="s">
        <v>228</v>
      </c>
      <c r="Z100" s="4" t="s">
        <v>228</v>
      </c>
      <c r="AA100" s="4" t="s">
        <v>228</v>
      </c>
      <c r="AB100" s="4" t="s">
        <v>228</v>
      </c>
      <c r="AC100" s="4" t="s">
        <v>228</v>
      </c>
      <c r="AD100" s="4" t="s">
        <v>228</v>
      </c>
      <c r="AE100" s="4" t="s">
        <v>228</v>
      </c>
      <c r="AF100" s="4" t="s">
        <v>228</v>
      </c>
      <c r="AG100" s="4" t="s">
        <v>228</v>
      </c>
      <c r="AH100" s="4" t="s">
        <v>228</v>
      </c>
      <c r="AI100" s="4" t="s">
        <v>228</v>
      </c>
      <c r="AJ100" s="4" t="s">
        <v>228</v>
      </c>
      <c r="AK100" s="4" t="s">
        <v>228</v>
      </c>
      <c r="AL100" s="4" t="s">
        <v>228</v>
      </c>
      <c r="AM100" s="4" t="s">
        <v>228</v>
      </c>
      <c r="AN100" s="4" t="s">
        <v>228</v>
      </c>
      <c r="AO100" s="4" t="s">
        <v>228</v>
      </c>
      <c r="AP100" s="4" t="s">
        <v>228</v>
      </c>
      <c r="AQ100" s="4" t="s">
        <v>228</v>
      </c>
      <c r="AR100" s="4" t="s">
        <v>228</v>
      </c>
      <c r="AS100" s="4" t="s">
        <v>228</v>
      </c>
      <c r="AT100" s="4" t="s">
        <v>228</v>
      </c>
      <c r="AU100" s="4" t="s">
        <v>228</v>
      </c>
      <c r="AV100" s="4" t="s">
        <v>228</v>
      </c>
      <c r="AW100" s="4" t="s">
        <v>228</v>
      </c>
      <c r="AX100" s="4" t="s">
        <v>228</v>
      </c>
      <c r="AY100" s="4" t="s">
        <v>228</v>
      </c>
      <c r="AZ100" s="4" t="s">
        <v>228</v>
      </c>
      <c r="BA100" s="4" t="s">
        <v>228</v>
      </c>
      <c r="BB100" s="4" t="s">
        <v>228</v>
      </c>
      <c r="BC100" s="4" t="s">
        <v>228</v>
      </c>
      <c r="BD100" s="4" t="s">
        <v>228</v>
      </c>
      <c r="BE100" s="4" t="s">
        <v>228</v>
      </c>
      <c r="BF100" s="4" t="s">
        <v>228</v>
      </c>
      <c r="BG100" s="4" t="s">
        <v>228</v>
      </c>
      <c r="BH100" s="4" t="s">
        <v>228</v>
      </c>
      <c r="BI100" s="4" t="s">
        <v>228</v>
      </c>
      <c r="BJ100" s="4" t="s">
        <v>228</v>
      </c>
      <c r="BK100" s="4" t="s">
        <v>228</v>
      </c>
      <c r="BL100" s="4" t="s">
        <v>228</v>
      </c>
      <c r="BM100" s="4" t="s">
        <v>228</v>
      </c>
      <c r="BN100" s="4" t="s">
        <v>228</v>
      </c>
      <c r="BO100" s="4" t="s">
        <v>228</v>
      </c>
      <c r="BP100" s="4" t="s">
        <v>228</v>
      </c>
      <c r="BQ100" s="4" t="s">
        <v>228</v>
      </c>
      <c r="BR100" s="4"/>
      <c r="BS100" s="4"/>
      <c r="BT100" s="4"/>
      <c r="BU100" s="4"/>
      <c r="BV100" s="4"/>
      <c r="BW100" s="4"/>
      <c r="BX100" s="4"/>
      <c r="BY100" s="4"/>
      <c r="BZ100" s="4"/>
      <c r="CA100" s="4"/>
      <c r="CB100" s="4"/>
      <c r="CC100" s="4"/>
      <c r="CD100" s="4"/>
      <c r="CE100" s="4"/>
      <c r="CF100" s="4"/>
      <c r="CG100" s="4"/>
      <c r="CH100" s="4"/>
      <c r="CI100" s="4"/>
      <c r="CJ100" s="4"/>
      <c r="CK100" s="4"/>
      <c r="CL100" s="4"/>
      <c r="CM100" s="4"/>
      <c r="CN100" s="4"/>
      <c r="CO100" s="4"/>
      <c r="CP100" s="4"/>
      <c r="CQ100" s="4"/>
      <c r="CR100" s="4"/>
      <c r="CS100" s="4"/>
      <c r="CT100" s="4"/>
      <c r="CU100" s="4"/>
      <c r="CV100" s="4"/>
      <c r="CW100" s="4"/>
      <c r="CX100" s="4"/>
      <c r="CY100" s="4"/>
      <c r="CZ100" s="4"/>
      <c r="DA100" s="4"/>
      <c r="DB100" s="4"/>
      <c r="DC100" s="4"/>
      <c r="DD100" s="4"/>
      <c r="DE100" s="4"/>
      <c r="DF100" s="4"/>
      <c r="DG100" s="78"/>
    </row>
    <row r="101" spans="1:111" x14ac:dyDescent="0.5">
      <c r="A101" s="82" t="str">
        <f>'5k Men'!B102</f>
        <v>Roy</v>
      </c>
      <c r="B101" s="17" t="str">
        <f>'5k Men'!C102</f>
        <v>Partington</v>
      </c>
      <c r="C101" s="6">
        <f>MIN(D101:DG101)</f>
        <v>1.6782407407407409E-2</v>
      </c>
      <c r="D101" s="4" t="s">
        <v>228</v>
      </c>
      <c r="E101" s="4" t="s">
        <v>228</v>
      </c>
      <c r="F101" s="4" t="s">
        <v>228</v>
      </c>
      <c r="G101" s="4" t="s">
        <v>228</v>
      </c>
      <c r="H101" s="4" t="s">
        <v>228</v>
      </c>
      <c r="I101" s="4" t="s">
        <v>228</v>
      </c>
      <c r="J101" s="4" t="s">
        <v>355</v>
      </c>
      <c r="K101" s="4">
        <v>1.8344907407407407E-2</v>
      </c>
      <c r="L101" s="4" t="s">
        <v>228</v>
      </c>
      <c r="M101" s="4" t="s">
        <v>228</v>
      </c>
      <c r="N101" s="4" t="s">
        <v>228</v>
      </c>
      <c r="O101" s="4" t="s">
        <v>228</v>
      </c>
      <c r="P101" s="4" t="s">
        <v>228</v>
      </c>
      <c r="Q101" s="4" t="s">
        <v>228</v>
      </c>
      <c r="R101" s="4" t="s">
        <v>228</v>
      </c>
      <c r="S101" s="4" t="s">
        <v>228</v>
      </c>
      <c r="T101" s="4" t="s">
        <v>228</v>
      </c>
      <c r="U101" s="4" t="s">
        <v>228</v>
      </c>
      <c r="V101" s="4" t="s">
        <v>228</v>
      </c>
      <c r="W101" s="4" t="s">
        <v>228</v>
      </c>
      <c r="X101" s="4" t="s">
        <v>228</v>
      </c>
      <c r="Y101" s="4" t="s">
        <v>228</v>
      </c>
      <c r="Z101" s="4" t="s">
        <v>228</v>
      </c>
      <c r="AA101" s="4" t="s">
        <v>228</v>
      </c>
      <c r="AB101" s="4" t="s">
        <v>228</v>
      </c>
      <c r="AC101" s="4" t="s">
        <v>228</v>
      </c>
      <c r="AD101" s="4" t="s">
        <v>228</v>
      </c>
      <c r="AE101" s="4" t="s">
        <v>228</v>
      </c>
      <c r="AF101" s="4" t="s">
        <v>228</v>
      </c>
      <c r="AG101" s="4" t="s">
        <v>228</v>
      </c>
      <c r="AH101" s="4" t="s">
        <v>228</v>
      </c>
      <c r="AI101" s="4" t="s">
        <v>228</v>
      </c>
      <c r="AJ101" s="4" t="s">
        <v>228</v>
      </c>
      <c r="AK101" s="4" t="s">
        <v>228</v>
      </c>
      <c r="AL101" s="4" t="s">
        <v>228</v>
      </c>
      <c r="AM101" s="4" t="s">
        <v>228</v>
      </c>
      <c r="AN101" s="4" t="s">
        <v>228</v>
      </c>
      <c r="AO101" s="4" t="s">
        <v>228</v>
      </c>
      <c r="AP101" s="4" t="s">
        <v>228</v>
      </c>
      <c r="AQ101" s="4" t="s">
        <v>228</v>
      </c>
      <c r="AR101" s="4" t="s">
        <v>228</v>
      </c>
      <c r="AS101" s="4" t="s">
        <v>228</v>
      </c>
      <c r="AT101" s="4" t="s">
        <v>355</v>
      </c>
      <c r="AU101" s="4">
        <v>1.6782407407407409E-2</v>
      </c>
      <c r="AV101" s="4" t="s">
        <v>355</v>
      </c>
      <c r="AW101" s="4">
        <v>1.6932870370370369E-2</v>
      </c>
      <c r="AX101" s="4" t="s">
        <v>228</v>
      </c>
      <c r="AY101" s="4" t="s">
        <v>228</v>
      </c>
      <c r="AZ101" s="4" t="s">
        <v>228</v>
      </c>
      <c r="BA101" s="4" t="s">
        <v>228</v>
      </c>
      <c r="BB101" s="4" t="s">
        <v>228</v>
      </c>
      <c r="BC101" s="4" t="s">
        <v>228</v>
      </c>
      <c r="BD101" s="4" t="s">
        <v>355</v>
      </c>
      <c r="BE101" s="4">
        <v>1.7071759259259259E-2</v>
      </c>
      <c r="BF101" s="4" t="s">
        <v>228</v>
      </c>
      <c r="BG101" s="4" t="s">
        <v>228</v>
      </c>
      <c r="BH101" s="4" t="s">
        <v>228</v>
      </c>
      <c r="BI101" s="4" t="s">
        <v>228</v>
      </c>
      <c r="BJ101" s="4" t="s">
        <v>228</v>
      </c>
      <c r="BK101" s="4" t="s">
        <v>228</v>
      </c>
      <c r="BL101" s="4" t="s">
        <v>228</v>
      </c>
      <c r="BM101" s="4" t="s">
        <v>228</v>
      </c>
      <c r="BN101" s="4" t="s">
        <v>228</v>
      </c>
      <c r="BO101" s="4" t="s">
        <v>228</v>
      </c>
      <c r="BP101" s="4" t="s">
        <v>355</v>
      </c>
      <c r="BQ101" s="4">
        <v>1.6932870370370369E-2</v>
      </c>
      <c r="BR101" s="4"/>
      <c r="BS101" s="4"/>
      <c r="BT101" s="4"/>
      <c r="BU101" s="4"/>
      <c r="BV101" s="4"/>
      <c r="BW101" s="4"/>
      <c r="BX101" s="4"/>
      <c r="BY101" s="4"/>
      <c r="BZ101" s="4"/>
      <c r="CA101" s="4"/>
      <c r="CB101" s="4"/>
      <c r="CC101" s="4"/>
      <c r="CD101" s="4"/>
      <c r="CE101" s="4"/>
      <c r="CF101" s="4"/>
      <c r="CG101" s="4"/>
      <c r="CH101" s="4"/>
      <c r="CI101" s="4"/>
      <c r="CJ101" s="4"/>
      <c r="CK101" s="4"/>
      <c r="CL101" s="4"/>
      <c r="CM101" s="4"/>
      <c r="CN101" s="4"/>
      <c r="CO101" s="4"/>
      <c r="CP101" s="4"/>
      <c r="CQ101" s="4"/>
      <c r="CR101" s="4"/>
      <c r="CS101" s="4"/>
      <c r="CT101" s="4"/>
      <c r="CU101" s="4"/>
      <c r="CV101" s="4"/>
      <c r="CW101" s="4"/>
      <c r="CX101" s="4"/>
      <c r="CY101" s="4"/>
      <c r="CZ101" s="4"/>
      <c r="DA101" s="4"/>
      <c r="DB101" s="4"/>
      <c r="DC101" s="4"/>
      <c r="DD101" s="4"/>
      <c r="DE101" s="4"/>
      <c r="DF101" s="4"/>
      <c r="DG101" s="78"/>
    </row>
    <row r="102" spans="1:111" x14ac:dyDescent="0.5">
      <c r="A102" s="82" t="str">
        <f>'5k Men'!B103</f>
        <v>Chris</v>
      </c>
      <c r="B102" s="17" t="str">
        <f>'5k Men'!C103</f>
        <v>Peach</v>
      </c>
      <c r="C102" s="6">
        <f t="shared" si="7"/>
        <v>1.9953703703703703E-2</v>
      </c>
      <c r="D102" s="4" t="s">
        <v>228</v>
      </c>
      <c r="E102" s="4" t="s">
        <v>228</v>
      </c>
      <c r="F102" s="4" t="s">
        <v>228</v>
      </c>
      <c r="G102" s="4" t="s">
        <v>228</v>
      </c>
      <c r="H102" s="4" t="s">
        <v>228</v>
      </c>
      <c r="I102" s="4" t="s">
        <v>228</v>
      </c>
      <c r="J102" s="4" t="s">
        <v>228</v>
      </c>
      <c r="K102" s="4" t="s">
        <v>228</v>
      </c>
      <c r="L102" s="4" t="s">
        <v>228</v>
      </c>
      <c r="M102" s="4" t="s">
        <v>228</v>
      </c>
      <c r="N102" s="4" t="s">
        <v>228</v>
      </c>
      <c r="O102" s="4" t="s">
        <v>228</v>
      </c>
      <c r="P102" s="4" t="s">
        <v>228</v>
      </c>
      <c r="Q102" s="4" t="s">
        <v>228</v>
      </c>
      <c r="R102" s="4" t="s">
        <v>228</v>
      </c>
      <c r="S102" s="4" t="s">
        <v>228</v>
      </c>
      <c r="T102" s="4" t="s">
        <v>348</v>
      </c>
      <c r="U102" s="4">
        <v>2.0752314814814814E-2</v>
      </c>
      <c r="V102" s="4" t="s">
        <v>348</v>
      </c>
      <c r="W102" s="4">
        <v>2.0659722222222222E-2</v>
      </c>
      <c r="X102" s="4" t="s">
        <v>228</v>
      </c>
      <c r="Y102" s="4" t="s">
        <v>228</v>
      </c>
      <c r="Z102" s="4" t="s">
        <v>348</v>
      </c>
      <c r="AA102" s="4">
        <v>2.1157407407407406E-2</v>
      </c>
      <c r="AB102" s="4" t="s">
        <v>228</v>
      </c>
      <c r="AC102" s="4" t="s">
        <v>228</v>
      </c>
      <c r="AD102" s="4" t="s">
        <v>355</v>
      </c>
      <c r="AE102" s="4">
        <v>2.1597222222222223E-2</v>
      </c>
      <c r="AF102" s="4" t="s">
        <v>228</v>
      </c>
      <c r="AG102" s="4" t="s">
        <v>228</v>
      </c>
      <c r="AH102" s="4" t="s">
        <v>228</v>
      </c>
      <c r="AI102" s="4" t="s">
        <v>228</v>
      </c>
      <c r="AJ102" s="4" t="s">
        <v>228</v>
      </c>
      <c r="AK102" s="4" t="s">
        <v>228</v>
      </c>
      <c r="AL102" s="4" t="s">
        <v>228</v>
      </c>
      <c r="AM102" s="4" t="s">
        <v>228</v>
      </c>
      <c r="AN102" s="4" t="s">
        <v>228</v>
      </c>
      <c r="AO102" s="4" t="s">
        <v>228</v>
      </c>
      <c r="AP102" s="4" t="s">
        <v>228</v>
      </c>
      <c r="AQ102" s="4" t="s">
        <v>228</v>
      </c>
      <c r="AR102" s="4" t="s">
        <v>228</v>
      </c>
      <c r="AS102" s="4" t="s">
        <v>228</v>
      </c>
      <c r="AT102" s="4" t="s">
        <v>355</v>
      </c>
      <c r="AU102" s="4">
        <v>2.0312500000000001E-2</v>
      </c>
      <c r="AV102" s="4" t="s">
        <v>355</v>
      </c>
      <c r="AW102" s="4">
        <v>2.0543981481481483E-2</v>
      </c>
      <c r="AX102" s="4" t="s">
        <v>228</v>
      </c>
      <c r="AY102" s="4" t="s">
        <v>228</v>
      </c>
      <c r="AZ102" s="4" t="s">
        <v>228</v>
      </c>
      <c r="BA102" s="4" t="s">
        <v>228</v>
      </c>
      <c r="BB102" s="4" t="s">
        <v>355</v>
      </c>
      <c r="BC102" s="4">
        <v>1.9953703703703703E-2</v>
      </c>
      <c r="BD102" s="4" t="s">
        <v>355</v>
      </c>
      <c r="BE102" s="4">
        <v>2.0891203703703703E-2</v>
      </c>
      <c r="BF102" s="4" t="s">
        <v>355</v>
      </c>
      <c r="BG102" s="4">
        <v>2.0381944444444446E-2</v>
      </c>
      <c r="BH102" s="4" t="s">
        <v>228</v>
      </c>
      <c r="BI102" s="4" t="s">
        <v>228</v>
      </c>
      <c r="BJ102" s="4" t="s">
        <v>355</v>
      </c>
      <c r="BK102" s="4">
        <v>2.087962962962963E-2</v>
      </c>
      <c r="BL102" s="4" t="s">
        <v>355</v>
      </c>
      <c r="BM102" s="4">
        <v>2.0243055555555556E-2</v>
      </c>
      <c r="BN102" s="4" t="s">
        <v>228</v>
      </c>
      <c r="BO102" s="4" t="s">
        <v>228</v>
      </c>
      <c r="BP102" s="4" t="s">
        <v>228</v>
      </c>
      <c r="BQ102" s="4" t="s">
        <v>228</v>
      </c>
      <c r="BR102" s="4"/>
      <c r="BS102" s="4"/>
      <c r="BT102" s="4"/>
      <c r="BU102" s="4"/>
      <c r="BV102" s="4"/>
      <c r="BW102" s="4"/>
      <c r="BX102" s="4"/>
      <c r="BY102" s="4"/>
      <c r="BZ102" s="4"/>
      <c r="CA102" s="4"/>
      <c r="CB102" s="4"/>
      <c r="CC102" s="4"/>
      <c r="CD102" s="4"/>
      <c r="CE102" s="4"/>
      <c r="CF102" s="4"/>
      <c r="CG102" s="4"/>
      <c r="CH102" s="4"/>
      <c r="CI102" s="4"/>
      <c r="CJ102" s="4"/>
      <c r="CK102" s="4"/>
      <c r="CL102" s="4"/>
      <c r="CM102" s="4"/>
      <c r="CN102" s="4"/>
      <c r="CO102" s="4"/>
      <c r="CP102" s="4"/>
      <c r="CQ102" s="4"/>
      <c r="CR102" s="4"/>
      <c r="CS102" s="4"/>
      <c r="CT102" s="4"/>
      <c r="CU102" s="4"/>
      <c r="CV102" s="4"/>
      <c r="CW102" s="4"/>
      <c r="CX102" s="4"/>
      <c r="CY102" s="4"/>
      <c r="CZ102" s="4"/>
      <c r="DA102" s="4"/>
      <c r="DB102" s="4"/>
      <c r="DC102" s="4"/>
      <c r="DD102" s="4"/>
      <c r="DE102" s="4"/>
      <c r="DF102" s="4"/>
      <c r="DG102" s="78"/>
    </row>
    <row r="103" spans="1:111" x14ac:dyDescent="0.5">
      <c r="A103" s="82" t="str">
        <f>'5k Men'!B104</f>
        <v>Ken</v>
      </c>
      <c r="B103" s="17" t="str">
        <f>'5k Men'!C104</f>
        <v>Pearson</v>
      </c>
      <c r="C103" s="6">
        <f t="shared" si="7"/>
        <v>1.5601851851851851E-2</v>
      </c>
      <c r="D103" s="4" t="s">
        <v>228</v>
      </c>
      <c r="E103" s="4" t="s">
        <v>228</v>
      </c>
      <c r="F103" s="4" t="s">
        <v>228</v>
      </c>
      <c r="G103" s="4" t="s">
        <v>228</v>
      </c>
      <c r="H103" s="4" t="s">
        <v>228</v>
      </c>
      <c r="I103" s="4" t="s">
        <v>228</v>
      </c>
      <c r="J103" s="4" t="s">
        <v>354</v>
      </c>
      <c r="K103" s="4">
        <v>1.6550925925925927E-2</v>
      </c>
      <c r="L103" s="4" t="s">
        <v>228</v>
      </c>
      <c r="M103" s="4" t="s">
        <v>228</v>
      </c>
      <c r="N103" s="4" t="s">
        <v>354</v>
      </c>
      <c r="O103" s="4">
        <v>1.7025462962962964E-2</v>
      </c>
      <c r="P103" s="4" t="s">
        <v>443</v>
      </c>
      <c r="Q103" s="4">
        <v>1.6412037037037037E-2</v>
      </c>
      <c r="R103" s="4" t="s">
        <v>228</v>
      </c>
      <c r="S103" s="4" t="s">
        <v>228</v>
      </c>
      <c r="T103" s="4" t="s">
        <v>228</v>
      </c>
      <c r="U103" s="4" t="s">
        <v>228</v>
      </c>
      <c r="V103" s="4" t="s">
        <v>228</v>
      </c>
      <c r="W103" s="4" t="s">
        <v>228</v>
      </c>
      <c r="X103" s="4" t="s">
        <v>228</v>
      </c>
      <c r="Y103" s="4" t="s">
        <v>228</v>
      </c>
      <c r="Z103" s="4" t="s">
        <v>228</v>
      </c>
      <c r="AA103" s="4" t="s">
        <v>228</v>
      </c>
      <c r="AB103" s="4" t="s">
        <v>228</v>
      </c>
      <c r="AC103" s="4" t="s">
        <v>228</v>
      </c>
      <c r="AD103" s="4" t="s">
        <v>355</v>
      </c>
      <c r="AE103" s="4">
        <v>1.6666666666666666E-2</v>
      </c>
      <c r="AF103" s="4" t="s">
        <v>610</v>
      </c>
      <c r="AG103" s="4">
        <v>1.6712962962962964E-2</v>
      </c>
      <c r="AH103" s="4" t="s">
        <v>355</v>
      </c>
      <c r="AI103" s="4">
        <v>1.6238425925925927E-2</v>
      </c>
      <c r="AJ103" s="4" t="s">
        <v>443</v>
      </c>
      <c r="AK103" s="4">
        <v>1.5601851851851851E-2</v>
      </c>
      <c r="AL103" s="4" t="s">
        <v>610</v>
      </c>
      <c r="AM103" s="4">
        <v>1.6087962962962964E-2</v>
      </c>
      <c r="AN103" s="4" t="s">
        <v>355</v>
      </c>
      <c r="AO103" s="4">
        <v>1.5694444444444445E-2</v>
      </c>
      <c r="AP103" s="4" t="s">
        <v>355</v>
      </c>
      <c r="AQ103" s="4">
        <v>1.5671296296296298E-2</v>
      </c>
      <c r="AR103" s="4" t="s">
        <v>354</v>
      </c>
      <c r="AS103" s="4">
        <v>1.5659722222222221E-2</v>
      </c>
      <c r="AT103" s="4" t="s">
        <v>228</v>
      </c>
      <c r="AU103" s="4" t="s">
        <v>228</v>
      </c>
      <c r="AV103" s="4" t="s">
        <v>228</v>
      </c>
      <c r="AW103" s="4" t="s">
        <v>228</v>
      </c>
      <c r="AX103" s="4" t="s">
        <v>228</v>
      </c>
      <c r="AY103" s="4" t="s">
        <v>228</v>
      </c>
      <c r="AZ103" s="4" t="s">
        <v>354</v>
      </c>
      <c r="BA103" s="4">
        <v>1.5868055555555555E-2</v>
      </c>
      <c r="BB103" s="4" t="s">
        <v>228</v>
      </c>
      <c r="BC103" s="4" t="s">
        <v>228</v>
      </c>
      <c r="BD103" s="4" t="s">
        <v>834</v>
      </c>
      <c r="BE103" s="4">
        <v>1.6701388888888891E-2</v>
      </c>
      <c r="BF103" s="4" t="s">
        <v>355</v>
      </c>
      <c r="BG103" s="4">
        <v>1.6134259259259258E-2</v>
      </c>
      <c r="BH103" s="4" t="s">
        <v>352</v>
      </c>
      <c r="BI103" s="4">
        <v>1.6550925925925927E-2</v>
      </c>
      <c r="BJ103" s="4" t="s">
        <v>610</v>
      </c>
      <c r="BK103" s="4">
        <v>1.6331018518518519E-2</v>
      </c>
      <c r="BL103" s="4" t="s">
        <v>355</v>
      </c>
      <c r="BM103" s="4">
        <v>1.6215277777777776E-2</v>
      </c>
      <c r="BN103" s="4" t="s">
        <v>610</v>
      </c>
      <c r="BO103" s="4">
        <v>1.6168981481481482E-2</v>
      </c>
      <c r="BP103" s="4" t="s">
        <v>355</v>
      </c>
      <c r="BQ103" s="4">
        <v>1.7071759259259259E-2</v>
      </c>
      <c r="BR103" s="4"/>
      <c r="BS103" s="4"/>
      <c r="BT103" s="4"/>
      <c r="BU103" s="4"/>
      <c r="BV103" s="4"/>
      <c r="BW103" s="4"/>
      <c r="BX103" s="4"/>
      <c r="BY103" s="4"/>
      <c r="BZ103" s="4"/>
      <c r="CA103" s="4"/>
      <c r="CB103" s="4"/>
      <c r="CC103" s="4"/>
      <c r="CD103" s="4"/>
      <c r="CE103" s="4"/>
      <c r="CF103" s="4"/>
      <c r="CG103" s="4"/>
      <c r="CH103" s="4"/>
      <c r="CI103" s="4"/>
      <c r="CJ103" s="4"/>
      <c r="CK103" s="4"/>
      <c r="CL103" s="4"/>
      <c r="CM103" s="4"/>
      <c r="CN103" s="4"/>
      <c r="CO103" s="4"/>
      <c r="CP103" s="4"/>
      <c r="CQ103" s="4"/>
      <c r="CR103" s="4"/>
      <c r="CS103" s="4"/>
      <c r="CT103" s="4"/>
      <c r="CU103" s="4"/>
      <c r="CV103" s="4"/>
      <c r="CW103" s="4"/>
      <c r="CX103" s="4"/>
      <c r="CY103" s="4"/>
      <c r="CZ103" s="4"/>
      <c r="DA103" s="4"/>
      <c r="DB103" s="4"/>
      <c r="DC103" s="4"/>
      <c r="DD103" s="4"/>
      <c r="DE103" s="4"/>
      <c r="DF103" s="4"/>
      <c r="DG103" s="78"/>
    </row>
    <row r="104" spans="1:111" x14ac:dyDescent="0.5">
      <c r="A104" s="82" t="str">
        <f>'5k Men'!B105</f>
        <v>David</v>
      </c>
      <c r="B104" s="17" t="str">
        <f>'5k Men'!C105</f>
        <v>Percival</v>
      </c>
      <c r="C104" s="6">
        <f>MIN(D104:DG104)</f>
        <v>1.9664351851851853E-2</v>
      </c>
      <c r="D104" s="4" t="s">
        <v>228</v>
      </c>
      <c r="E104" s="4" t="s">
        <v>228</v>
      </c>
      <c r="F104" s="4" t="s">
        <v>228</v>
      </c>
      <c r="G104" s="4" t="s">
        <v>228</v>
      </c>
      <c r="H104" s="4" t="s">
        <v>228</v>
      </c>
      <c r="I104" s="4" t="s">
        <v>228</v>
      </c>
      <c r="J104" s="4" t="s">
        <v>355</v>
      </c>
      <c r="K104" s="4">
        <v>1.9664351851851853E-2</v>
      </c>
      <c r="L104" s="4" t="s">
        <v>228</v>
      </c>
      <c r="M104" s="4" t="s">
        <v>228</v>
      </c>
      <c r="N104" s="4" t="s">
        <v>228</v>
      </c>
      <c r="O104" s="4" t="s">
        <v>228</v>
      </c>
      <c r="P104" s="4" t="s">
        <v>228</v>
      </c>
      <c r="Q104" s="4" t="s">
        <v>228</v>
      </c>
      <c r="R104" s="4" t="s">
        <v>228</v>
      </c>
      <c r="S104" s="4" t="s">
        <v>228</v>
      </c>
      <c r="T104" s="4" t="s">
        <v>228</v>
      </c>
      <c r="U104" s="4" t="s">
        <v>228</v>
      </c>
      <c r="V104" s="4" t="s">
        <v>228</v>
      </c>
      <c r="W104" s="4" t="s">
        <v>228</v>
      </c>
      <c r="X104" s="4" t="s">
        <v>228</v>
      </c>
      <c r="Y104" s="4" t="s">
        <v>228</v>
      </c>
      <c r="Z104" s="4" t="s">
        <v>228</v>
      </c>
      <c r="AA104" s="4" t="s">
        <v>228</v>
      </c>
      <c r="AB104" s="4" t="s">
        <v>228</v>
      </c>
      <c r="AC104" s="4" t="s">
        <v>228</v>
      </c>
      <c r="AD104" s="4" t="s">
        <v>228</v>
      </c>
      <c r="AE104" s="4" t="s">
        <v>228</v>
      </c>
      <c r="AF104" s="4" t="s">
        <v>228</v>
      </c>
      <c r="AG104" s="4" t="s">
        <v>228</v>
      </c>
      <c r="AH104" s="4" t="s">
        <v>228</v>
      </c>
      <c r="AI104" s="4" t="s">
        <v>228</v>
      </c>
      <c r="AJ104" s="4" t="s">
        <v>228</v>
      </c>
      <c r="AK104" s="4" t="s">
        <v>228</v>
      </c>
      <c r="AL104" s="4" t="s">
        <v>228</v>
      </c>
      <c r="AM104" s="4" t="s">
        <v>228</v>
      </c>
      <c r="AN104" s="4" t="s">
        <v>228</v>
      </c>
      <c r="AO104" s="4" t="s">
        <v>228</v>
      </c>
      <c r="AP104" s="4" t="s">
        <v>228</v>
      </c>
      <c r="AQ104" s="4" t="s">
        <v>228</v>
      </c>
      <c r="AR104" s="4" t="s">
        <v>228</v>
      </c>
      <c r="AS104" s="4" t="s">
        <v>228</v>
      </c>
      <c r="AT104" s="4" t="s">
        <v>228</v>
      </c>
      <c r="AU104" s="4" t="s">
        <v>228</v>
      </c>
      <c r="AV104" s="4" t="s">
        <v>228</v>
      </c>
      <c r="AW104" s="4" t="s">
        <v>228</v>
      </c>
      <c r="AX104" s="4" t="s">
        <v>228</v>
      </c>
      <c r="AY104" s="4" t="s">
        <v>228</v>
      </c>
      <c r="AZ104" s="4" t="s">
        <v>228</v>
      </c>
      <c r="BA104" s="4" t="s">
        <v>228</v>
      </c>
      <c r="BB104" s="4" t="s">
        <v>228</v>
      </c>
      <c r="BC104" s="4" t="s">
        <v>228</v>
      </c>
      <c r="BD104" s="4" t="s">
        <v>228</v>
      </c>
      <c r="BE104" s="4" t="s">
        <v>228</v>
      </c>
      <c r="BF104" s="4" t="s">
        <v>228</v>
      </c>
      <c r="BG104" s="4" t="s">
        <v>228</v>
      </c>
      <c r="BH104" s="4" t="s">
        <v>228</v>
      </c>
      <c r="BI104" s="4" t="s">
        <v>228</v>
      </c>
      <c r="BJ104" s="4" t="s">
        <v>228</v>
      </c>
      <c r="BK104" s="4" t="s">
        <v>228</v>
      </c>
      <c r="BL104" s="4" t="s">
        <v>228</v>
      </c>
      <c r="BM104" s="4" t="s">
        <v>228</v>
      </c>
      <c r="BN104" s="4" t="s">
        <v>228</v>
      </c>
      <c r="BO104" s="4" t="s">
        <v>228</v>
      </c>
      <c r="BP104" s="4" t="s">
        <v>228</v>
      </c>
      <c r="BQ104" s="4" t="s">
        <v>228</v>
      </c>
      <c r="BR104" s="4"/>
      <c r="BS104" s="4"/>
      <c r="BT104" s="4"/>
      <c r="BU104" s="4"/>
      <c r="BV104" s="4"/>
      <c r="BW104" s="4"/>
      <c r="BX104" s="4"/>
      <c r="BY104" s="4"/>
      <c r="BZ104" s="4"/>
      <c r="CA104" s="4"/>
      <c r="CB104" s="4"/>
      <c r="CC104" s="4"/>
      <c r="CD104" s="4"/>
      <c r="CE104" s="4"/>
      <c r="CF104" s="4"/>
      <c r="CG104" s="4"/>
      <c r="CH104" s="4"/>
      <c r="CI104" s="4"/>
      <c r="CJ104" s="4"/>
      <c r="CK104" s="4"/>
      <c r="CL104" s="4"/>
      <c r="CM104" s="4"/>
      <c r="CN104" s="4"/>
      <c r="CO104" s="4"/>
      <c r="CP104" s="4"/>
      <c r="CQ104" s="4"/>
      <c r="CR104" s="4"/>
      <c r="CS104" s="4"/>
      <c r="CT104" s="4"/>
      <c r="CU104" s="4"/>
      <c r="CV104" s="4"/>
      <c r="CW104" s="4"/>
      <c r="CX104" s="4"/>
      <c r="CY104" s="4"/>
      <c r="CZ104" s="4"/>
      <c r="DA104" s="4"/>
      <c r="DB104" s="4"/>
      <c r="DC104" s="4"/>
      <c r="DD104" s="4"/>
      <c r="DE104" s="4"/>
      <c r="DF104" s="4"/>
      <c r="DG104" s="78"/>
    </row>
    <row r="105" spans="1:111" x14ac:dyDescent="0.5">
      <c r="A105" s="82" t="str">
        <f>'5k Men'!B106</f>
        <v>Simon</v>
      </c>
      <c r="B105" s="17" t="str">
        <f>'5k Men'!C106</f>
        <v>Pick</v>
      </c>
      <c r="C105" s="6">
        <f t="shared" si="7"/>
        <v>1.3449074074074073E-2</v>
      </c>
      <c r="D105" s="4" t="s">
        <v>228</v>
      </c>
      <c r="E105" s="4" t="s">
        <v>228</v>
      </c>
      <c r="F105" s="4" t="s">
        <v>228</v>
      </c>
      <c r="G105" s="4" t="s">
        <v>228</v>
      </c>
      <c r="H105" s="4" t="s">
        <v>228</v>
      </c>
      <c r="I105" s="4" t="s">
        <v>228</v>
      </c>
      <c r="J105" s="4" t="s">
        <v>228</v>
      </c>
      <c r="K105" s="4" t="s">
        <v>228</v>
      </c>
      <c r="L105" s="4" t="s">
        <v>228</v>
      </c>
      <c r="M105" s="4" t="s">
        <v>228</v>
      </c>
      <c r="N105" s="4" t="s">
        <v>228</v>
      </c>
      <c r="O105" s="4" t="s">
        <v>228</v>
      </c>
      <c r="P105" s="4" t="s">
        <v>228</v>
      </c>
      <c r="Q105" s="4" t="s">
        <v>228</v>
      </c>
      <c r="R105" s="4" t="s">
        <v>228</v>
      </c>
      <c r="S105" s="4" t="s">
        <v>228</v>
      </c>
      <c r="T105" s="4" t="s">
        <v>228</v>
      </c>
      <c r="U105" s="4" t="s">
        <v>228</v>
      </c>
      <c r="V105" s="4" t="s">
        <v>228</v>
      </c>
      <c r="W105" s="4" t="s">
        <v>228</v>
      </c>
      <c r="X105" s="4" t="s">
        <v>228</v>
      </c>
      <c r="Y105" s="4" t="s">
        <v>228</v>
      </c>
      <c r="Z105" s="4" t="s">
        <v>228</v>
      </c>
      <c r="AA105" s="4" t="s">
        <v>228</v>
      </c>
      <c r="AB105" s="4" t="s">
        <v>228</v>
      </c>
      <c r="AC105" s="4" t="s">
        <v>228</v>
      </c>
      <c r="AD105" s="4" t="s">
        <v>228</v>
      </c>
      <c r="AE105" s="4" t="s">
        <v>228</v>
      </c>
      <c r="AF105" s="4" t="s">
        <v>228</v>
      </c>
      <c r="AG105" s="4" t="s">
        <v>228</v>
      </c>
      <c r="AH105" s="4" t="s">
        <v>228</v>
      </c>
      <c r="AI105" s="4" t="s">
        <v>228</v>
      </c>
      <c r="AJ105" s="4" t="s">
        <v>228</v>
      </c>
      <c r="AK105" s="4" t="s">
        <v>228</v>
      </c>
      <c r="AL105" s="4" t="s">
        <v>228</v>
      </c>
      <c r="AM105" s="4" t="s">
        <v>228</v>
      </c>
      <c r="AN105" s="4" t="s">
        <v>228</v>
      </c>
      <c r="AO105" s="4" t="s">
        <v>228</v>
      </c>
      <c r="AP105" s="4" t="s">
        <v>348</v>
      </c>
      <c r="AQ105" s="4">
        <v>1.3449074074074073E-2</v>
      </c>
      <c r="AR105" s="4" t="s">
        <v>228</v>
      </c>
      <c r="AS105" s="4" t="s">
        <v>228</v>
      </c>
      <c r="AT105" s="4" t="s">
        <v>228</v>
      </c>
      <c r="AU105" s="4" t="s">
        <v>228</v>
      </c>
      <c r="AV105" s="4" t="s">
        <v>228</v>
      </c>
      <c r="AW105" s="4" t="s">
        <v>228</v>
      </c>
      <c r="AX105" s="4" t="s">
        <v>228</v>
      </c>
      <c r="AY105" s="4" t="s">
        <v>228</v>
      </c>
      <c r="AZ105" s="4" t="s">
        <v>228</v>
      </c>
      <c r="BA105" s="4" t="s">
        <v>228</v>
      </c>
      <c r="BB105" s="4" t="s">
        <v>228</v>
      </c>
      <c r="BC105" s="4" t="s">
        <v>228</v>
      </c>
      <c r="BD105" s="4" t="s">
        <v>228</v>
      </c>
      <c r="BE105" s="4" t="s">
        <v>228</v>
      </c>
      <c r="BF105" s="4" t="s">
        <v>348</v>
      </c>
      <c r="BG105" s="4">
        <v>1.3599537037037037E-2</v>
      </c>
      <c r="BH105" s="4" t="s">
        <v>228</v>
      </c>
      <c r="BI105" s="4" t="s">
        <v>228</v>
      </c>
      <c r="BJ105" s="4" t="s">
        <v>228</v>
      </c>
      <c r="BK105" s="4" t="s">
        <v>228</v>
      </c>
      <c r="BL105" s="4" t="s">
        <v>228</v>
      </c>
      <c r="BM105" s="4" t="s">
        <v>228</v>
      </c>
      <c r="BN105" s="4" t="s">
        <v>228</v>
      </c>
      <c r="BO105" s="4" t="s">
        <v>228</v>
      </c>
      <c r="BP105" s="4" t="s">
        <v>228</v>
      </c>
      <c r="BQ105" s="4" t="s">
        <v>228</v>
      </c>
      <c r="BR105" s="4"/>
      <c r="BS105" s="4"/>
      <c r="BT105" s="4"/>
      <c r="BU105" s="4"/>
      <c r="BV105" s="4"/>
      <c r="BW105" s="4"/>
      <c r="BX105" s="4"/>
      <c r="BY105" s="4"/>
      <c r="BZ105" s="4"/>
      <c r="CA105" s="4"/>
      <c r="CB105" s="4"/>
      <c r="CC105" s="4"/>
      <c r="CD105" s="4"/>
      <c r="CE105" s="4"/>
      <c r="CF105" s="4"/>
      <c r="CG105" s="4"/>
      <c r="CH105" s="4"/>
      <c r="CI105" s="4"/>
      <c r="CJ105" s="4"/>
      <c r="CK105" s="4"/>
      <c r="CL105" s="4"/>
      <c r="CM105" s="4"/>
      <c r="CN105" s="4"/>
      <c r="CO105" s="4"/>
      <c r="CP105" s="4"/>
      <c r="CQ105" s="4"/>
      <c r="CR105" s="4"/>
      <c r="CS105" s="4"/>
      <c r="CT105" s="4"/>
      <c r="CU105" s="4"/>
      <c r="CV105" s="4"/>
      <c r="CW105" s="4"/>
      <c r="CX105" s="4"/>
      <c r="CY105" s="4"/>
      <c r="CZ105" s="4"/>
      <c r="DA105" s="4"/>
      <c r="DB105" s="4"/>
      <c r="DC105" s="4"/>
      <c r="DD105" s="4"/>
      <c r="DE105" s="4"/>
      <c r="DF105" s="4"/>
      <c r="DG105" s="78"/>
    </row>
    <row r="106" spans="1:111" x14ac:dyDescent="0.5">
      <c r="A106" s="82" t="str">
        <f>'5k Men'!B107</f>
        <v>William</v>
      </c>
      <c r="B106" s="17" t="str">
        <f>'5k Men'!C107</f>
        <v>Pike</v>
      </c>
      <c r="C106" s="6">
        <f t="shared" si="7"/>
        <v>1.4490740740740742E-2</v>
      </c>
      <c r="D106" s="4" t="s">
        <v>361</v>
      </c>
      <c r="E106" s="4">
        <v>1.667824074074074E-2</v>
      </c>
      <c r="F106" s="4" t="s">
        <v>347</v>
      </c>
      <c r="G106" s="4">
        <v>1.6122685185185184E-2</v>
      </c>
      <c r="H106" s="4" t="s">
        <v>228</v>
      </c>
      <c r="I106" s="4" t="s">
        <v>228</v>
      </c>
      <c r="J106" s="4" t="s">
        <v>228</v>
      </c>
      <c r="K106" s="4" t="s">
        <v>228</v>
      </c>
      <c r="L106" s="4" t="s">
        <v>228</v>
      </c>
      <c r="M106" s="4" t="s">
        <v>228</v>
      </c>
      <c r="N106" s="4" t="s">
        <v>349</v>
      </c>
      <c r="O106" s="4">
        <v>1.5810185185185184E-2</v>
      </c>
      <c r="P106" s="4" t="s">
        <v>228</v>
      </c>
      <c r="Q106" s="4" t="s">
        <v>228</v>
      </c>
      <c r="R106" s="4" t="s">
        <v>362</v>
      </c>
      <c r="S106" s="4">
        <v>1.5150462962962963E-2</v>
      </c>
      <c r="T106" s="4" t="s">
        <v>509</v>
      </c>
      <c r="U106" s="4">
        <v>1.8287037037037036E-2</v>
      </c>
      <c r="V106" s="4" t="s">
        <v>403</v>
      </c>
      <c r="W106" s="4">
        <v>1.525462962962963E-2</v>
      </c>
      <c r="X106" s="4" t="s">
        <v>546</v>
      </c>
      <c r="Y106" s="4">
        <v>1.5277777777777777E-2</v>
      </c>
      <c r="Z106" s="4" t="s">
        <v>228</v>
      </c>
      <c r="AA106" s="4" t="s">
        <v>228</v>
      </c>
      <c r="AB106" s="4" t="s">
        <v>580</v>
      </c>
      <c r="AC106" s="4">
        <v>1.6689814814814814E-2</v>
      </c>
      <c r="AD106" s="4" t="s">
        <v>228</v>
      </c>
      <c r="AE106" s="4" t="s">
        <v>228</v>
      </c>
      <c r="AF106" s="4" t="s">
        <v>357</v>
      </c>
      <c r="AG106" s="4">
        <v>1.5300925925925926E-2</v>
      </c>
      <c r="AH106" s="4" t="s">
        <v>228</v>
      </c>
      <c r="AI106" s="4" t="s">
        <v>228</v>
      </c>
      <c r="AJ106" s="4" t="s">
        <v>348</v>
      </c>
      <c r="AK106" s="4">
        <v>1.4490740740740742E-2</v>
      </c>
      <c r="AL106" s="4" t="s">
        <v>228</v>
      </c>
      <c r="AM106" s="4" t="s">
        <v>228</v>
      </c>
      <c r="AN106" s="4" t="s">
        <v>228</v>
      </c>
      <c r="AO106" s="4" t="s">
        <v>228</v>
      </c>
      <c r="AP106" s="4" t="s">
        <v>736</v>
      </c>
      <c r="AQ106" s="4">
        <v>1.6064814814814816E-2</v>
      </c>
      <c r="AR106" s="4" t="s">
        <v>228</v>
      </c>
      <c r="AS106" s="4" t="s">
        <v>228</v>
      </c>
      <c r="AT106" s="4" t="s">
        <v>348</v>
      </c>
      <c r="AU106" s="4">
        <v>1.8159722222222223E-2</v>
      </c>
      <c r="AV106" s="4" t="s">
        <v>350</v>
      </c>
      <c r="AW106" s="4">
        <v>1.5046296296296295E-2</v>
      </c>
      <c r="AX106" s="4" t="s">
        <v>348</v>
      </c>
      <c r="AY106" s="4">
        <v>1.6944444444444446E-2</v>
      </c>
      <c r="AZ106" s="4" t="s">
        <v>228</v>
      </c>
      <c r="BA106" s="4" t="s">
        <v>228</v>
      </c>
      <c r="BB106" s="4" t="s">
        <v>228</v>
      </c>
      <c r="BC106" s="4" t="s">
        <v>228</v>
      </c>
      <c r="BD106" s="4" t="s">
        <v>348</v>
      </c>
      <c r="BE106" s="4">
        <v>1.7511574074074075E-2</v>
      </c>
      <c r="BF106" s="4" t="s">
        <v>355</v>
      </c>
      <c r="BG106" s="4">
        <v>1.6342592592592593E-2</v>
      </c>
      <c r="BH106" s="4" t="s">
        <v>348</v>
      </c>
      <c r="BI106" s="4">
        <v>1.6226851851851853E-2</v>
      </c>
      <c r="BJ106" s="4" t="s">
        <v>228</v>
      </c>
      <c r="BK106" s="4" t="s">
        <v>228</v>
      </c>
      <c r="BL106" s="4" t="s">
        <v>355</v>
      </c>
      <c r="BM106" s="4">
        <v>1.6550925925925927E-2</v>
      </c>
      <c r="BN106" s="4" t="s">
        <v>228</v>
      </c>
      <c r="BO106" s="4" t="s">
        <v>228</v>
      </c>
      <c r="BP106" s="4" t="s">
        <v>228</v>
      </c>
      <c r="BQ106" s="4" t="s">
        <v>228</v>
      </c>
      <c r="BR106" s="4"/>
      <c r="BS106" s="4"/>
      <c r="BT106" s="4"/>
      <c r="BU106" s="4"/>
      <c r="BV106" s="4"/>
      <c r="BW106" s="4"/>
      <c r="BX106" s="4"/>
      <c r="BY106" s="4"/>
      <c r="BZ106" s="4"/>
      <c r="CA106" s="4"/>
      <c r="CB106" s="4"/>
      <c r="CC106" s="4"/>
      <c r="CD106" s="4"/>
      <c r="CE106" s="4"/>
      <c r="CF106" s="4"/>
      <c r="CG106" s="4"/>
      <c r="CH106" s="4"/>
      <c r="CI106" s="4"/>
      <c r="CJ106" s="4"/>
      <c r="CK106" s="4"/>
      <c r="CL106" s="4"/>
      <c r="CM106" s="4"/>
      <c r="CN106" s="4"/>
      <c r="CO106" s="4"/>
      <c r="CP106" s="4"/>
      <c r="CQ106" s="4"/>
      <c r="CR106" s="4"/>
      <c r="CS106" s="4"/>
      <c r="CT106" s="4"/>
      <c r="CU106" s="4"/>
      <c r="CV106" s="4"/>
      <c r="CW106" s="4"/>
      <c r="CX106" s="4"/>
      <c r="CY106" s="4"/>
      <c r="CZ106" s="4"/>
      <c r="DA106" s="4"/>
      <c r="DB106" s="4"/>
      <c r="DC106" s="4"/>
      <c r="DD106" s="4"/>
      <c r="DE106" s="4"/>
      <c r="DF106" s="4"/>
      <c r="DG106" s="78"/>
    </row>
    <row r="107" spans="1:111" x14ac:dyDescent="0.5">
      <c r="A107" s="82" t="str">
        <f>'5k Men'!B108</f>
        <v>Graeme</v>
      </c>
      <c r="B107" s="17" t="str">
        <f>'5k Men'!C108</f>
        <v>Pittaway</v>
      </c>
      <c r="C107" s="6">
        <f t="shared" si="7"/>
        <v>0</v>
      </c>
      <c r="D107" s="4" t="s">
        <v>228</v>
      </c>
      <c r="E107" s="4" t="s">
        <v>228</v>
      </c>
      <c r="F107" s="4" t="s">
        <v>228</v>
      </c>
      <c r="G107" s="4" t="s">
        <v>228</v>
      </c>
      <c r="H107" s="4" t="s">
        <v>228</v>
      </c>
      <c r="I107" s="4" t="s">
        <v>228</v>
      </c>
      <c r="J107" s="4" t="s">
        <v>228</v>
      </c>
      <c r="K107" s="4" t="s">
        <v>228</v>
      </c>
      <c r="L107" s="4" t="s">
        <v>228</v>
      </c>
      <c r="M107" s="4" t="s">
        <v>228</v>
      </c>
      <c r="N107" s="4" t="s">
        <v>228</v>
      </c>
      <c r="O107" s="4" t="s">
        <v>228</v>
      </c>
      <c r="P107" s="4" t="s">
        <v>228</v>
      </c>
      <c r="Q107" s="4" t="s">
        <v>228</v>
      </c>
      <c r="R107" s="4" t="s">
        <v>228</v>
      </c>
      <c r="S107" s="4" t="s">
        <v>228</v>
      </c>
      <c r="T107" s="4" t="s">
        <v>228</v>
      </c>
      <c r="U107" s="4" t="s">
        <v>228</v>
      </c>
      <c r="V107" s="4" t="s">
        <v>228</v>
      </c>
      <c r="W107" s="4" t="s">
        <v>228</v>
      </c>
      <c r="X107" s="4" t="s">
        <v>228</v>
      </c>
      <c r="Y107" s="4" t="s">
        <v>228</v>
      </c>
      <c r="Z107" s="4" t="s">
        <v>228</v>
      </c>
      <c r="AA107" s="4" t="s">
        <v>228</v>
      </c>
      <c r="AB107" s="4" t="s">
        <v>228</v>
      </c>
      <c r="AC107" s="4" t="s">
        <v>228</v>
      </c>
      <c r="AD107" s="4" t="s">
        <v>228</v>
      </c>
      <c r="AE107" s="4" t="s">
        <v>228</v>
      </c>
      <c r="AF107" s="4" t="s">
        <v>228</v>
      </c>
      <c r="AG107" s="4" t="s">
        <v>228</v>
      </c>
      <c r="AH107" s="4" t="s">
        <v>228</v>
      </c>
      <c r="AI107" s="4" t="s">
        <v>228</v>
      </c>
      <c r="AJ107" s="4" t="s">
        <v>228</v>
      </c>
      <c r="AK107" s="4" t="s">
        <v>228</v>
      </c>
      <c r="AL107" s="4" t="s">
        <v>228</v>
      </c>
      <c r="AM107" s="4" t="s">
        <v>228</v>
      </c>
      <c r="AN107" s="4" t="s">
        <v>228</v>
      </c>
      <c r="AO107" s="4" t="s">
        <v>228</v>
      </c>
      <c r="AP107" s="4" t="s">
        <v>228</v>
      </c>
      <c r="AQ107" s="4" t="s">
        <v>228</v>
      </c>
      <c r="AR107" s="4" t="s">
        <v>228</v>
      </c>
      <c r="AS107" s="4" t="s">
        <v>228</v>
      </c>
      <c r="AT107" s="4" t="s">
        <v>228</v>
      </c>
      <c r="AU107" s="4" t="s">
        <v>228</v>
      </c>
      <c r="AV107" s="4" t="s">
        <v>228</v>
      </c>
      <c r="AW107" s="4" t="s">
        <v>228</v>
      </c>
      <c r="AX107" s="4" t="s">
        <v>228</v>
      </c>
      <c r="AY107" s="4" t="s">
        <v>228</v>
      </c>
      <c r="AZ107" s="4" t="s">
        <v>228</v>
      </c>
      <c r="BA107" s="4" t="s">
        <v>228</v>
      </c>
      <c r="BB107" s="4" t="s">
        <v>228</v>
      </c>
      <c r="BC107" s="4" t="s">
        <v>228</v>
      </c>
      <c r="BD107" s="4" t="s">
        <v>228</v>
      </c>
      <c r="BE107" s="4" t="s">
        <v>228</v>
      </c>
      <c r="BF107" s="4" t="s">
        <v>228</v>
      </c>
      <c r="BG107" s="4" t="s">
        <v>228</v>
      </c>
      <c r="BH107" s="4" t="s">
        <v>228</v>
      </c>
      <c r="BI107" s="4" t="s">
        <v>228</v>
      </c>
      <c r="BJ107" s="4" t="s">
        <v>228</v>
      </c>
      <c r="BK107" s="4" t="s">
        <v>228</v>
      </c>
      <c r="BL107" s="4" t="s">
        <v>228</v>
      </c>
      <c r="BM107" s="4" t="s">
        <v>228</v>
      </c>
      <c r="BN107" s="4" t="s">
        <v>228</v>
      </c>
      <c r="BO107" s="4" t="s">
        <v>228</v>
      </c>
      <c r="BP107" s="4" t="s">
        <v>228</v>
      </c>
      <c r="BQ107" s="4" t="s">
        <v>228</v>
      </c>
      <c r="BR107" s="4"/>
      <c r="BS107" s="4"/>
      <c r="BT107" s="4"/>
      <c r="BU107" s="4"/>
      <c r="BV107" s="4"/>
      <c r="BW107" s="4"/>
      <c r="BX107" s="4"/>
      <c r="BY107" s="4"/>
      <c r="BZ107" s="4"/>
      <c r="CA107" s="4"/>
      <c r="CB107" s="4"/>
      <c r="CC107" s="4"/>
      <c r="CD107" s="4"/>
      <c r="CE107" s="4"/>
      <c r="CF107" s="4"/>
      <c r="CG107" s="4"/>
      <c r="CH107" s="4"/>
      <c r="CI107" s="4"/>
      <c r="CJ107" s="4"/>
      <c r="CK107" s="4"/>
      <c r="CL107" s="4"/>
      <c r="CM107" s="4"/>
      <c r="CN107" s="4"/>
      <c r="CO107" s="4"/>
      <c r="CP107" s="4"/>
      <c r="CQ107" s="4"/>
      <c r="CR107" s="4"/>
      <c r="CS107" s="4"/>
      <c r="CT107" s="4"/>
      <c r="CU107" s="4"/>
      <c r="CV107" s="4"/>
      <c r="CW107" s="4"/>
      <c r="CX107" s="4"/>
      <c r="CY107" s="4"/>
      <c r="CZ107" s="4"/>
      <c r="DA107" s="4"/>
      <c r="DB107" s="4"/>
      <c r="DC107" s="4"/>
      <c r="DD107" s="4"/>
      <c r="DE107" s="4"/>
      <c r="DF107" s="4"/>
      <c r="DG107" s="78"/>
    </row>
    <row r="108" spans="1:111" x14ac:dyDescent="0.5">
      <c r="A108" s="82" t="str">
        <f>'5k Men'!B109</f>
        <v>Stephen</v>
      </c>
      <c r="B108" s="17" t="str">
        <f>'5k Men'!C109</f>
        <v>Pointon</v>
      </c>
      <c r="C108" s="6">
        <f t="shared" si="7"/>
        <v>0</v>
      </c>
      <c r="D108" s="4" t="s">
        <v>228</v>
      </c>
      <c r="E108" s="4" t="s">
        <v>228</v>
      </c>
      <c r="F108" s="4" t="s">
        <v>228</v>
      </c>
      <c r="G108" s="4" t="s">
        <v>228</v>
      </c>
      <c r="H108" s="4" t="s">
        <v>228</v>
      </c>
      <c r="I108" s="4" t="s">
        <v>228</v>
      </c>
      <c r="J108" s="4" t="s">
        <v>228</v>
      </c>
      <c r="K108" s="4" t="s">
        <v>228</v>
      </c>
      <c r="L108" s="4" t="s">
        <v>228</v>
      </c>
      <c r="M108" s="4" t="s">
        <v>228</v>
      </c>
      <c r="N108" s="4" t="s">
        <v>228</v>
      </c>
      <c r="O108" s="4" t="s">
        <v>228</v>
      </c>
      <c r="P108" s="4" t="s">
        <v>228</v>
      </c>
      <c r="Q108" s="4" t="s">
        <v>228</v>
      </c>
      <c r="R108" s="4" t="s">
        <v>228</v>
      </c>
      <c r="S108" s="4" t="s">
        <v>228</v>
      </c>
      <c r="T108" s="4" t="s">
        <v>228</v>
      </c>
      <c r="U108" s="4" t="s">
        <v>228</v>
      </c>
      <c r="V108" s="4" t="s">
        <v>228</v>
      </c>
      <c r="W108" s="4" t="s">
        <v>228</v>
      </c>
      <c r="X108" s="4" t="s">
        <v>228</v>
      </c>
      <c r="Y108" s="4" t="s">
        <v>228</v>
      </c>
      <c r="Z108" s="4" t="s">
        <v>228</v>
      </c>
      <c r="AA108" s="4" t="s">
        <v>228</v>
      </c>
      <c r="AB108" s="4" t="s">
        <v>228</v>
      </c>
      <c r="AC108" s="4" t="s">
        <v>228</v>
      </c>
      <c r="AD108" s="4" t="s">
        <v>228</v>
      </c>
      <c r="AE108" s="4" t="s">
        <v>228</v>
      </c>
      <c r="AF108" s="4" t="s">
        <v>228</v>
      </c>
      <c r="AG108" s="4" t="s">
        <v>228</v>
      </c>
      <c r="AH108" s="4" t="s">
        <v>228</v>
      </c>
      <c r="AI108" s="4" t="s">
        <v>228</v>
      </c>
      <c r="AJ108" s="4" t="s">
        <v>228</v>
      </c>
      <c r="AK108" s="4" t="s">
        <v>228</v>
      </c>
      <c r="AL108" s="4" t="s">
        <v>228</v>
      </c>
      <c r="AM108" s="4" t="s">
        <v>228</v>
      </c>
      <c r="AN108" s="4" t="s">
        <v>228</v>
      </c>
      <c r="AO108" s="4" t="s">
        <v>228</v>
      </c>
      <c r="AP108" s="4" t="s">
        <v>228</v>
      </c>
      <c r="AQ108" s="4" t="s">
        <v>228</v>
      </c>
      <c r="AR108" s="4" t="s">
        <v>228</v>
      </c>
      <c r="AS108" s="4" t="s">
        <v>228</v>
      </c>
      <c r="AT108" s="4" t="s">
        <v>228</v>
      </c>
      <c r="AU108" s="4" t="s">
        <v>228</v>
      </c>
      <c r="AV108" s="4" t="s">
        <v>228</v>
      </c>
      <c r="AW108" s="4" t="s">
        <v>228</v>
      </c>
      <c r="AX108" s="4" t="s">
        <v>228</v>
      </c>
      <c r="AY108" s="4" t="s">
        <v>228</v>
      </c>
      <c r="AZ108" s="4" t="s">
        <v>228</v>
      </c>
      <c r="BA108" s="4" t="s">
        <v>228</v>
      </c>
      <c r="BB108" s="4" t="s">
        <v>228</v>
      </c>
      <c r="BC108" s="4" t="s">
        <v>228</v>
      </c>
      <c r="BD108" s="4" t="s">
        <v>228</v>
      </c>
      <c r="BE108" s="4" t="s">
        <v>228</v>
      </c>
      <c r="BF108" s="4" t="s">
        <v>228</v>
      </c>
      <c r="BG108" s="4" t="s">
        <v>228</v>
      </c>
      <c r="BH108" s="4" t="s">
        <v>228</v>
      </c>
      <c r="BI108" s="4" t="s">
        <v>228</v>
      </c>
      <c r="BJ108" s="4" t="s">
        <v>228</v>
      </c>
      <c r="BK108" s="4" t="s">
        <v>228</v>
      </c>
      <c r="BL108" s="4" t="s">
        <v>228</v>
      </c>
      <c r="BM108" s="4" t="s">
        <v>228</v>
      </c>
      <c r="BN108" s="4" t="s">
        <v>228</v>
      </c>
      <c r="BO108" s="4" t="s">
        <v>228</v>
      </c>
      <c r="BP108" s="4" t="s">
        <v>228</v>
      </c>
      <c r="BQ108" s="4" t="s">
        <v>228</v>
      </c>
      <c r="BR108" s="4"/>
      <c r="BS108" s="4"/>
      <c r="BT108" s="4"/>
      <c r="BU108" s="4"/>
      <c r="BV108" s="4"/>
      <c r="BW108" s="4"/>
      <c r="BX108" s="4"/>
      <c r="BY108" s="4"/>
      <c r="BZ108" s="4"/>
      <c r="CA108" s="4"/>
      <c r="CB108" s="4"/>
      <c r="CC108" s="4"/>
      <c r="CD108" s="4"/>
      <c r="CE108" s="4"/>
      <c r="CF108" s="4"/>
      <c r="CG108" s="4"/>
      <c r="CH108" s="4"/>
      <c r="CI108" s="4"/>
      <c r="CJ108" s="4"/>
      <c r="CK108" s="4"/>
      <c r="CL108" s="4"/>
      <c r="CM108" s="4"/>
      <c r="CN108" s="4"/>
      <c r="CO108" s="4"/>
      <c r="CP108" s="4"/>
      <c r="CQ108" s="4"/>
      <c r="CR108" s="4"/>
      <c r="CS108" s="4"/>
      <c r="CT108" s="4"/>
      <c r="CU108" s="4"/>
      <c r="CV108" s="4"/>
      <c r="CW108" s="4"/>
      <c r="CX108" s="4"/>
      <c r="CY108" s="4"/>
      <c r="CZ108" s="4"/>
      <c r="DA108" s="4"/>
      <c r="DB108" s="4"/>
      <c r="DC108" s="4"/>
      <c r="DD108" s="4"/>
      <c r="DE108" s="4"/>
      <c r="DF108" s="4"/>
      <c r="DG108" s="78"/>
    </row>
    <row r="109" spans="1:111" x14ac:dyDescent="0.5">
      <c r="A109" s="82" t="str">
        <f>'5k Men'!B110</f>
        <v>Phillip</v>
      </c>
      <c r="B109" s="17" t="str">
        <f>'5k Men'!C110</f>
        <v>Powditch</v>
      </c>
      <c r="C109" s="6">
        <f t="shared" si="7"/>
        <v>0</v>
      </c>
      <c r="D109" s="4" t="s">
        <v>228</v>
      </c>
      <c r="E109" s="4" t="s">
        <v>228</v>
      </c>
      <c r="F109" s="4" t="s">
        <v>228</v>
      </c>
      <c r="G109" s="4" t="s">
        <v>228</v>
      </c>
      <c r="H109" s="4" t="s">
        <v>228</v>
      </c>
      <c r="I109" s="4" t="s">
        <v>228</v>
      </c>
      <c r="J109" s="4" t="s">
        <v>228</v>
      </c>
      <c r="K109" s="4" t="s">
        <v>228</v>
      </c>
      <c r="L109" s="4" t="s">
        <v>228</v>
      </c>
      <c r="M109" s="4" t="s">
        <v>228</v>
      </c>
      <c r="N109" s="4" t="s">
        <v>228</v>
      </c>
      <c r="O109" s="4" t="s">
        <v>228</v>
      </c>
      <c r="P109" s="4" t="s">
        <v>228</v>
      </c>
      <c r="Q109" s="4" t="s">
        <v>228</v>
      </c>
      <c r="R109" s="4" t="s">
        <v>228</v>
      </c>
      <c r="S109" s="4" t="s">
        <v>228</v>
      </c>
      <c r="T109" s="4" t="s">
        <v>228</v>
      </c>
      <c r="U109" s="4" t="s">
        <v>228</v>
      </c>
      <c r="V109" s="4" t="s">
        <v>228</v>
      </c>
      <c r="W109" s="4" t="s">
        <v>228</v>
      </c>
      <c r="X109" s="4" t="s">
        <v>228</v>
      </c>
      <c r="Y109" s="4" t="s">
        <v>228</v>
      </c>
      <c r="Z109" s="4" t="s">
        <v>228</v>
      </c>
      <c r="AA109" s="4" t="s">
        <v>228</v>
      </c>
      <c r="AB109" s="4" t="s">
        <v>228</v>
      </c>
      <c r="AC109" s="4" t="s">
        <v>228</v>
      </c>
      <c r="AD109" s="4" t="s">
        <v>228</v>
      </c>
      <c r="AE109" s="4" t="s">
        <v>228</v>
      </c>
      <c r="AF109" s="4" t="s">
        <v>228</v>
      </c>
      <c r="AG109" s="4" t="s">
        <v>228</v>
      </c>
      <c r="AH109" s="4" t="s">
        <v>228</v>
      </c>
      <c r="AI109" s="4" t="s">
        <v>228</v>
      </c>
      <c r="AJ109" s="4" t="s">
        <v>228</v>
      </c>
      <c r="AK109" s="4" t="s">
        <v>228</v>
      </c>
      <c r="AL109" s="4" t="s">
        <v>228</v>
      </c>
      <c r="AM109" s="4" t="s">
        <v>228</v>
      </c>
      <c r="AN109" s="4" t="s">
        <v>228</v>
      </c>
      <c r="AO109" s="4" t="s">
        <v>228</v>
      </c>
      <c r="AP109" s="4" t="s">
        <v>228</v>
      </c>
      <c r="AQ109" s="4" t="s">
        <v>228</v>
      </c>
      <c r="AR109" s="4" t="s">
        <v>228</v>
      </c>
      <c r="AS109" s="4" t="s">
        <v>228</v>
      </c>
      <c r="AT109" s="4" t="s">
        <v>228</v>
      </c>
      <c r="AU109" s="4" t="s">
        <v>228</v>
      </c>
      <c r="AV109" s="4" t="s">
        <v>228</v>
      </c>
      <c r="AW109" s="4" t="s">
        <v>228</v>
      </c>
      <c r="AX109" s="4" t="s">
        <v>228</v>
      </c>
      <c r="AY109" s="4" t="s">
        <v>228</v>
      </c>
      <c r="AZ109" s="4" t="s">
        <v>228</v>
      </c>
      <c r="BA109" s="4" t="s">
        <v>228</v>
      </c>
      <c r="BB109" s="4" t="s">
        <v>228</v>
      </c>
      <c r="BC109" s="4" t="s">
        <v>228</v>
      </c>
      <c r="BD109" s="4" t="s">
        <v>228</v>
      </c>
      <c r="BE109" s="4" t="s">
        <v>228</v>
      </c>
      <c r="BF109" s="4" t="s">
        <v>228</v>
      </c>
      <c r="BG109" s="4" t="s">
        <v>228</v>
      </c>
      <c r="BH109" s="4" t="s">
        <v>228</v>
      </c>
      <c r="BI109" s="4" t="s">
        <v>228</v>
      </c>
      <c r="BJ109" s="4" t="s">
        <v>228</v>
      </c>
      <c r="BK109" s="4" t="s">
        <v>228</v>
      </c>
      <c r="BL109" s="4" t="s">
        <v>228</v>
      </c>
      <c r="BM109" s="4" t="s">
        <v>228</v>
      </c>
      <c r="BN109" s="4" t="s">
        <v>228</v>
      </c>
      <c r="BO109" s="4" t="s">
        <v>228</v>
      </c>
      <c r="BP109" s="4" t="s">
        <v>228</v>
      </c>
      <c r="BQ109" s="4" t="s">
        <v>228</v>
      </c>
      <c r="BR109" s="4"/>
      <c r="BS109" s="4"/>
      <c r="BT109" s="4"/>
      <c r="BU109" s="4"/>
      <c r="BV109" s="4"/>
      <c r="BW109" s="4"/>
      <c r="BX109" s="4"/>
      <c r="BY109" s="4"/>
      <c r="BZ109" s="4"/>
      <c r="CA109" s="4"/>
      <c r="CB109" s="4"/>
      <c r="CC109" s="4"/>
      <c r="CD109" s="4"/>
      <c r="CE109" s="4"/>
      <c r="CF109" s="4"/>
      <c r="CG109" s="4"/>
      <c r="CH109" s="4"/>
      <c r="CI109" s="4"/>
      <c r="CJ109" s="4"/>
      <c r="CK109" s="4"/>
      <c r="CL109" s="4"/>
      <c r="CM109" s="4"/>
      <c r="CN109" s="4"/>
      <c r="CO109" s="4"/>
      <c r="CP109" s="4"/>
      <c r="CQ109" s="4"/>
      <c r="CR109" s="4"/>
      <c r="CS109" s="4"/>
      <c r="CT109" s="4"/>
      <c r="CU109" s="4"/>
      <c r="CV109" s="4"/>
      <c r="CW109" s="4"/>
      <c r="CX109" s="4"/>
      <c r="CY109" s="4"/>
      <c r="CZ109" s="4"/>
      <c r="DA109" s="4"/>
      <c r="DB109" s="4"/>
      <c r="DC109" s="4"/>
      <c r="DD109" s="4"/>
      <c r="DE109" s="4"/>
      <c r="DF109" s="4"/>
      <c r="DG109" s="78"/>
    </row>
    <row r="110" spans="1:111" x14ac:dyDescent="0.5">
      <c r="A110" s="82" t="str">
        <f>'5k Men'!B111</f>
        <v>Michael</v>
      </c>
      <c r="B110" s="22" t="str">
        <f>'5k Men'!C111</f>
        <v>Proudlove</v>
      </c>
      <c r="C110" s="6">
        <f t="shared" si="7"/>
        <v>0</v>
      </c>
      <c r="D110" s="4" t="s">
        <v>228</v>
      </c>
      <c r="E110" s="4" t="s">
        <v>228</v>
      </c>
      <c r="F110" s="4" t="s">
        <v>228</v>
      </c>
      <c r="G110" s="4" t="s">
        <v>228</v>
      </c>
      <c r="H110" s="4" t="s">
        <v>228</v>
      </c>
      <c r="I110" s="4" t="s">
        <v>228</v>
      </c>
      <c r="J110" s="4" t="s">
        <v>228</v>
      </c>
      <c r="K110" s="4" t="s">
        <v>228</v>
      </c>
      <c r="L110" s="4" t="s">
        <v>228</v>
      </c>
      <c r="M110" s="4" t="s">
        <v>228</v>
      </c>
      <c r="N110" s="4" t="s">
        <v>228</v>
      </c>
      <c r="O110" s="4" t="s">
        <v>228</v>
      </c>
      <c r="P110" s="4" t="s">
        <v>228</v>
      </c>
      <c r="Q110" s="4" t="s">
        <v>228</v>
      </c>
      <c r="R110" s="4" t="s">
        <v>228</v>
      </c>
      <c r="S110" s="4" t="s">
        <v>228</v>
      </c>
      <c r="T110" s="4" t="s">
        <v>228</v>
      </c>
      <c r="U110" s="4" t="s">
        <v>228</v>
      </c>
      <c r="V110" s="4" t="s">
        <v>228</v>
      </c>
      <c r="W110" s="4" t="s">
        <v>228</v>
      </c>
      <c r="X110" s="4" t="s">
        <v>228</v>
      </c>
      <c r="Y110" s="4" t="s">
        <v>228</v>
      </c>
      <c r="Z110" s="4" t="s">
        <v>228</v>
      </c>
      <c r="AA110" s="4" t="s">
        <v>228</v>
      </c>
      <c r="AB110" s="4" t="s">
        <v>228</v>
      </c>
      <c r="AC110" s="4" t="s">
        <v>228</v>
      </c>
      <c r="AD110" s="4" t="s">
        <v>228</v>
      </c>
      <c r="AE110" s="4" t="s">
        <v>228</v>
      </c>
      <c r="AF110" s="4" t="s">
        <v>228</v>
      </c>
      <c r="AG110" s="4" t="s">
        <v>228</v>
      </c>
      <c r="AH110" s="4" t="s">
        <v>228</v>
      </c>
      <c r="AI110" s="4" t="s">
        <v>228</v>
      </c>
      <c r="AJ110" s="4" t="s">
        <v>228</v>
      </c>
      <c r="AK110" s="4" t="s">
        <v>228</v>
      </c>
      <c r="AL110" s="4" t="s">
        <v>228</v>
      </c>
      <c r="AM110" s="4" t="s">
        <v>228</v>
      </c>
      <c r="AN110" s="4" t="s">
        <v>228</v>
      </c>
      <c r="AO110" s="4" t="s">
        <v>228</v>
      </c>
      <c r="AP110" s="4" t="s">
        <v>228</v>
      </c>
      <c r="AQ110" s="4" t="s">
        <v>228</v>
      </c>
      <c r="AR110" s="4" t="s">
        <v>228</v>
      </c>
      <c r="AS110" s="4" t="s">
        <v>228</v>
      </c>
      <c r="AT110" s="4" t="s">
        <v>228</v>
      </c>
      <c r="AU110" s="4" t="s">
        <v>228</v>
      </c>
      <c r="AV110" s="4" t="s">
        <v>228</v>
      </c>
      <c r="AW110" s="4" t="s">
        <v>228</v>
      </c>
      <c r="AX110" s="4" t="s">
        <v>228</v>
      </c>
      <c r="AY110" s="4" t="s">
        <v>228</v>
      </c>
      <c r="AZ110" s="4" t="s">
        <v>228</v>
      </c>
      <c r="BA110" s="4" t="s">
        <v>228</v>
      </c>
      <c r="BB110" s="4" t="s">
        <v>228</v>
      </c>
      <c r="BC110" s="4" t="s">
        <v>228</v>
      </c>
      <c r="BD110" s="4" t="s">
        <v>228</v>
      </c>
      <c r="BE110" s="4" t="s">
        <v>228</v>
      </c>
      <c r="BF110" s="4" t="s">
        <v>228</v>
      </c>
      <c r="BG110" s="4" t="s">
        <v>228</v>
      </c>
      <c r="BH110" s="4" t="s">
        <v>228</v>
      </c>
      <c r="BI110" s="4" t="s">
        <v>228</v>
      </c>
      <c r="BJ110" s="4" t="s">
        <v>228</v>
      </c>
      <c r="BK110" s="4" t="s">
        <v>228</v>
      </c>
      <c r="BL110" s="4" t="s">
        <v>228</v>
      </c>
      <c r="BM110" s="4" t="s">
        <v>228</v>
      </c>
      <c r="BN110" s="4" t="s">
        <v>228</v>
      </c>
      <c r="BO110" s="4" t="s">
        <v>228</v>
      </c>
      <c r="BP110" s="4" t="s">
        <v>228</v>
      </c>
      <c r="BQ110" s="4" t="s">
        <v>228</v>
      </c>
      <c r="BR110" s="4"/>
      <c r="BS110" s="4"/>
      <c r="BT110" s="4"/>
      <c r="BU110" s="4"/>
      <c r="BV110" s="4"/>
      <c r="BW110" s="4"/>
      <c r="BX110" s="4"/>
      <c r="BY110" s="4"/>
      <c r="BZ110" s="4"/>
      <c r="CA110" s="4"/>
      <c r="CB110" s="4"/>
      <c r="CC110" s="4"/>
      <c r="CD110" s="4"/>
      <c r="CE110" s="4"/>
      <c r="CF110" s="4"/>
      <c r="CG110" s="4"/>
      <c r="CH110" s="4"/>
      <c r="CI110" s="4"/>
      <c r="CJ110" s="4"/>
      <c r="CK110" s="4"/>
      <c r="CL110" s="4"/>
      <c r="CM110" s="4"/>
      <c r="CN110" s="4"/>
      <c r="CO110" s="4"/>
      <c r="CP110" s="4"/>
      <c r="CQ110" s="4"/>
      <c r="CR110" s="4"/>
      <c r="CS110" s="4"/>
      <c r="CT110" s="4"/>
      <c r="CU110" s="4"/>
      <c r="CV110" s="4"/>
      <c r="CW110" s="4"/>
      <c r="CX110" s="4"/>
      <c r="CY110" s="4"/>
      <c r="CZ110" s="4"/>
      <c r="DA110" s="4"/>
      <c r="DB110" s="4"/>
      <c r="DC110" s="4"/>
      <c r="DD110" s="4"/>
      <c r="DE110" s="4"/>
      <c r="DF110" s="4"/>
      <c r="DG110" s="78"/>
    </row>
    <row r="111" spans="1:111" x14ac:dyDescent="0.5">
      <c r="A111" s="82" t="str">
        <f>'5k Men'!B112</f>
        <v>Dominic</v>
      </c>
      <c r="B111" s="17" t="str">
        <f>'5k Men'!C112</f>
        <v>Rawnsley</v>
      </c>
      <c r="C111" s="6">
        <f>MIN(D111:DG111)</f>
        <v>0</v>
      </c>
      <c r="D111" s="4" t="s">
        <v>228</v>
      </c>
      <c r="E111" s="4" t="s">
        <v>228</v>
      </c>
      <c r="F111" s="4" t="s">
        <v>228</v>
      </c>
      <c r="G111" s="4" t="s">
        <v>228</v>
      </c>
      <c r="H111" s="4" t="s">
        <v>228</v>
      </c>
      <c r="I111" s="4" t="s">
        <v>228</v>
      </c>
      <c r="J111" s="4" t="s">
        <v>228</v>
      </c>
      <c r="K111" s="4" t="s">
        <v>228</v>
      </c>
      <c r="L111" s="4" t="s">
        <v>228</v>
      </c>
      <c r="M111" s="4" t="s">
        <v>228</v>
      </c>
      <c r="N111" s="4" t="s">
        <v>228</v>
      </c>
      <c r="O111" s="4" t="s">
        <v>228</v>
      </c>
      <c r="P111" s="4" t="s">
        <v>228</v>
      </c>
      <c r="Q111" s="4" t="s">
        <v>228</v>
      </c>
      <c r="R111" s="4" t="s">
        <v>228</v>
      </c>
      <c r="S111" s="4" t="s">
        <v>228</v>
      </c>
      <c r="T111" s="4" t="s">
        <v>228</v>
      </c>
      <c r="U111" s="4" t="s">
        <v>228</v>
      </c>
      <c r="V111" s="4" t="s">
        <v>228</v>
      </c>
      <c r="W111" s="4" t="s">
        <v>228</v>
      </c>
      <c r="X111" s="4" t="s">
        <v>228</v>
      </c>
      <c r="Y111" s="4" t="s">
        <v>228</v>
      </c>
      <c r="Z111" s="4" t="s">
        <v>228</v>
      </c>
      <c r="AA111" s="4" t="s">
        <v>228</v>
      </c>
      <c r="AB111" s="4" t="s">
        <v>228</v>
      </c>
      <c r="AC111" s="4" t="s">
        <v>228</v>
      </c>
      <c r="AD111" s="4" t="s">
        <v>228</v>
      </c>
      <c r="AE111" s="4" t="s">
        <v>228</v>
      </c>
      <c r="AF111" s="4" t="s">
        <v>228</v>
      </c>
      <c r="AG111" s="4" t="s">
        <v>228</v>
      </c>
      <c r="AH111" s="4" t="s">
        <v>228</v>
      </c>
      <c r="AI111" s="4" t="s">
        <v>228</v>
      </c>
      <c r="AJ111" s="4" t="s">
        <v>228</v>
      </c>
      <c r="AK111" s="4" t="s">
        <v>228</v>
      </c>
      <c r="AL111" s="4" t="s">
        <v>228</v>
      </c>
      <c r="AM111" s="4" t="s">
        <v>228</v>
      </c>
      <c r="AN111" s="4" t="s">
        <v>228</v>
      </c>
      <c r="AO111" s="4" t="s">
        <v>228</v>
      </c>
      <c r="AP111" s="4" t="s">
        <v>228</v>
      </c>
      <c r="AQ111" s="4" t="s">
        <v>228</v>
      </c>
      <c r="AR111" s="4" t="s">
        <v>228</v>
      </c>
      <c r="AS111" s="4" t="s">
        <v>228</v>
      </c>
      <c r="AT111" s="4" t="s">
        <v>228</v>
      </c>
      <c r="AU111" s="4" t="s">
        <v>228</v>
      </c>
      <c r="AV111" s="4" t="s">
        <v>228</v>
      </c>
      <c r="AW111" s="4" t="s">
        <v>228</v>
      </c>
      <c r="AX111" s="4" t="s">
        <v>228</v>
      </c>
      <c r="AY111" s="4" t="s">
        <v>228</v>
      </c>
      <c r="AZ111" s="4" t="s">
        <v>228</v>
      </c>
      <c r="BA111" s="4" t="s">
        <v>228</v>
      </c>
      <c r="BB111" s="4" t="s">
        <v>228</v>
      </c>
      <c r="BC111" s="4" t="s">
        <v>228</v>
      </c>
      <c r="BD111" s="4" t="s">
        <v>228</v>
      </c>
      <c r="BE111" s="4" t="s">
        <v>228</v>
      </c>
      <c r="BF111" s="4" t="s">
        <v>228</v>
      </c>
      <c r="BG111" s="4" t="s">
        <v>228</v>
      </c>
      <c r="BH111" s="4" t="s">
        <v>228</v>
      </c>
      <c r="BI111" s="4" t="s">
        <v>228</v>
      </c>
      <c r="BJ111" s="4" t="s">
        <v>228</v>
      </c>
      <c r="BK111" s="4" t="s">
        <v>228</v>
      </c>
      <c r="BL111" s="4" t="s">
        <v>228</v>
      </c>
      <c r="BM111" s="4" t="s">
        <v>228</v>
      </c>
      <c r="BN111" s="4" t="s">
        <v>228</v>
      </c>
      <c r="BO111" s="4" t="s">
        <v>228</v>
      </c>
      <c r="BP111" s="4" t="s">
        <v>228</v>
      </c>
      <c r="BQ111" s="4" t="s">
        <v>228</v>
      </c>
      <c r="BR111" s="4"/>
      <c r="BS111" s="4"/>
      <c r="BT111" s="4"/>
      <c r="BU111" s="4"/>
      <c r="BV111" s="4"/>
      <c r="BW111" s="4"/>
      <c r="BX111" s="4"/>
      <c r="BY111" s="4"/>
      <c r="BZ111" s="4"/>
      <c r="CA111" s="4"/>
      <c r="CB111" s="4"/>
      <c r="CC111" s="4"/>
      <c r="CD111" s="4"/>
      <c r="CE111" s="4"/>
      <c r="CF111" s="4"/>
      <c r="CG111" s="4"/>
      <c r="CH111" s="4"/>
      <c r="CI111" s="4"/>
      <c r="CJ111" s="4"/>
      <c r="CK111" s="4"/>
      <c r="CL111" s="4"/>
      <c r="CM111" s="4"/>
      <c r="CN111" s="4"/>
      <c r="CO111" s="4"/>
      <c r="CP111" s="4"/>
      <c r="CQ111" s="4"/>
      <c r="CR111" s="4"/>
      <c r="CS111" s="4"/>
      <c r="CT111" s="4"/>
      <c r="CU111" s="4"/>
      <c r="CV111" s="4"/>
      <c r="CW111" s="4"/>
      <c r="CX111" s="4"/>
      <c r="CY111" s="4"/>
      <c r="CZ111" s="4"/>
      <c r="DA111" s="4"/>
      <c r="DB111" s="4"/>
      <c r="DC111" s="4"/>
      <c r="DD111" s="4"/>
      <c r="DE111" s="4"/>
      <c r="DF111" s="4"/>
      <c r="DG111" s="78"/>
    </row>
    <row r="112" spans="1:111" x14ac:dyDescent="0.5">
      <c r="A112" s="82" t="str">
        <f>'5k Men'!B113</f>
        <v>Paul</v>
      </c>
      <c r="B112" s="17" t="str">
        <f>'5k Men'!C113</f>
        <v>Readshaw</v>
      </c>
      <c r="C112" s="6">
        <f t="shared" si="7"/>
        <v>1.9756944444444445E-2</v>
      </c>
      <c r="D112" s="4" t="s">
        <v>228</v>
      </c>
      <c r="E112" s="4" t="s">
        <v>228</v>
      </c>
      <c r="F112" s="4" t="s">
        <v>228</v>
      </c>
      <c r="G112" s="4" t="s">
        <v>228</v>
      </c>
      <c r="H112" s="4" t="s">
        <v>228</v>
      </c>
      <c r="I112" s="4" t="s">
        <v>228</v>
      </c>
      <c r="J112" s="4" t="s">
        <v>349</v>
      </c>
      <c r="K112" s="4">
        <v>2.0914351851851851E-2</v>
      </c>
      <c r="L112" s="4" t="s">
        <v>348</v>
      </c>
      <c r="M112" s="4">
        <v>2.0011574074074074E-2</v>
      </c>
      <c r="N112" s="4" t="s">
        <v>352</v>
      </c>
      <c r="O112" s="4">
        <v>2.1122685185185185E-2</v>
      </c>
      <c r="P112" s="4" t="s">
        <v>348</v>
      </c>
      <c r="Q112" s="4">
        <v>1.9756944444444445E-2</v>
      </c>
      <c r="R112" s="4" t="s">
        <v>228</v>
      </c>
      <c r="S112" s="4" t="s">
        <v>228</v>
      </c>
      <c r="T112" s="4" t="s">
        <v>352</v>
      </c>
      <c r="U112" s="4">
        <v>2.0752314814814814E-2</v>
      </c>
      <c r="V112" s="4" t="s">
        <v>228</v>
      </c>
      <c r="W112" s="4" t="s">
        <v>228</v>
      </c>
      <c r="X112" s="4" t="s">
        <v>544</v>
      </c>
      <c r="Y112" s="4">
        <v>2.1770833333333333E-2</v>
      </c>
      <c r="Z112" s="4" t="s">
        <v>228</v>
      </c>
      <c r="AA112" s="4" t="s">
        <v>228</v>
      </c>
      <c r="AB112" s="4" t="s">
        <v>355</v>
      </c>
      <c r="AC112" s="4">
        <v>2.3055555555555555E-2</v>
      </c>
      <c r="AD112" s="4" t="s">
        <v>228</v>
      </c>
      <c r="AE112" s="4" t="s">
        <v>228</v>
      </c>
      <c r="AF112" s="4" t="s">
        <v>228</v>
      </c>
      <c r="AG112" s="4" t="s">
        <v>228</v>
      </c>
      <c r="AH112" s="4" t="s">
        <v>228</v>
      </c>
      <c r="AI112" s="4" t="s">
        <v>228</v>
      </c>
      <c r="AJ112" s="4" t="s">
        <v>348</v>
      </c>
      <c r="AK112" s="4">
        <v>2.0729166666666667E-2</v>
      </c>
      <c r="AL112" s="4" t="s">
        <v>355</v>
      </c>
      <c r="AM112" s="4">
        <v>2.298611111111111E-2</v>
      </c>
      <c r="AN112" s="4" t="s">
        <v>228</v>
      </c>
      <c r="AO112" s="4" t="s">
        <v>228</v>
      </c>
      <c r="AP112" s="4" t="s">
        <v>228</v>
      </c>
      <c r="AQ112" s="4" t="s">
        <v>228</v>
      </c>
      <c r="AR112" s="4" t="s">
        <v>348</v>
      </c>
      <c r="AS112" s="4">
        <v>2.0185185185185184E-2</v>
      </c>
      <c r="AT112" s="4" t="s">
        <v>349</v>
      </c>
      <c r="AU112" s="4">
        <v>2.1435185185185186E-2</v>
      </c>
      <c r="AV112" s="4" t="s">
        <v>228</v>
      </c>
      <c r="AW112" s="4" t="s">
        <v>228</v>
      </c>
      <c r="AX112" s="4" t="s">
        <v>228</v>
      </c>
      <c r="AY112" s="4" t="s">
        <v>228</v>
      </c>
      <c r="AZ112" s="4" t="s">
        <v>228</v>
      </c>
      <c r="BA112" s="4" t="s">
        <v>228</v>
      </c>
      <c r="BB112" s="4" t="s">
        <v>228</v>
      </c>
      <c r="BC112" s="4" t="s">
        <v>228</v>
      </c>
      <c r="BD112" s="4" t="s">
        <v>228</v>
      </c>
      <c r="BE112" s="4" t="s">
        <v>228</v>
      </c>
      <c r="BF112" s="4" t="s">
        <v>228</v>
      </c>
      <c r="BG112" s="4" t="s">
        <v>228</v>
      </c>
      <c r="BH112" s="4" t="s">
        <v>355</v>
      </c>
      <c r="BI112" s="4">
        <v>2.1655092592592594E-2</v>
      </c>
      <c r="BJ112" s="4" t="s">
        <v>605</v>
      </c>
      <c r="BK112" s="4">
        <v>2.162037037037037E-2</v>
      </c>
      <c r="BL112" s="4" t="s">
        <v>228</v>
      </c>
      <c r="BM112" s="4" t="s">
        <v>228</v>
      </c>
      <c r="BN112" s="4" t="s">
        <v>228</v>
      </c>
      <c r="BO112" s="4" t="s">
        <v>228</v>
      </c>
      <c r="BP112" s="4" t="s">
        <v>348</v>
      </c>
      <c r="BQ112" s="4">
        <v>2.0532407407407409E-2</v>
      </c>
      <c r="BR112" s="4"/>
      <c r="BS112" s="4"/>
      <c r="BT112" s="4"/>
      <c r="BU112" s="4"/>
      <c r="BV112" s="4"/>
      <c r="BW112" s="4"/>
      <c r="BX112" s="4"/>
      <c r="BY112" s="4"/>
      <c r="BZ112" s="4"/>
      <c r="CA112" s="4"/>
      <c r="CB112" s="4"/>
      <c r="CC112" s="4"/>
      <c r="CD112" s="4"/>
      <c r="CE112" s="4"/>
      <c r="CF112" s="4"/>
      <c r="CG112" s="4"/>
      <c r="CH112" s="4"/>
      <c r="CI112" s="4"/>
      <c r="CJ112" s="4"/>
      <c r="CK112" s="4"/>
      <c r="CL112" s="4"/>
      <c r="CM112" s="4"/>
      <c r="CN112" s="4"/>
      <c r="CO112" s="4"/>
      <c r="CP112" s="4"/>
      <c r="CQ112" s="4"/>
      <c r="CR112" s="4"/>
      <c r="CS112" s="4"/>
      <c r="CT112" s="4"/>
      <c r="CU112" s="4"/>
      <c r="CV112" s="4"/>
      <c r="CW112" s="4"/>
      <c r="CX112" s="4"/>
      <c r="CY112" s="4"/>
      <c r="CZ112" s="4"/>
      <c r="DA112" s="4"/>
      <c r="DB112" s="4"/>
      <c r="DC112" s="4"/>
      <c r="DD112" s="4"/>
      <c r="DE112" s="4"/>
      <c r="DF112" s="4"/>
      <c r="DG112" s="78"/>
    </row>
    <row r="113" spans="1:111" x14ac:dyDescent="0.5">
      <c r="A113" s="82" t="str">
        <f>'5k Men'!B114</f>
        <v>Rob</v>
      </c>
      <c r="B113" s="17" t="str">
        <f>'5k Men'!C114</f>
        <v>Reid</v>
      </c>
      <c r="C113" s="6">
        <f t="shared" si="7"/>
        <v>1.9930555555555556E-2</v>
      </c>
      <c r="D113" s="4" t="s">
        <v>228</v>
      </c>
      <c r="E113" s="4" t="s">
        <v>228</v>
      </c>
      <c r="F113" s="4" t="s">
        <v>228</v>
      </c>
      <c r="G113" s="4" t="s">
        <v>228</v>
      </c>
      <c r="H113" s="4" t="s">
        <v>228</v>
      </c>
      <c r="I113" s="4" t="s">
        <v>228</v>
      </c>
      <c r="J113" s="4" t="s">
        <v>228</v>
      </c>
      <c r="K113" s="4" t="s">
        <v>228</v>
      </c>
      <c r="L113" s="4" t="s">
        <v>228</v>
      </c>
      <c r="M113" s="4" t="s">
        <v>228</v>
      </c>
      <c r="N113" s="4" t="s">
        <v>228</v>
      </c>
      <c r="O113" s="4" t="s">
        <v>228</v>
      </c>
      <c r="P113" s="4" t="s">
        <v>228</v>
      </c>
      <c r="Q113" s="4" t="s">
        <v>228</v>
      </c>
      <c r="R113" s="4" t="s">
        <v>228</v>
      </c>
      <c r="S113" s="4" t="s">
        <v>228</v>
      </c>
      <c r="T113" s="4" t="s">
        <v>228</v>
      </c>
      <c r="U113" s="4" t="s">
        <v>228</v>
      </c>
      <c r="V113" s="4" t="s">
        <v>228</v>
      </c>
      <c r="W113" s="4" t="s">
        <v>228</v>
      </c>
      <c r="X113" s="4" t="s">
        <v>228</v>
      </c>
      <c r="Y113" s="4" t="s">
        <v>228</v>
      </c>
      <c r="Z113" s="4" t="s">
        <v>228</v>
      </c>
      <c r="AA113" s="4" t="s">
        <v>228</v>
      </c>
      <c r="AB113" s="4" t="s">
        <v>228</v>
      </c>
      <c r="AC113" s="4" t="s">
        <v>228</v>
      </c>
      <c r="AD113" s="4" t="s">
        <v>228</v>
      </c>
      <c r="AE113" s="4" t="s">
        <v>228</v>
      </c>
      <c r="AF113" s="4" t="s">
        <v>228</v>
      </c>
      <c r="AG113" s="4" t="s">
        <v>228</v>
      </c>
      <c r="AH113" s="4" t="s">
        <v>228</v>
      </c>
      <c r="AI113" s="4" t="s">
        <v>228</v>
      </c>
      <c r="AJ113" s="4" t="s">
        <v>228</v>
      </c>
      <c r="AK113" s="4" t="s">
        <v>228</v>
      </c>
      <c r="AL113" s="4" t="s">
        <v>228</v>
      </c>
      <c r="AM113" s="4" t="s">
        <v>228</v>
      </c>
      <c r="AN113" s="4" t="s">
        <v>228</v>
      </c>
      <c r="AO113" s="4" t="s">
        <v>228</v>
      </c>
      <c r="AP113" s="4" t="s">
        <v>355</v>
      </c>
      <c r="AQ113" s="4">
        <v>1.9930555555555556E-2</v>
      </c>
      <c r="AR113" s="4" t="s">
        <v>228</v>
      </c>
      <c r="AS113" s="4" t="s">
        <v>228</v>
      </c>
      <c r="AT113" s="4" t="s">
        <v>228</v>
      </c>
      <c r="AU113" s="4" t="s">
        <v>228</v>
      </c>
      <c r="AV113" s="4" t="s">
        <v>228</v>
      </c>
      <c r="AW113" s="4" t="s">
        <v>228</v>
      </c>
      <c r="AX113" s="4" t="s">
        <v>228</v>
      </c>
      <c r="AY113" s="4" t="s">
        <v>228</v>
      </c>
      <c r="AZ113" s="4" t="s">
        <v>228</v>
      </c>
      <c r="BA113" s="4" t="s">
        <v>228</v>
      </c>
      <c r="BB113" s="4" t="s">
        <v>228</v>
      </c>
      <c r="BC113" s="4" t="s">
        <v>228</v>
      </c>
      <c r="BD113" s="4" t="s">
        <v>228</v>
      </c>
      <c r="BE113" s="4" t="s">
        <v>228</v>
      </c>
      <c r="BF113" s="4" t="s">
        <v>228</v>
      </c>
      <c r="BG113" s="4" t="s">
        <v>228</v>
      </c>
      <c r="BH113" s="4" t="s">
        <v>228</v>
      </c>
      <c r="BI113" s="4" t="s">
        <v>228</v>
      </c>
      <c r="BJ113" s="4" t="s">
        <v>228</v>
      </c>
      <c r="BK113" s="4" t="s">
        <v>228</v>
      </c>
      <c r="BL113" s="4" t="s">
        <v>228</v>
      </c>
      <c r="BM113" s="4" t="s">
        <v>228</v>
      </c>
      <c r="BN113" s="4" t="s">
        <v>228</v>
      </c>
      <c r="BO113" s="4" t="s">
        <v>228</v>
      </c>
      <c r="BP113" s="4" t="s">
        <v>228</v>
      </c>
      <c r="BQ113" s="4" t="s">
        <v>228</v>
      </c>
      <c r="BR113" s="4"/>
      <c r="BS113" s="4"/>
      <c r="BT113" s="4"/>
      <c r="BU113" s="4"/>
      <c r="BV113" s="4"/>
      <c r="BW113" s="4"/>
      <c r="BX113" s="4"/>
      <c r="BY113" s="4"/>
      <c r="BZ113" s="4"/>
      <c r="CA113" s="4"/>
      <c r="CB113" s="4"/>
      <c r="CC113" s="4"/>
      <c r="CD113" s="4"/>
      <c r="CE113" s="4"/>
      <c r="CF113" s="4"/>
      <c r="CG113" s="4"/>
      <c r="CH113" s="4"/>
      <c r="CI113" s="4"/>
      <c r="CJ113" s="4"/>
      <c r="CK113" s="4"/>
      <c r="CL113" s="4"/>
      <c r="CM113" s="4"/>
      <c r="CN113" s="4"/>
      <c r="CO113" s="4"/>
      <c r="CP113" s="4"/>
      <c r="CQ113" s="4"/>
      <c r="CR113" s="4"/>
      <c r="CS113" s="4"/>
      <c r="CT113" s="4"/>
      <c r="CU113" s="4"/>
      <c r="CV113" s="4"/>
      <c r="CW113" s="4"/>
      <c r="CX113" s="4"/>
      <c r="CY113" s="4"/>
      <c r="CZ113" s="4"/>
      <c r="DA113" s="4"/>
      <c r="DB113" s="4"/>
      <c r="DC113" s="4"/>
      <c r="DD113" s="4"/>
      <c r="DE113" s="4"/>
      <c r="DF113" s="4"/>
      <c r="DG113" s="78"/>
    </row>
    <row r="114" spans="1:111" x14ac:dyDescent="0.5">
      <c r="A114" s="82" t="str">
        <f>'5k Men'!B115</f>
        <v>Neil</v>
      </c>
      <c r="B114" s="17" t="str">
        <f>'5k Men'!C115</f>
        <v>Ribey</v>
      </c>
      <c r="C114" s="6">
        <f t="shared" ref="C114" si="9">MIN(D114:DG114)</f>
        <v>1.4895833333333334E-2</v>
      </c>
      <c r="D114" s="4"/>
      <c r="E114" s="4"/>
      <c r="F114" s="4"/>
      <c r="G114" s="4"/>
      <c r="H114" s="4"/>
      <c r="I114" s="4"/>
      <c r="J114" s="4"/>
      <c r="K114" s="4"/>
      <c r="L114" s="4"/>
      <c r="M114" s="4"/>
      <c r="N114" s="4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  <c r="AF114" s="4"/>
      <c r="AG114" s="4"/>
      <c r="AH114" s="4"/>
      <c r="AI114" s="4"/>
      <c r="AJ114" s="4"/>
      <c r="AK114" s="4"/>
      <c r="AL114" s="4"/>
      <c r="AM114" s="4"/>
      <c r="AN114" s="4"/>
      <c r="AO114" s="4"/>
      <c r="AP114" s="4" t="s">
        <v>355</v>
      </c>
      <c r="AQ114" s="4">
        <v>1.4895833333333334E-2</v>
      </c>
      <c r="AR114" s="4" t="s">
        <v>228</v>
      </c>
      <c r="AS114" s="4" t="s">
        <v>228</v>
      </c>
      <c r="AT114" s="4" t="s">
        <v>228</v>
      </c>
      <c r="AU114" s="4" t="s">
        <v>228</v>
      </c>
      <c r="AV114" s="4" t="s">
        <v>228</v>
      </c>
      <c r="AW114" s="4" t="s">
        <v>228</v>
      </c>
      <c r="AX114" s="4" t="s">
        <v>228</v>
      </c>
      <c r="AY114" s="4" t="s">
        <v>228</v>
      </c>
      <c r="AZ114" s="4" t="s">
        <v>228</v>
      </c>
      <c r="BA114" s="4" t="s">
        <v>228</v>
      </c>
      <c r="BB114" s="4" t="s">
        <v>228</v>
      </c>
      <c r="BC114" s="4" t="s">
        <v>228</v>
      </c>
      <c r="BD114" s="4" t="s">
        <v>228</v>
      </c>
      <c r="BE114" s="4" t="s">
        <v>228</v>
      </c>
      <c r="BF114" s="4" t="s">
        <v>228</v>
      </c>
      <c r="BG114" s="4" t="s">
        <v>228</v>
      </c>
      <c r="BH114" s="4" t="s">
        <v>228</v>
      </c>
      <c r="BI114" s="4" t="s">
        <v>228</v>
      </c>
      <c r="BJ114" s="4" t="s">
        <v>228</v>
      </c>
      <c r="BK114" s="4" t="s">
        <v>228</v>
      </c>
      <c r="BL114" s="4" t="s">
        <v>228</v>
      </c>
      <c r="BM114" s="4" t="s">
        <v>228</v>
      </c>
      <c r="BN114" s="4" t="s">
        <v>228</v>
      </c>
      <c r="BO114" s="4" t="s">
        <v>228</v>
      </c>
      <c r="BP114" s="4" t="s">
        <v>228</v>
      </c>
      <c r="BQ114" s="4" t="s">
        <v>228</v>
      </c>
      <c r="BR114" s="4"/>
      <c r="BS114" s="4"/>
      <c r="BT114" s="4"/>
      <c r="BU114" s="4"/>
      <c r="BV114" s="4"/>
      <c r="BW114" s="4"/>
      <c r="BX114" s="4"/>
      <c r="BY114" s="4"/>
      <c r="BZ114" s="4"/>
      <c r="CA114" s="4"/>
      <c r="CB114" s="4"/>
      <c r="CC114" s="4"/>
      <c r="CD114" s="4"/>
      <c r="CE114" s="4"/>
      <c r="CF114" s="4"/>
      <c r="CG114" s="4"/>
      <c r="CH114" s="4"/>
      <c r="CI114" s="4"/>
      <c r="CJ114" s="4"/>
      <c r="CK114" s="4"/>
      <c r="CL114" s="4"/>
      <c r="CM114" s="4"/>
      <c r="CN114" s="4"/>
      <c r="CO114" s="4"/>
      <c r="CP114" s="4"/>
      <c r="CQ114" s="4"/>
      <c r="CR114" s="4"/>
      <c r="CS114" s="4"/>
      <c r="CT114" s="4"/>
      <c r="CU114" s="4"/>
      <c r="CV114" s="4"/>
      <c r="CW114" s="4"/>
      <c r="CX114" s="4"/>
      <c r="CY114" s="4"/>
      <c r="CZ114" s="4"/>
      <c r="DA114" s="4"/>
      <c r="DB114" s="4"/>
      <c r="DC114" s="4"/>
      <c r="DD114" s="4"/>
      <c r="DE114" s="4"/>
      <c r="DF114" s="4"/>
      <c r="DG114" s="78"/>
    </row>
    <row r="115" spans="1:111" x14ac:dyDescent="0.5">
      <c r="A115" s="82" t="str">
        <f>'5k Men'!B116</f>
        <v>Ivor</v>
      </c>
      <c r="B115" s="17" t="str">
        <f>'5k Men'!C116</f>
        <v>Roberts</v>
      </c>
      <c r="C115" s="6">
        <f t="shared" si="7"/>
        <v>3.7708333333333337E-2</v>
      </c>
      <c r="D115" s="4" t="s">
        <v>228</v>
      </c>
      <c r="E115" s="4" t="s">
        <v>228</v>
      </c>
      <c r="F115" s="4" t="s">
        <v>228</v>
      </c>
      <c r="G115" s="4" t="s">
        <v>228</v>
      </c>
      <c r="H115" s="4" t="s">
        <v>228</v>
      </c>
      <c r="I115" s="4" t="s">
        <v>228</v>
      </c>
      <c r="J115" s="4" t="s">
        <v>228</v>
      </c>
      <c r="K115" s="4" t="s">
        <v>228</v>
      </c>
      <c r="L115" s="4" t="s">
        <v>228</v>
      </c>
      <c r="M115" s="4" t="s">
        <v>228</v>
      </c>
      <c r="N115" s="4" t="s">
        <v>228</v>
      </c>
      <c r="O115" s="4" t="s">
        <v>228</v>
      </c>
      <c r="P115" s="4" t="s">
        <v>228</v>
      </c>
      <c r="Q115" s="4" t="s">
        <v>228</v>
      </c>
      <c r="R115" s="4" t="s">
        <v>228</v>
      </c>
      <c r="S115" s="4" t="s">
        <v>228</v>
      </c>
      <c r="T115" s="4" t="s">
        <v>228</v>
      </c>
      <c r="U115" s="4" t="s">
        <v>228</v>
      </c>
      <c r="V115" s="4" t="s">
        <v>228</v>
      </c>
      <c r="W115" s="4" t="s">
        <v>228</v>
      </c>
      <c r="X115" s="4" t="s">
        <v>228</v>
      </c>
      <c r="Y115" s="4" t="s">
        <v>228</v>
      </c>
      <c r="Z115" s="4" t="s">
        <v>228</v>
      </c>
      <c r="AA115" s="4" t="s">
        <v>228</v>
      </c>
      <c r="AB115" s="4" t="s">
        <v>228</v>
      </c>
      <c r="AC115" s="4" t="s">
        <v>228</v>
      </c>
      <c r="AD115" s="4" t="s">
        <v>228</v>
      </c>
      <c r="AE115" s="4" t="s">
        <v>228</v>
      </c>
      <c r="AF115" s="4" t="s">
        <v>228</v>
      </c>
      <c r="AG115" s="4" t="s">
        <v>228</v>
      </c>
      <c r="AH115" s="4" t="s">
        <v>228</v>
      </c>
      <c r="AI115" s="4" t="s">
        <v>228</v>
      </c>
      <c r="AJ115" s="4" t="s">
        <v>228</v>
      </c>
      <c r="AK115" s="4" t="s">
        <v>228</v>
      </c>
      <c r="AL115" s="4" t="s">
        <v>355</v>
      </c>
      <c r="AM115" s="4">
        <v>3.7708333333333337E-2</v>
      </c>
      <c r="AN115" s="4" t="s">
        <v>228</v>
      </c>
      <c r="AO115" s="4" t="s">
        <v>228</v>
      </c>
      <c r="AP115" s="4" t="s">
        <v>355</v>
      </c>
      <c r="AQ115" s="4">
        <v>3.7754629629629631E-2</v>
      </c>
      <c r="AR115" s="4" t="s">
        <v>355</v>
      </c>
      <c r="AS115" s="4">
        <v>3.8217592592592595E-2</v>
      </c>
      <c r="AT115" s="4" t="s">
        <v>228</v>
      </c>
      <c r="AU115" s="4" t="s">
        <v>228</v>
      </c>
      <c r="AV115" s="4" t="s">
        <v>228</v>
      </c>
      <c r="AW115" s="4" t="s">
        <v>228</v>
      </c>
      <c r="AX115" s="4" t="s">
        <v>228</v>
      </c>
      <c r="AY115" s="4" t="s">
        <v>228</v>
      </c>
      <c r="AZ115" s="4" t="s">
        <v>228</v>
      </c>
      <c r="BA115" s="4" t="s">
        <v>228</v>
      </c>
      <c r="BB115" s="4" t="s">
        <v>228</v>
      </c>
      <c r="BC115" s="4" t="s">
        <v>228</v>
      </c>
      <c r="BD115" s="4" t="s">
        <v>228</v>
      </c>
      <c r="BE115" s="4" t="s">
        <v>228</v>
      </c>
      <c r="BF115" s="4" t="s">
        <v>228</v>
      </c>
      <c r="BG115" s="4" t="s">
        <v>228</v>
      </c>
      <c r="BH115" s="4" t="s">
        <v>228</v>
      </c>
      <c r="BI115" s="4" t="s">
        <v>228</v>
      </c>
      <c r="BJ115" s="4" t="s">
        <v>228</v>
      </c>
      <c r="BK115" s="4" t="s">
        <v>228</v>
      </c>
      <c r="BL115" s="4" t="s">
        <v>228</v>
      </c>
      <c r="BM115" s="4" t="s">
        <v>228</v>
      </c>
      <c r="BN115" s="4" t="s">
        <v>355</v>
      </c>
      <c r="BO115" s="4">
        <v>3.9085648148148147E-2</v>
      </c>
      <c r="BP115" s="4" t="s">
        <v>355</v>
      </c>
      <c r="BQ115" s="4">
        <v>4.3055555555555555E-2</v>
      </c>
      <c r="BR115" s="4"/>
      <c r="BS115" s="4"/>
      <c r="BT115" s="4"/>
      <c r="BU115" s="4"/>
      <c r="BV115" s="4"/>
      <c r="BW115" s="4"/>
      <c r="BX115" s="4"/>
      <c r="BY115" s="4"/>
      <c r="BZ115" s="4"/>
      <c r="CA115" s="4"/>
      <c r="CB115" s="4"/>
      <c r="CC115" s="4"/>
      <c r="CD115" s="4"/>
      <c r="CE115" s="4"/>
      <c r="CF115" s="4"/>
      <c r="CG115" s="4"/>
      <c r="CH115" s="4"/>
      <c r="CI115" s="4"/>
      <c r="CJ115" s="4"/>
      <c r="CK115" s="4"/>
      <c r="CL115" s="4"/>
      <c r="CM115" s="4"/>
      <c r="CN115" s="4"/>
      <c r="CO115" s="4"/>
      <c r="CP115" s="4"/>
      <c r="CQ115" s="4"/>
      <c r="CR115" s="4"/>
      <c r="CS115" s="4"/>
      <c r="CT115" s="4"/>
      <c r="CU115" s="4"/>
      <c r="CV115" s="4"/>
      <c r="CW115" s="4"/>
      <c r="CX115" s="4"/>
      <c r="CY115" s="4"/>
      <c r="CZ115" s="4"/>
      <c r="DA115" s="4"/>
      <c r="DB115" s="4"/>
      <c r="DC115" s="4"/>
      <c r="DD115" s="4"/>
      <c r="DE115" s="4"/>
      <c r="DF115" s="4"/>
      <c r="DG115" s="78"/>
    </row>
    <row r="116" spans="1:111" x14ac:dyDescent="0.5">
      <c r="A116" s="82" t="str">
        <f>'5k Men'!B117</f>
        <v>Ben</v>
      </c>
      <c r="B116" s="17" t="str">
        <f>'5k Men'!C117</f>
        <v>Rumford</v>
      </c>
      <c r="C116" s="6">
        <f>MIN(D116:DG116)</f>
        <v>1.7175925925925924E-2</v>
      </c>
      <c r="D116" s="4" t="s">
        <v>228</v>
      </c>
      <c r="E116" s="4" t="s">
        <v>228</v>
      </c>
      <c r="F116" s="4" t="s">
        <v>228</v>
      </c>
      <c r="G116" s="4" t="s">
        <v>228</v>
      </c>
      <c r="H116" s="4" t="s">
        <v>228</v>
      </c>
      <c r="I116" s="4" t="s">
        <v>228</v>
      </c>
      <c r="J116" s="4" t="s">
        <v>228</v>
      </c>
      <c r="K116" s="4" t="s">
        <v>228</v>
      </c>
      <c r="L116" s="4" t="s">
        <v>228</v>
      </c>
      <c r="M116" s="4" t="s">
        <v>228</v>
      </c>
      <c r="N116" s="4" t="s">
        <v>228</v>
      </c>
      <c r="O116" s="4" t="s">
        <v>228</v>
      </c>
      <c r="P116" s="4" t="s">
        <v>228</v>
      </c>
      <c r="Q116" s="4" t="s">
        <v>228</v>
      </c>
      <c r="R116" s="4" t="s">
        <v>228</v>
      </c>
      <c r="S116" s="4" t="s">
        <v>228</v>
      </c>
      <c r="T116" s="4" t="s">
        <v>228</v>
      </c>
      <c r="U116" s="4" t="s">
        <v>228</v>
      </c>
      <c r="V116" s="4" t="s">
        <v>228</v>
      </c>
      <c r="W116" s="4" t="s">
        <v>228</v>
      </c>
      <c r="X116" s="4" t="s">
        <v>228</v>
      </c>
      <c r="Y116" s="4" t="s">
        <v>228</v>
      </c>
      <c r="Z116" s="4" t="s">
        <v>228</v>
      </c>
      <c r="AA116" s="4" t="s">
        <v>228</v>
      </c>
      <c r="AB116" s="4" t="s">
        <v>228</v>
      </c>
      <c r="AC116" s="4" t="s">
        <v>228</v>
      </c>
      <c r="AD116" s="4" t="s">
        <v>228</v>
      </c>
      <c r="AE116" s="4" t="s">
        <v>228</v>
      </c>
      <c r="AF116" s="4" t="s">
        <v>355</v>
      </c>
      <c r="AG116" s="4">
        <v>2.0393518518518519E-2</v>
      </c>
      <c r="AH116" s="4" t="s">
        <v>355</v>
      </c>
      <c r="AI116" s="4">
        <v>2.1284722222222222E-2</v>
      </c>
      <c r="AJ116" s="4" t="s">
        <v>228</v>
      </c>
      <c r="AK116" s="4" t="s">
        <v>228</v>
      </c>
      <c r="AL116" s="4" t="s">
        <v>228</v>
      </c>
      <c r="AM116" s="4" t="s">
        <v>228</v>
      </c>
      <c r="AN116" s="4" t="s">
        <v>228</v>
      </c>
      <c r="AO116" s="4" t="s">
        <v>228</v>
      </c>
      <c r="AP116" s="4" t="s">
        <v>228</v>
      </c>
      <c r="AQ116" s="4" t="s">
        <v>228</v>
      </c>
      <c r="AR116" s="4" t="s">
        <v>228</v>
      </c>
      <c r="AS116" s="4" t="s">
        <v>228</v>
      </c>
      <c r="AT116" s="4" t="s">
        <v>228</v>
      </c>
      <c r="AU116" s="4" t="s">
        <v>228</v>
      </c>
      <c r="AV116" s="4" t="s">
        <v>355</v>
      </c>
      <c r="AW116" s="4">
        <v>2.0648148148148148E-2</v>
      </c>
      <c r="AX116" s="4" t="s">
        <v>355</v>
      </c>
      <c r="AY116" s="4">
        <v>1.7175925925925924E-2</v>
      </c>
      <c r="AZ116" s="4" t="s">
        <v>228</v>
      </c>
      <c r="BA116" s="4" t="s">
        <v>228</v>
      </c>
      <c r="BB116" s="4" t="s">
        <v>228</v>
      </c>
      <c r="BC116" s="4" t="s">
        <v>228</v>
      </c>
      <c r="BD116" s="4" t="s">
        <v>228</v>
      </c>
      <c r="BE116" s="4" t="s">
        <v>228</v>
      </c>
      <c r="BF116" s="4" t="s">
        <v>228</v>
      </c>
      <c r="BG116" s="4" t="s">
        <v>228</v>
      </c>
      <c r="BH116" s="4" t="s">
        <v>228</v>
      </c>
      <c r="BI116" s="4" t="s">
        <v>228</v>
      </c>
      <c r="BJ116" s="4" t="s">
        <v>228</v>
      </c>
      <c r="BK116" s="4" t="s">
        <v>228</v>
      </c>
      <c r="BL116" s="4" t="s">
        <v>228</v>
      </c>
      <c r="BM116" s="4" t="s">
        <v>228</v>
      </c>
      <c r="BN116" s="4" t="s">
        <v>228</v>
      </c>
      <c r="BO116" s="4" t="s">
        <v>228</v>
      </c>
      <c r="BP116" s="4" t="s">
        <v>228</v>
      </c>
      <c r="BQ116" s="4" t="s">
        <v>228</v>
      </c>
      <c r="BR116" s="4"/>
      <c r="BS116" s="4"/>
      <c r="BT116" s="4"/>
      <c r="BU116" s="4"/>
      <c r="BV116" s="4"/>
      <c r="BW116" s="4"/>
      <c r="BX116" s="4"/>
      <c r="BY116" s="4"/>
      <c r="BZ116" s="4"/>
      <c r="CA116" s="4"/>
      <c r="CB116" s="4"/>
      <c r="CC116" s="4"/>
      <c r="CD116" s="4"/>
      <c r="CE116" s="4"/>
      <c r="CF116" s="4"/>
      <c r="CG116" s="4"/>
      <c r="CH116" s="4"/>
      <c r="CI116" s="4"/>
      <c r="CJ116" s="4"/>
      <c r="CK116" s="4"/>
      <c r="CL116" s="4"/>
      <c r="CM116" s="4"/>
      <c r="CN116" s="4"/>
      <c r="CO116" s="4"/>
      <c r="CP116" s="4"/>
      <c r="CQ116" s="4"/>
      <c r="CR116" s="4"/>
      <c r="CS116" s="4"/>
      <c r="CT116" s="4"/>
      <c r="CU116" s="4"/>
      <c r="CV116" s="4"/>
      <c r="CW116" s="4"/>
      <c r="CX116" s="4"/>
      <c r="CY116" s="4"/>
      <c r="CZ116" s="4"/>
      <c r="DA116" s="4"/>
      <c r="DB116" s="4"/>
      <c r="DC116" s="4"/>
      <c r="DD116" s="4"/>
      <c r="DE116" s="4"/>
      <c r="DF116" s="4"/>
      <c r="DG116" s="78"/>
    </row>
    <row r="117" spans="1:111" x14ac:dyDescent="0.5">
      <c r="A117" s="82" t="str">
        <f>'5k Men'!B118</f>
        <v>Philip</v>
      </c>
      <c r="B117" s="17" t="str">
        <f>'5k Men'!C118</f>
        <v>Savage</v>
      </c>
      <c r="C117" s="6">
        <f>MIN(D117:DG117)</f>
        <v>0</v>
      </c>
      <c r="D117" s="4" t="s">
        <v>228</v>
      </c>
      <c r="E117" s="4" t="s">
        <v>228</v>
      </c>
      <c r="F117" s="4" t="s">
        <v>228</v>
      </c>
      <c r="G117" s="4" t="s">
        <v>228</v>
      </c>
      <c r="H117" s="4" t="s">
        <v>228</v>
      </c>
      <c r="I117" s="4" t="s">
        <v>228</v>
      </c>
      <c r="J117" s="4" t="s">
        <v>228</v>
      </c>
      <c r="K117" s="4" t="s">
        <v>228</v>
      </c>
      <c r="L117" s="4" t="s">
        <v>228</v>
      </c>
      <c r="M117" s="4" t="s">
        <v>228</v>
      </c>
      <c r="N117" s="4" t="s">
        <v>228</v>
      </c>
      <c r="O117" s="4" t="s">
        <v>228</v>
      </c>
      <c r="P117" s="4" t="s">
        <v>228</v>
      </c>
      <c r="Q117" s="4" t="s">
        <v>228</v>
      </c>
      <c r="R117" s="4" t="s">
        <v>228</v>
      </c>
      <c r="S117" s="4" t="s">
        <v>228</v>
      </c>
      <c r="T117" s="4" t="s">
        <v>228</v>
      </c>
      <c r="U117" s="4" t="s">
        <v>228</v>
      </c>
      <c r="V117" s="4" t="s">
        <v>228</v>
      </c>
      <c r="W117" s="4" t="s">
        <v>228</v>
      </c>
      <c r="X117" s="4" t="s">
        <v>228</v>
      </c>
      <c r="Y117" s="4" t="s">
        <v>228</v>
      </c>
      <c r="Z117" s="4" t="s">
        <v>228</v>
      </c>
      <c r="AA117" s="4" t="s">
        <v>228</v>
      </c>
      <c r="AB117" s="4" t="s">
        <v>228</v>
      </c>
      <c r="AC117" s="4" t="s">
        <v>228</v>
      </c>
      <c r="AD117" s="4" t="s">
        <v>228</v>
      </c>
      <c r="AE117" s="4" t="s">
        <v>228</v>
      </c>
      <c r="AF117" s="4" t="s">
        <v>228</v>
      </c>
      <c r="AG117" s="4" t="s">
        <v>228</v>
      </c>
      <c r="AH117" s="4" t="s">
        <v>228</v>
      </c>
      <c r="AI117" s="4" t="s">
        <v>228</v>
      </c>
      <c r="AJ117" s="4" t="s">
        <v>228</v>
      </c>
      <c r="AK117" s="4" t="s">
        <v>228</v>
      </c>
      <c r="AL117" s="4" t="s">
        <v>228</v>
      </c>
      <c r="AM117" s="4" t="s">
        <v>228</v>
      </c>
      <c r="AN117" s="4" t="s">
        <v>228</v>
      </c>
      <c r="AO117" s="4" t="s">
        <v>228</v>
      </c>
      <c r="AP117" s="4" t="s">
        <v>228</v>
      </c>
      <c r="AQ117" s="4" t="s">
        <v>228</v>
      </c>
      <c r="AR117" s="4" t="s">
        <v>228</v>
      </c>
      <c r="AS117" s="4" t="s">
        <v>228</v>
      </c>
      <c r="AT117" s="4" t="s">
        <v>228</v>
      </c>
      <c r="AU117" s="4" t="s">
        <v>228</v>
      </c>
      <c r="AV117" s="4" t="s">
        <v>228</v>
      </c>
      <c r="AW117" s="4" t="s">
        <v>228</v>
      </c>
      <c r="AX117" s="4" t="s">
        <v>228</v>
      </c>
      <c r="AY117" s="4" t="s">
        <v>228</v>
      </c>
      <c r="AZ117" s="4" t="s">
        <v>228</v>
      </c>
      <c r="BA117" s="4" t="s">
        <v>228</v>
      </c>
      <c r="BB117" s="4" t="s">
        <v>228</v>
      </c>
      <c r="BC117" s="4" t="s">
        <v>228</v>
      </c>
      <c r="BD117" s="4" t="s">
        <v>228</v>
      </c>
      <c r="BE117" s="4" t="s">
        <v>228</v>
      </c>
      <c r="BF117" s="4" t="s">
        <v>228</v>
      </c>
      <c r="BG117" s="4" t="s">
        <v>228</v>
      </c>
      <c r="BH117" s="4" t="s">
        <v>228</v>
      </c>
      <c r="BI117" s="4" t="s">
        <v>228</v>
      </c>
      <c r="BJ117" s="4" t="s">
        <v>228</v>
      </c>
      <c r="BK117" s="4" t="s">
        <v>228</v>
      </c>
      <c r="BL117" s="4" t="s">
        <v>228</v>
      </c>
      <c r="BM117" s="4" t="s">
        <v>228</v>
      </c>
      <c r="BN117" s="4" t="s">
        <v>228</v>
      </c>
      <c r="BO117" s="4" t="s">
        <v>228</v>
      </c>
      <c r="BP117" s="4" t="s">
        <v>228</v>
      </c>
      <c r="BQ117" s="4" t="s">
        <v>228</v>
      </c>
      <c r="BR117" s="4"/>
      <c r="BS117" s="4"/>
      <c r="BT117" s="4"/>
      <c r="BU117" s="4"/>
      <c r="BV117" s="4"/>
      <c r="BW117" s="4"/>
      <c r="BX117" s="4"/>
      <c r="BY117" s="4"/>
      <c r="BZ117" s="4"/>
      <c r="CA117" s="4"/>
      <c r="CB117" s="4"/>
      <c r="CC117" s="4"/>
      <c r="CD117" s="4"/>
      <c r="CE117" s="4"/>
      <c r="CF117" s="4"/>
      <c r="CG117" s="4"/>
      <c r="CH117" s="4"/>
      <c r="CI117" s="4"/>
      <c r="CJ117" s="4"/>
      <c r="CK117" s="4"/>
      <c r="CL117" s="4"/>
      <c r="CM117" s="4"/>
      <c r="CN117" s="4"/>
      <c r="CO117" s="4"/>
      <c r="CP117" s="4"/>
      <c r="CQ117" s="4"/>
      <c r="CR117" s="4"/>
      <c r="CS117" s="4"/>
      <c r="CT117" s="4"/>
      <c r="CU117" s="4"/>
      <c r="CV117" s="4"/>
      <c r="CW117" s="4"/>
      <c r="CX117" s="4"/>
      <c r="CY117" s="4"/>
      <c r="CZ117" s="4"/>
      <c r="DA117" s="4"/>
      <c r="DB117" s="4"/>
      <c r="DC117" s="4"/>
      <c r="DD117" s="4"/>
      <c r="DE117" s="4"/>
      <c r="DF117" s="4"/>
      <c r="DG117" s="78"/>
    </row>
    <row r="118" spans="1:111" x14ac:dyDescent="0.5">
      <c r="A118" s="82" t="str">
        <f>'5k Men'!B119</f>
        <v>Richard</v>
      </c>
      <c r="B118" s="17" t="str">
        <f>'5k Men'!C119</f>
        <v>Scaife</v>
      </c>
      <c r="C118" s="6">
        <f t="shared" si="7"/>
        <v>1.5729166666666666E-2</v>
      </c>
      <c r="D118" s="4" t="s">
        <v>228</v>
      </c>
      <c r="E118" s="4" t="s">
        <v>228</v>
      </c>
      <c r="F118" s="4" t="s">
        <v>228</v>
      </c>
      <c r="G118" s="4" t="s">
        <v>228</v>
      </c>
      <c r="H118" s="4" t="s">
        <v>228</v>
      </c>
      <c r="I118" s="4" t="s">
        <v>228</v>
      </c>
      <c r="J118" s="4" t="s">
        <v>228</v>
      </c>
      <c r="K118" s="4" t="s">
        <v>228</v>
      </c>
      <c r="L118" s="4" t="s">
        <v>228</v>
      </c>
      <c r="M118" s="4" t="s">
        <v>228</v>
      </c>
      <c r="N118" s="4" t="s">
        <v>228</v>
      </c>
      <c r="O118" s="4" t="s">
        <v>228</v>
      </c>
      <c r="P118" s="4" t="s">
        <v>228</v>
      </c>
      <c r="Q118" s="4" t="s">
        <v>228</v>
      </c>
      <c r="R118" s="4" t="s">
        <v>228</v>
      </c>
      <c r="S118" s="4" t="s">
        <v>228</v>
      </c>
      <c r="T118" s="4" t="s">
        <v>228</v>
      </c>
      <c r="U118" s="4" t="s">
        <v>228</v>
      </c>
      <c r="V118" s="4" t="s">
        <v>228</v>
      </c>
      <c r="W118" s="4" t="s">
        <v>228</v>
      </c>
      <c r="X118" s="4" t="s">
        <v>228</v>
      </c>
      <c r="Y118" s="4" t="s">
        <v>228</v>
      </c>
      <c r="Z118" s="4" t="s">
        <v>228</v>
      </c>
      <c r="AA118" s="4" t="s">
        <v>228</v>
      </c>
      <c r="AB118" s="4" t="s">
        <v>228</v>
      </c>
      <c r="AC118" s="4" t="s">
        <v>228</v>
      </c>
      <c r="AD118" s="4" t="s">
        <v>228</v>
      </c>
      <c r="AE118" s="4" t="s">
        <v>228</v>
      </c>
      <c r="AF118" s="4" t="s">
        <v>355</v>
      </c>
      <c r="AG118" s="4">
        <v>1.638888888888889E-2</v>
      </c>
      <c r="AH118" s="4" t="s">
        <v>355</v>
      </c>
      <c r="AI118" s="4">
        <v>1.699074074074074E-2</v>
      </c>
      <c r="AJ118" s="4" t="s">
        <v>355</v>
      </c>
      <c r="AK118" s="4">
        <v>1.6273148148148148E-2</v>
      </c>
      <c r="AL118" s="4" t="s">
        <v>355</v>
      </c>
      <c r="AM118" s="4">
        <v>1.6157407407407409E-2</v>
      </c>
      <c r="AN118" s="4" t="s">
        <v>228</v>
      </c>
      <c r="AO118" s="4" t="s">
        <v>228</v>
      </c>
      <c r="AP118" s="4" t="s">
        <v>228</v>
      </c>
      <c r="AQ118" s="4" t="s">
        <v>228</v>
      </c>
      <c r="AR118" s="4" t="s">
        <v>355</v>
      </c>
      <c r="AS118" s="4">
        <v>1.5729166666666666E-2</v>
      </c>
      <c r="AT118" s="4" t="s">
        <v>355</v>
      </c>
      <c r="AU118" s="4">
        <v>1.6030092592592592E-2</v>
      </c>
      <c r="AV118" s="4" t="s">
        <v>228</v>
      </c>
      <c r="AW118" s="4" t="s">
        <v>228</v>
      </c>
      <c r="AX118" s="4" t="s">
        <v>228</v>
      </c>
      <c r="AY118" s="4" t="s">
        <v>228</v>
      </c>
      <c r="AZ118" s="4" t="s">
        <v>355</v>
      </c>
      <c r="BA118" s="4">
        <v>1.607638888888889E-2</v>
      </c>
      <c r="BB118" s="4" t="s">
        <v>228</v>
      </c>
      <c r="BC118" s="4" t="s">
        <v>228</v>
      </c>
      <c r="BD118" s="4" t="s">
        <v>228</v>
      </c>
      <c r="BE118" s="4" t="s">
        <v>228</v>
      </c>
      <c r="BF118" s="4" t="s">
        <v>355</v>
      </c>
      <c r="BG118" s="4">
        <v>1.6886574074074075E-2</v>
      </c>
      <c r="BH118" s="4" t="s">
        <v>355</v>
      </c>
      <c r="BI118" s="4">
        <v>1.576388888888889E-2</v>
      </c>
      <c r="BJ118" s="4" t="s">
        <v>355</v>
      </c>
      <c r="BK118" s="4">
        <v>1.7418981481481483E-2</v>
      </c>
      <c r="BL118" s="4" t="s">
        <v>355</v>
      </c>
      <c r="BM118" s="4">
        <v>1.5810185185185184E-2</v>
      </c>
      <c r="BN118" s="4" t="s">
        <v>355</v>
      </c>
      <c r="BO118" s="4">
        <v>1.576388888888889E-2</v>
      </c>
      <c r="BP118" s="4" t="s">
        <v>228</v>
      </c>
      <c r="BQ118" s="4" t="s">
        <v>228</v>
      </c>
      <c r="BR118" s="4"/>
      <c r="BS118" s="4"/>
      <c r="BT118" s="4"/>
      <c r="BU118" s="4"/>
      <c r="BV118" s="4"/>
      <c r="BW118" s="4"/>
      <c r="BX118" s="4"/>
      <c r="BY118" s="4"/>
      <c r="BZ118" s="4"/>
      <c r="CA118" s="4"/>
      <c r="CB118" s="4"/>
      <c r="CC118" s="4"/>
      <c r="CD118" s="4"/>
      <c r="CE118" s="4"/>
      <c r="CF118" s="4"/>
      <c r="CG118" s="4"/>
      <c r="CH118" s="4"/>
      <c r="CI118" s="4"/>
      <c r="CJ118" s="4"/>
      <c r="CK118" s="4"/>
      <c r="CL118" s="4"/>
      <c r="CM118" s="4"/>
      <c r="CN118" s="4"/>
      <c r="CO118" s="4"/>
      <c r="CP118" s="4"/>
      <c r="CQ118" s="4"/>
      <c r="CR118" s="4"/>
      <c r="CS118" s="4"/>
      <c r="CT118" s="4"/>
      <c r="CU118" s="4"/>
      <c r="CV118" s="4"/>
      <c r="CW118" s="4"/>
      <c r="CX118" s="4"/>
      <c r="CY118" s="4"/>
      <c r="CZ118" s="4"/>
      <c r="DA118" s="4"/>
      <c r="DB118" s="4"/>
      <c r="DC118" s="4"/>
      <c r="DD118" s="4"/>
      <c r="DE118" s="4"/>
      <c r="DF118" s="4"/>
      <c r="DG118" s="78"/>
    </row>
    <row r="119" spans="1:111" x14ac:dyDescent="0.5">
      <c r="A119" s="82" t="str">
        <f>'5k Men'!B120</f>
        <v>Harry</v>
      </c>
      <c r="B119" s="17" t="str">
        <f>'5k Men'!C120</f>
        <v>Schofield</v>
      </c>
      <c r="C119" s="6">
        <f>MIN(D119:DG119)</f>
        <v>0</v>
      </c>
      <c r="D119" s="4"/>
      <c r="E119" s="4"/>
      <c r="F119" s="4"/>
      <c r="G119" s="4"/>
      <c r="H119" s="4"/>
      <c r="I119" s="4"/>
      <c r="J119" s="4"/>
      <c r="K119" s="4"/>
      <c r="L119" s="4"/>
      <c r="M119" s="4"/>
      <c r="N119" s="4"/>
      <c r="O119" s="4"/>
      <c r="P119" s="4"/>
      <c r="Q119" s="4"/>
      <c r="R119" s="4"/>
      <c r="S119" s="4"/>
      <c r="T119" s="4" t="s">
        <v>228</v>
      </c>
      <c r="U119" s="4" t="s">
        <v>228</v>
      </c>
      <c r="V119" s="4" t="s">
        <v>228</v>
      </c>
      <c r="W119" s="4" t="s">
        <v>228</v>
      </c>
      <c r="X119" s="4" t="s">
        <v>228</v>
      </c>
      <c r="Y119" s="4" t="s">
        <v>228</v>
      </c>
      <c r="Z119" s="4" t="s">
        <v>228</v>
      </c>
      <c r="AA119" s="4" t="s">
        <v>228</v>
      </c>
      <c r="AB119" s="4" t="s">
        <v>228</v>
      </c>
      <c r="AC119" s="4" t="s">
        <v>228</v>
      </c>
      <c r="AD119" s="4" t="s">
        <v>228</v>
      </c>
      <c r="AE119" s="4" t="s">
        <v>228</v>
      </c>
      <c r="AF119" s="4" t="s">
        <v>228</v>
      </c>
      <c r="AG119" s="4" t="s">
        <v>228</v>
      </c>
      <c r="AH119" s="4" t="s">
        <v>228</v>
      </c>
      <c r="AI119" s="4" t="s">
        <v>228</v>
      </c>
      <c r="AJ119" s="4" t="s">
        <v>228</v>
      </c>
      <c r="AK119" s="4" t="s">
        <v>228</v>
      </c>
      <c r="AL119" s="4" t="s">
        <v>228</v>
      </c>
      <c r="AM119" s="4" t="s">
        <v>228</v>
      </c>
      <c r="AN119" s="4" t="s">
        <v>228</v>
      </c>
      <c r="AO119" s="4" t="s">
        <v>228</v>
      </c>
      <c r="AP119" s="4" t="s">
        <v>228</v>
      </c>
      <c r="AQ119" s="4" t="s">
        <v>228</v>
      </c>
      <c r="AR119" s="4" t="s">
        <v>228</v>
      </c>
      <c r="AS119" s="4" t="s">
        <v>228</v>
      </c>
      <c r="AT119" s="4" t="s">
        <v>228</v>
      </c>
      <c r="AU119" s="4" t="s">
        <v>228</v>
      </c>
      <c r="AV119" s="4" t="s">
        <v>228</v>
      </c>
      <c r="AW119" s="4" t="s">
        <v>228</v>
      </c>
      <c r="AX119" s="4" t="s">
        <v>228</v>
      </c>
      <c r="AY119" s="4" t="s">
        <v>228</v>
      </c>
      <c r="AZ119" s="4" t="s">
        <v>228</v>
      </c>
      <c r="BA119" s="4" t="s">
        <v>228</v>
      </c>
      <c r="BB119" s="4" t="s">
        <v>228</v>
      </c>
      <c r="BC119" s="4" t="s">
        <v>228</v>
      </c>
      <c r="BD119" s="4" t="s">
        <v>228</v>
      </c>
      <c r="BE119" s="4" t="s">
        <v>228</v>
      </c>
      <c r="BF119" s="4" t="s">
        <v>228</v>
      </c>
      <c r="BG119" s="4" t="s">
        <v>228</v>
      </c>
      <c r="BH119" s="4" t="s">
        <v>228</v>
      </c>
      <c r="BI119" s="4" t="s">
        <v>228</v>
      </c>
      <c r="BJ119" s="4" t="s">
        <v>228</v>
      </c>
      <c r="BK119" s="4" t="s">
        <v>228</v>
      </c>
      <c r="BL119" s="4" t="s">
        <v>228</v>
      </c>
      <c r="BM119" s="4" t="s">
        <v>228</v>
      </c>
      <c r="BN119" s="4" t="s">
        <v>228</v>
      </c>
      <c r="BO119" s="4" t="s">
        <v>228</v>
      </c>
      <c r="BP119" s="4" t="s">
        <v>228</v>
      </c>
      <c r="BQ119" s="4" t="s">
        <v>228</v>
      </c>
      <c r="BR119" s="4"/>
      <c r="BS119" s="4"/>
      <c r="BT119" s="4"/>
      <c r="BU119" s="4"/>
      <c r="BV119" s="4"/>
      <c r="BW119" s="4"/>
      <c r="BX119" s="4"/>
      <c r="BY119" s="4"/>
      <c r="BZ119" s="4"/>
      <c r="CA119" s="4"/>
      <c r="CB119" s="4"/>
      <c r="CC119" s="4"/>
      <c r="CD119" s="4"/>
      <c r="CE119" s="4"/>
      <c r="CF119" s="4"/>
      <c r="CG119" s="4"/>
      <c r="CH119" s="4"/>
      <c r="CI119" s="4"/>
      <c r="CJ119" s="4"/>
      <c r="CK119" s="4"/>
      <c r="CL119" s="4"/>
      <c r="CM119" s="4"/>
      <c r="CN119" s="4"/>
      <c r="CO119" s="4"/>
      <c r="CP119" s="4"/>
      <c r="CQ119" s="4"/>
      <c r="CR119" s="4"/>
      <c r="CS119" s="4"/>
      <c r="CT119" s="4"/>
      <c r="CU119" s="4"/>
      <c r="CV119" s="4"/>
      <c r="CW119" s="4"/>
      <c r="CX119" s="4"/>
      <c r="CY119" s="4"/>
      <c r="CZ119" s="4"/>
      <c r="DA119" s="4"/>
      <c r="DB119" s="4"/>
      <c r="DC119" s="4"/>
      <c r="DD119" s="4"/>
      <c r="DE119" s="4"/>
      <c r="DF119" s="4"/>
      <c r="DG119" s="78"/>
    </row>
    <row r="120" spans="1:111" x14ac:dyDescent="0.5">
      <c r="A120" s="82" t="str">
        <f>'5k Men'!B121</f>
        <v>Doug</v>
      </c>
      <c r="B120" s="17" t="str">
        <f>'5k Men'!C121</f>
        <v>Sharp</v>
      </c>
      <c r="C120" s="6">
        <f t="shared" si="7"/>
        <v>1.4224537037037037E-2</v>
      </c>
      <c r="D120" s="4" t="s">
        <v>228</v>
      </c>
      <c r="E120" s="4" t="s">
        <v>228</v>
      </c>
      <c r="F120" s="4" t="s">
        <v>228</v>
      </c>
      <c r="G120" s="4" t="s">
        <v>228</v>
      </c>
      <c r="H120" s="4" t="s">
        <v>228</v>
      </c>
      <c r="I120" s="4" t="s">
        <v>228</v>
      </c>
      <c r="J120" s="4" t="s">
        <v>228</v>
      </c>
      <c r="K120" s="4" t="s">
        <v>228</v>
      </c>
      <c r="L120" s="4" t="s">
        <v>228</v>
      </c>
      <c r="M120" s="4" t="s">
        <v>228</v>
      </c>
      <c r="N120" s="4" t="s">
        <v>228</v>
      </c>
      <c r="O120" s="4" t="s">
        <v>228</v>
      </c>
      <c r="P120" s="4" t="s">
        <v>228</v>
      </c>
      <c r="Q120" s="4" t="s">
        <v>228</v>
      </c>
      <c r="R120" s="4" t="s">
        <v>228</v>
      </c>
      <c r="S120" s="4" t="s">
        <v>228</v>
      </c>
      <c r="T120" s="4" t="s">
        <v>228</v>
      </c>
      <c r="U120" s="4" t="s">
        <v>228</v>
      </c>
      <c r="V120" s="4" t="s">
        <v>228</v>
      </c>
      <c r="W120" s="4" t="s">
        <v>228</v>
      </c>
      <c r="X120" s="4" t="s">
        <v>228</v>
      </c>
      <c r="Y120" s="4" t="s">
        <v>228</v>
      </c>
      <c r="Z120" s="4" t="s">
        <v>228</v>
      </c>
      <c r="AA120" s="4" t="s">
        <v>228</v>
      </c>
      <c r="AB120" s="4" t="s">
        <v>228</v>
      </c>
      <c r="AC120" s="4" t="s">
        <v>228</v>
      </c>
      <c r="AD120" s="4" t="s">
        <v>228</v>
      </c>
      <c r="AE120" s="4" t="s">
        <v>228</v>
      </c>
      <c r="AF120" s="4" t="s">
        <v>355</v>
      </c>
      <c r="AG120" s="4">
        <v>2.4606481481481483E-2</v>
      </c>
      <c r="AH120" s="4" t="s">
        <v>355</v>
      </c>
      <c r="AI120" s="4">
        <v>1.7002314814814814E-2</v>
      </c>
      <c r="AJ120" s="4" t="s">
        <v>228</v>
      </c>
      <c r="AK120" s="4" t="s">
        <v>228</v>
      </c>
      <c r="AL120" s="4" t="s">
        <v>228</v>
      </c>
      <c r="AM120" s="4" t="s">
        <v>228</v>
      </c>
      <c r="AN120" s="4" t="s">
        <v>228</v>
      </c>
      <c r="AO120" s="4" t="s">
        <v>228</v>
      </c>
      <c r="AP120" s="4" t="s">
        <v>228</v>
      </c>
      <c r="AQ120" s="4" t="s">
        <v>228</v>
      </c>
      <c r="AR120" s="4" t="s">
        <v>228</v>
      </c>
      <c r="AS120" s="4" t="s">
        <v>228</v>
      </c>
      <c r="AT120" s="4" t="s">
        <v>228</v>
      </c>
      <c r="AU120" s="4" t="s">
        <v>228</v>
      </c>
      <c r="AV120" s="4" t="s">
        <v>228</v>
      </c>
      <c r="AW120" s="4" t="s">
        <v>228</v>
      </c>
      <c r="AX120" s="4" t="s">
        <v>228</v>
      </c>
      <c r="AY120" s="4" t="s">
        <v>228</v>
      </c>
      <c r="AZ120" s="4" t="s">
        <v>228</v>
      </c>
      <c r="BA120" s="4" t="s">
        <v>228</v>
      </c>
      <c r="BB120" s="4" t="s">
        <v>228</v>
      </c>
      <c r="BC120" s="4" t="s">
        <v>228</v>
      </c>
      <c r="BD120" s="4" t="s">
        <v>228</v>
      </c>
      <c r="BE120" s="4" t="s">
        <v>228</v>
      </c>
      <c r="BF120" s="4" t="s">
        <v>228</v>
      </c>
      <c r="BG120" s="4" t="s">
        <v>228</v>
      </c>
      <c r="BH120" s="4" t="s">
        <v>228</v>
      </c>
      <c r="BI120" s="4" t="s">
        <v>228</v>
      </c>
      <c r="BJ120" s="4" t="s">
        <v>834</v>
      </c>
      <c r="BK120" s="4">
        <v>1.4224537037037037E-2</v>
      </c>
      <c r="BL120" s="4" t="s">
        <v>228</v>
      </c>
      <c r="BM120" s="4" t="s">
        <v>228</v>
      </c>
      <c r="BN120" s="4" t="s">
        <v>228</v>
      </c>
      <c r="BO120" s="4" t="s">
        <v>228</v>
      </c>
      <c r="BP120" s="4" t="s">
        <v>228</v>
      </c>
      <c r="BQ120" s="4" t="s">
        <v>228</v>
      </c>
      <c r="BR120" s="4"/>
      <c r="BS120" s="4"/>
      <c r="BT120" s="4"/>
      <c r="BU120" s="4"/>
      <c r="BV120" s="4"/>
      <c r="BW120" s="4"/>
      <c r="BX120" s="4"/>
      <c r="BY120" s="4"/>
      <c r="BZ120" s="4"/>
      <c r="CA120" s="4"/>
      <c r="CB120" s="4"/>
      <c r="CC120" s="4"/>
      <c r="CD120" s="4"/>
      <c r="CE120" s="4"/>
      <c r="CF120" s="4"/>
      <c r="CG120" s="4"/>
      <c r="CH120" s="4"/>
      <c r="CI120" s="4"/>
      <c r="CJ120" s="4"/>
      <c r="CK120" s="4"/>
      <c r="CL120" s="4"/>
      <c r="CM120" s="4"/>
      <c r="CN120" s="4"/>
      <c r="CO120" s="4"/>
      <c r="CP120" s="4"/>
      <c r="CQ120" s="4"/>
      <c r="CR120" s="4"/>
      <c r="CS120" s="4"/>
      <c r="CT120" s="4"/>
      <c r="CU120" s="4"/>
      <c r="CV120" s="4"/>
      <c r="CW120" s="4"/>
      <c r="CX120" s="4"/>
      <c r="CY120" s="4"/>
      <c r="CZ120" s="4"/>
      <c r="DA120" s="4"/>
      <c r="DB120" s="4"/>
      <c r="DC120" s="4"/>
      <c r="DD120" s="4"/>
      <c r="DE120" s="4"/>
      <c r="DF120" s="4"/>
      <c r="DG120" s="78"/>
    </row>
    <row r="121" spans="1:111" x14ac:dyDescent="0.5">
      <c r="A121" s="82" t="str">
        <f>'5k Men'!B122</f>
        <v>Simon</v>
      </c>
      <c r="B121" s="17" t="str">
        <f>'5k Men'!C122</f>
        <v>Shiels</v>
      </c>
      <c r="C121" s="6">
        <f t="shared" ref="C121:C140" si="10">MIN(D121:DG121)</f>
        <v>1.7962962962962962E-2</v>
      </c>
      <c r="D121" s="4" t="s">
        <v>228</v>
      </c>
      <c r="E121" s="4" t="s">
        <v>228</v>
      </c>
      <c r="F121" s="4" t="s">
        <v>228</v>
      </c>
      <c r="G121" s="4" t="s">
        <v>228</v>
      </c>
      <c r="H121" s="4" t="s">
        <v>228</v>
      </c>
      <c r="I121" s="4" t="s">
        <v>228</v>
      </c>
      <c r="J121" s="4" t="s">
        <v>228</v>
      </c>
      <c r="K121" s="4" t="s">
        <v>228</v>
      </c>
      <c r="L121" s="4" t="s">
        <v>228</v>
      </c>
      <c r="M121" s="4" t="s">
        <v>228</v>
      </c>
      <c r="N121" s="4" t="s">
        <v>228</v>
      </c>
      <c r="O121" s="4" t="s">
        <v>228</v>
      </c>
      <c r="P121" s="4" t="s">
        <v>228</v>
      </c>
      <c r="Q121" s="4" t="s">
        <v>228</v>
      </c>
      <c r="R121" s="4" t="s">
        <v>228</v>
      </c>
      <c r="S121" s="4" t="s">
        <v>228</v>
      </c>
      <c r="T121" s="4" t="s">
        <v>228</v>
      </c>
      <c r="U121" s="4" t="s">
        <v>228</v>
      </c>
      <c r="V121" s="4" t="s">
        <v>228</v>
      </c>
      <c r="W121" s="4" t="s">
        <v>228</v>
      </c>
      <c r="X121" s="4" t="s">
        <v>228</v>
      </c>
      <c r="Y121" s="4" t="s">
        <v>228</v>
      </c>
      <c r="Z121" s="4" t="s">
        <v>228</v>
      </c>
      <c r="AA121" s="4" t="s">
        <v>228</v>
      </c>
      <c r="AB121" s="4" t="s">
        <v>228</v>
      </c>
      <c r="AC121" s="4" t="s">
        <v>228</v>
      </c>
      <c r="AD121" s="4" t="s">
        <v>228</v>
      </c>
      <c r="AE121" s="4" t="s">
        <v>228</v>
      </c>
      <c r="AF121" s="4" t="s">
        <v>228</v>
      </c>
      <c r="AG121" s="4" t="s">
        <v>228</v>
      </c>
      <c r="AH121" s="4" t="s">
        <v>228</v>
      </c>
      <c r="AI121" s="4" t="s">
        <v>228</v>
      </c>
      <c r="AJ121" s="4" t="s">
        <v>228</v>
      </c>
      <c r="AK121" s="4" t="s">
        <v>228</v>
      </c>
      <c r="AL121" s="4" t="s">
        <v>228</v>
      </c>
      <c r="AM121" s="4" t="s">
        <v>228</v>
      </c>
      <c r="AN121" s="4" t="s">
        <v>228</v>
      </c>
      <c r="AO121" s="4" t="s">
        <v>228</v>
      </c>
      <c r="AP121" s="4" t="s">
        <v>228</v>
      </c>
      <c r="AQ121" s="4" t="s">
        <v>228</v>
      </c>
      <c r="AR121" s="4" t="s">
        <v>228</v>
      </c>
      <c r="AS121" s="4" t="s">
        <v>228</v>
      </c>
      <c r="AT121" s="4" t="s">
        <v>348</v>
      </c>
      <c r="AU121" s="4">
        <v>1.8136574074074076E-2</v>
      </c>
      <c r="AV121" s="4" t="s">
        <v>350</v>
      </c>
      <c r="AW121" s="4">
        <v>1.8020833333333333E-2</v>
      </c>
      <c r="AX121" s="4" t="s">
        <v>348</v>
      </c>
      <c r="AY121" s="4">
        <v>1.7962962962962962E-2</v>
      </c>
      <c r="AZ121" s="4" t="s">
        <v>348</v>
      </c>
      <c r="BA121" s="4">
        <v>2.0081018518518519E-2</v>
      </c>
      <c r="BB121" s="4" t="s">
        <v>228</v>
      </c>
      <c r="BC121" s="4" t="s">
        <v>228</v>
      </c>
      <c r="BD121" s="4" t="s">
        <v>228</v>
      </c>
      <c r="BE121" s="4" t="s">
        <v>228</v>
      </c>
      <c r="BF121" s="4" t="s">
        <v>228</v>
      </c>
      <c r="BG121" s="4" t="s">
        <v>228</v>
      </c>
      <c r="BH121" s="4" t="s">
        <v>355</v>
      </c>
      <c r="BI121" s="4">
        <v>2.7974537037037037E-2</v>
      </c>
      <c r="BJ121" s="4" t="s">
        <v>351</v>
      </c>
      <c r="BK121" s="4">
        <v>1.8449074074074073E-2</v>
      </c>
      <c r="BL121" s="4" t="s">
        <v>355</v>
      </c>
      <c r="BM121" s="4">
        <v>1.9930555555555556E-2</v>
      </c>
      <c r="BN121" s="4" t="s">
        <v>228</v>
      </c>
      <c r="BO121" s="4" t="s">
        <v>228</v>
      </c>
      <c r="BP121" s="4" t="s">
        <v>228</v>
      </c>
      <c r="BQ121" s="4" t="s">
        <v>228</v>
      </c>
      <c r="BR121" s="4"/>
      <c r="BS121" s="4"/>
      <c r="BT121" s="4"/>
      <c r="BU121" s="4"/>
      <c r="BV121" s="4"/>
      <c r="BW121" s="4"/>
      <c r="BX121" s="4"/>
      <c r="BY121" s="4"/>
      <c r="BZ121" s="4"/>
      <c r="CA121" s="4"/>
      <c r="CB121" s="4"/>
      <c r="CC121" s="4"/>
      <c r="CD121" s="4"/>
      <c r="CE121" s="4"/>
      <c r="CF121" s="4"/>
      <c r="CG121" s="4"/>
      <c r="CH121" s="4"/>
      <c r="CI121" s="4"/>
      <c r="CJ121" s="4"/>
      <c r="CK121" s="4"/>
      <c r="CL121" s="4"/>
      <c r="CM121" s="4"/>
      <c r="CN121" s="4"/>
      <c r="CO121" s="4"/>
      <c r="CP121" s="4"/>
      <c r="CQ121" s="4"/>
      <c r="CR121" s="4"/>
      <c r="CS121" s="4"/>
      <c r="CT121" s="4"/>
      <c r="CU121" s="4"/>
      <c r="CV121" s="4"/>
      <c r="CW121" s="4"/>
      <c r="CX121" s="4"/>
      <c r="CY121" s="4"/>
      <c r="CZ121" s="4"/>
      <c r="DA121" s="4"/>
      <c r="DB121" s="4"/>
      <c r="DC121" s="4"/>
      <c r="DD121" s="4"/>
      <c r="DE121" s="4"/>
      <c r="DF121" s="4"/>
      <c r="DG121" s="78"/>
    </row>
    <row r="122" spans="1:111" x14ac:dyDescent="0.5">
      <c r="A122" s="82" t="str">
        <f>'5k Men'!B123</f>
        <v>Tom</v>
      </c>
      <c r="B122" s="17" t="str">
        <f>'5k Men'!C123</f>
        <v>Skinner</v>
      </c>
      <c r="C122" s="6">
        <f t="shared" si="10"/>
        <v>0</v>
      </c>
      <c r="D122" s="4" t="s">
        <v>228</v>
      </c>
      <c r="E122" s="4" t="s">
        <v>228</v>
      </c>
      <c r="F122" s="4" t="s">
        <v>228</v>
      </c>
      <c r="G122" s="4" t="s">
        <v>228</v>
      </c>
      <c r="H122" s="4" t="s">
        <v>228</v>
      </c>
      <c r="I122" s="4" t="s">
        <v>228</v>
      </c>
      <c r="J122" s="4" t="s">
        <v>228</v>
      </c>
      <c r="K122" s="4" t="s">
        <v>228</v>
      </c>
      <c r="L122" s="4" t="s">
        <v>228</v>
      </c>
      <c r="M122" s="4" t="s">
        <v>228</v>
      </c>
      <c r="N122" s="4" t="s">
        <v>228</v>
      </c>
      <c r="O122" s="4" t="s">
        <v>228</v>
      </c>
      <c r="P122" s="4" t="s">
        <v>228</v>
      </c>
      <c r="Q122" s="4" t="s">
        <v>228</v>
      </c>
      <c r="R122" s="4" t="s">
        <v>228</v>
      </c>
      <c r="S122" s="4" t="s">
        <v>228</v>
      </c>
      <c r="T122" s="4" t="s">
        <v>228</v>
      </c>
      <c r="U122" s="4" t="s">
        <v>228</v>
      </c>
      <c r="V122" s="4" t="s">
        <v>228</v>
      </c>
      <c r="W122" s="4" t="s">
        <v>228</v>
      </c>
      <c r="X122" s="4" t="s">
        <v>228</v>
      </c>
      <c r="Y122" s="4" t="s">
        <v>228</v>
      </c>
      <c r="Z122" s="4" t="s">
        <v>228</v>
      </c>
      <c r="AA122" s="4" t="s">
        <v>228</v>
      </c>
      <c r="AB122" s="4" t="s">
        <v>228</v>
      </c>
      <c r="AC122" s="4" t="s">
        <v>228</v>
      </c>
      <c r="AD122" s="4" t="s">
        <v>228</v>
      </c>
      <c r="AE122" s="4" t="s">
        <v>228</v>
      </c>
      <c r="AF122" s="4" t="s">
        <v>228</v>
      </c>
      <c r="AG122" s="4" t="s">
        <v>228</v>
      </c>
      <c r="AH122" s="4" t="s">
        <v>228</v>
      </c>
      <c r="AI122" s="4" t="s">
        <v>228</v>
      </c>
      <c r="AJ122" s="4" t="s">
        <v>228</v>
      </c>
      <c r="AK122" s="4" t="s">
        <v>228</v>
      </c>
      <c r="AL122" s="4" t="s">
        <v>228</v>
      </c>
      <c r="AM122" s="4" t="s">
        <v>228</v>
      </c>
      <c r="AN122" s="4" t="s">
        <v>228</v>
      </c>
      <c r="AO122" s="4" t="s">
        <v>228</v>
      </c>
      <c r="AP122" s="4" t="s">
        <v>228</v>
      </c>
      <c r="AQ122" s="4" t="s">
        <v>228</v>
      </c>
      <c r="AR122" s="4" t="s">
        <v>228</v>
      </c>
      <c r="AS122" s="4" t="s">
        <v>228</v>
      </c>
      <c r="AT122" s="4" t="s">
        <v>228</v>
      </c>
      <c r="AU122" s="4" t="s">
        <v>228</v>
      </c>
      <c r="AV122" s="4" t="s">
        <v>228</v>
      </c>
      <c r="AW122" s="4" t="s">
        <v>228</v>
      </c>
      <c r="AX122" s="4" t="s">
        <v>228</v>
      </c>
      <c r="AY122" s="4" t="s">
        <v>228</v>
      </c>
      <c r="AZ122" s="4" t="s">
        <v>228</v>
      </c>
      <c r="BA122" s="4" t="s">
        <v>228</v>
      </c>
      <c r="BB122" s="4" t="s">
        <v>228</v>
      </c>
      <c r="BC122" s="4" t="s">
        <v>228</v>
      </c>
      <c r="BD122" s="4" t="s">
        <v>228</v>
      </c>
      <c r="BE122" s="4" t="s">
        <v>228</v>
      </c>
      <c r="BF122" s="4" t="s">
        <v>228</v>
      </c>
      <c r="BG122" s="4" t="s">
        <v>228</v>
      </c>
      <c r="BH122" s="4" t="s">
        <v>228</v>
      </c>
      <c r="BI122" s="4" t="s">
        <v>228</v>
      </c>
      <c r="BJ122" s="4" t="s">
        <v>228</v>
      </c>
      <c r="BK122" s="4" t="s">
        <v>228</v>
      </c>
      <c r="BL122" s="4" t="s">
        <v>228</v>
      </c>
      <c r="BM122" s="4" t="s">
        <v>228</v>
      </c>
      <c r="BN122" s="4" t="s">
        <v>228</v>
      </c>
      <c r="BO122" s="4" t="s">
        <v>228</v>
      </c>
      <c r="BP122" s="4" t="s">
        <v>228</v>
      </c>
      <c r="BQ122" s="4" t="s">
        <v>228</v>
      </c>
      <c r="BR122" s="4"/>
      <c r="BS122" s="4"/>
      <c r="BT122" s="4"/>
      <c r="BU122" s="4"/>
      <c r="BV122" s="4"/>
      <c r="BW122" s="4"/>
      <c r="BX122" s="4"/>
      <c r="BY122" s="4"/>
      <c r="BZ122" s="4"/>
      <c r="CA122" s="4"/>
      <c r="CB122" s="4"/>
      <c r="CC122" s="4"/>
      <c r="CD122" s="4"/>
      <c r="CE122" s="4"/>
      <c r="CF122" s="4"/>
      <c r="CG122" s="4"/>
      <c r="CH122" s="4"/>
      <c r="CI122" s="4"/>
      <c r="CJ122" s="4"/>
      <c r="CK122" s="4"/>
      <c r="CL122" s="4"/>
      <c r="CM122" s="4"/>
      <c r="CN122" s="4"/>
      <c r="CO122" s="4"/>
      <c r="CP122" s="4"/>
      <c r="CQ122" s="4"/>
      <c r="CR122" s="4"/>
      <c r="CS122" s="4"/>
      <c r="CT122" s="4"/>
      <c r="CU122" s="4"/>
      <c r="CV122" s="4"/>
      <c r="CW122" s="4"/>
      <c r="CX122" s="4"/>
      <c r="CY122" s="4"/>
      <c r="CZ122" s="4"/>
      <c r="DA122" s="4"/>
      <c r="DB122" s="4"/>
      <c r="DC122" s="4"/>
      <c r="DD122" s="4"/>
      <c r="DE122" s="4"/>
      <c r="DF122" s="4"/>
      <c r="DG122" s="78"/>
    </row>
    <row r="123" spans="1:111" x14ac:dyDescent="0.5">
      <c r="A123" s="82" t="str">
        <f>'5k Men'!B124</f>
        <v>Matthew</v>
      </c>
      <c r="B123" s="17" t="str">
        <f>'5k Men'!C124</f>
        <v>Skinns</v>
      </c>
      <c r="C123" s="6">
        <f t="shared" si="10"/>
        <v>0</v>
      </c>
      <c r="D123" s="4" t="s">
        <v>228</v>
      </c>
      <c r="E123" s="4" t="s">
        <v>228</v>
      </c>
      <c r="F123" s="4" t="s">
        <v>228</v>
      </c>
      <c r="G123" s="4" t="s">
        <v>228</v>
      </c>
      <c r="H123" s="4" t="s">
        <v>228</v>
      </c>
      <c r="I123" s="4" t="s">
        <v>228</v>
      </c>
      <c r="J123" s="4" t="s">
        <v>228</v>
      </c>
      <c r="K123" s="4" t="s">
        <v>228</v>
      </c>
      <c r="L123" s="4" t="s">
        <v>228</v>
      </c>
      <c r="M123" s="4" t="s">
        <v>228</v>
      </c>
      <c r="N123" s="4" t="s">
        <v>228</v>
      </c>
      <c r="O123" s="4" t="s">
        <v>228</v>
      </c>
      <c r="P123" s="4" t="s">
        <v>228</v>
      </c>
      <c r="Q123" s="4" t="s">
        <v>228</v>
      </c>
      <c r="R123" s="4" t="s">
        <v>228</v>
      </c>
      <c r="S123" s="4" t="s">
        <v>228</v>
      </c>
      <c r="T123" s="4" t="s">
        <v>228</v>
      </c>
      <c r="U123" s="4" t="s">
        <v>228</v>
      </c>
      <c r="V123" s="4" t="s">
        <v>228</v>
      </c>
      <c r="W123" s="4" t="s">
        <v>228</v>
      </c>
      <c r="X123" s="4" t="s">
        <v>228</v>
      </c>
      <c r="Y123" s="4" t="s">
        <v>228</v>
      </c>
      <c r="Z123" s="4" t="s">
        <v>228</v>
      </c>
      <c r="AA123" s="4" t="s">
        <v>228</v>
      </c>
      <c r="AB123" s="4" t="s">
        <v>228</v>
      </c>
      <c r="AC123" s="4" t="s">
        <v>228</v>
      </c>
      <c r="AD123" s="4" t="s">
        <v>228</v>
      </c>
      <c r="AE123" s="4" t="s">
        <v>228</v>
      </c>
      <c r="AF123" s="4" t="s">
        <v>228</v>
      </c>
      <c r="AG123" s="4" t="s">
        <v>228</v>
      </c>
      <c r="AH123" s="4" t="s">
        <v>228</v>
      </c>
      <c r="AI123" s="4" t="s">
        <v>228</v>
      </c>
      <c r="AJ123" s="4" t="s">
        <v>228</v>
      </c>
      <c r="AK123" s="4" t="s">
        <v>228</v>
      </c>
      <c r="AL123" s="4" t="s">
        <v>228</v>
      </c>
      <c r="AM123" s="4" t="s">
        <v>228</v>
      </c>
      <c r="AN123" s="4" t="s">
        <v>228</v>
      </c>
      <c r="AO123" s="4" t="s">
        <v>228</v>
      </c>
      <c r="AP123" s="4" t="s">
        <v>228</v>
      </c>
      <c r="AQ123" s="4" t="s">
        <v>228</v>
      </c>
      <c r="AR123" s="4" t="s">
        <v>228</v>
      </c>
      <c r="AS123" s="4" t="s">
        <v>228</v>
      </c>
      <c r="AT123" s="4" t="s">
        <v>228</v>
      </c>
      <c r="AU123" s="4" t="s">
        <v>228</v>
      </c>
      <c r="AV123" s="4" t="s">
        <v>228</v>
      </c>
      <c r="AW123" s="4" t="s">
        <v>228</v>
      </c>
      <c r="AX123" s="4" t="s">
        <v>228</v>
      </c>
      <c r="AY123" s="4" t="s">
        <v>228</v>
      </c>
      <c r="AZ123" s="4" t="s">
        <v>228</v>
      </c>
      <c r="BA123" s="4" t="s">
        <v>228</v>
      </c>
      <c r="BB123" s="4" t="s">
        <v>228</v>
      </c>
      <c r="BC123" s="4" t="s">
        <v>228</v>
      </c>
      <c r="BD123" s="4" t="s">
        <v>228</v>
      </c>
      <c r="BE123" s="4" t="s">
        <v>228</v>
      </c>
      <c r="BF123" s="4" t="s">
        <v>228</v>
      </c>
      <c r="BG123" s="4" t="s">
        <v>228</v>
      </c>
      <c r="BH123" s="4" t="s">
        <v>228</v>
      </c>
      <c r="BI123" s="4" t="s">
        <v>228</v>
      </c>
      <c r="BJ123" s="4" t="s">
        <v>228</v>
      </c>
      <c r="BK123" s="4" t="s">
        <v>228</v>
      </c>
      <c r="BL123" s="4" t="s">
        <v>228</v>
      </c>
      <c r="BM123" s="4" t="s">
        <v>228</v>
      </c>
      <c r="BN123" s="4" t="s">
        <v>228</v>
      </c>
      <c r="BO123" s="4" t="s">
        <v>228</v>
      </c>
      <c r="BP123" s="4" t="s">
        <v>228</v>
      </c>
      <c r="BQ123" s="4" t="s">
        <v>228</v>
      </c>
      <c r="BR123" s="4"/>
      <c r="BS123" s="4"/>
      <c r="BT123" s="4"/>
      <c r="BU123" s="4"/>
      <c r="BV123" s="4"/>
      <c r="BW123" s="4"/>
      <c r="BX123" s="4"/>
      <c r="BY123" s="4"/>
      <c r="BZ123" s="4"/>
      <c r="CA123" s="4"/>
      <c r="CB123" s="4"/>
      <c r="CC123" s="4"/>
      <c r="CD123" s="4"/>
      <c r="CE123" s="4"/>
      <c r="CF123" s="4"/>
      <c r="CG123" s="4"/>
      <c r="CH123" s="4"/>
      <c r="CI123" s="4"/>
      <c r="CJ123" s="4"/>
      <c r="CK123" s="4"/>
      <c r="CL123" s="4"/>
      <c r="CM123" s="4"/>
      <c r="CN123" s="4"/>
      <c r="CO123" s="4"/>
      <c r="CP123" s="4"/>
      <c r="CQ123" s="4"/>
      <c r="CR123" s="4"/>
      <c r="CS123" s="4"/>
      <c r="CT123" s="4"/>
      <c r="CU123" s="4"/>
      <c r="CV123" s="4"/>
      <c r="CW123" s="4"/>
      <c r="CX123" s="4"/>
      <c r="CY123" s="4"/>
      <c r="CZ123" s="4"/>
      <c r="DA123" s="4"/>
      <c r="DB123" s="4"/>
      <c r="DC123" s="4"/>
      <c r="DD123" s="4"/>
      <c r="DE123" s="4"/>
      <c r="DF123" s="4"/>
      <c r="DG123" s="78"/>
    </row>
    <row r="124" spans="1:111" x14ac:dyDescent="0.5">
      <c r="A124" s="82" t="str">
        <f>'5k Men'!B125</f>
        <v>Martin</v>
      </c>
      <c r="B124" s="17" t="str">
        <f>'5k Men'!C125</f>
        <v>Smalley</v>
      </c>
      <c r="C124" s="6">
        <f t="shared" si="10"/>
        <v>2.1087962962962965E-2</v>
      </c>
      <c r="D124" s="4" t="s">
        <v>228</v>
      </c>
      <c r="E124" s="4" t="s">
        <v>228</v>
      </c>
      <c r="F124" s="4" t="s">
        <v>228</v>
      </c>
      <c r="G124" s="4" t="s">
        <v>228</v>
      </c>
      <c r="H124" s="4" t="s">
        <v>228</v>
      </c>
      <c r="I124" s="4" t="s">
        <v>228</v>
      </c>
      <c r="J124" s="4" t="s">
        <v>228</v>
      </c>
      <c r="K124" s="4" t="s">
        <v>228</v>
      </c>
      <c r="L124" s="4" t="s">
        <v>228</v>
      </c>
      <c r="M124" s="4" t="s">
        <v>228</v>
      </c>
      <c r="N124" s="4" t="s">
        <v>228</v>
      </c>
      <c r="O124" s="4" t="s">
        <v>228</v>
      </c>
      <c r="P124" s="4" t="s">
        <v>228</v>
      </c>
      <c r="Q124" s="4" t="s">
        <v>228</v>
      </c>
      <c r="R124" s="4" t="s">
        <v>228</v>
      </c>
      <c r="S124" s="4" t="s">
        <v>228</v>
      </c>
      <c r="T124" s="4" t="s">
        <v>228</v>
      </c>
      <c r="U124" s="4" t="s">
        <v>228</v>
      </c>
      <c r="V124" s="4" t="s">
        <v>228</v>
      </c>
      <c r="W124" s="4" t="s">
        <v>228</v>
      </c>
      <c r="X124" s="4" t="s">
        <v>228</v>
      </c>
      <c r="Y124" s="4" t="s">
        <v>228</v>
      </c>
      <c r="Z124" s="4" t="s">
        <v>228</v>
      </c>
      <c r="AA124" s="4" t="s">
        <v>228</v>
      </c>
      <c r="AB124" s="4" t="s">
        <v>228</v>
      </c>
      <c r="AC124" s="4" t="s">
        <v>228</v>
      </c>
      <c r="AD124" s="4" t="s">
        <v>228</v>
      </c>
      <c r="AE124" s="4" t="s">
        <v>228</v>
      </c>
      <c r="AF124" s="4" t="s">
        <v>228</v>
      </c>
      <c r="AG124" s="4" t="s">
        <v>228</v>
      </c>
      <c r="AH124" s="4" t="s">
        <v>228</v>
      </c>
      <c r="AI124" s="4" t="s">
        <v>228</v>
      </c>
      <c r="AJ124" s="4" t="s">
        <v>228</v>
      </c>
      <c r="AK124" s="4" t="s">
        <v>228</v>
      </c>
      <c r="AL124" s="4" t="s">
        <v>228</v>
      </c>
      <c r="AM124" s="4" t="s">
        <v>228</v>
      </c>
      <c r="AN124" s="4" t="s">
        <v>228</v>
      </c>
      <c r="AO124" s="4" t="s">
        <v>228</v>
      </c>
      <c r="AP124" s="4" t="s">
        <v>228</v>
      </c>
      <c r="AQ124" s="4" t="s">
        <v>228</v>
      </c>
      <c r="AR124" s="4" t="s">
        <v>228</v>
      </c>
      <c r="AS124" s="4" t="s">
        <v>228</v>
      </c>
      <c r="AT124" s="4" t="s">
        <v>228</v>
      </c>
      <c r="AU124" s="4" t="s">
        <v>228</v>
      </c>
      <c r="AV124" s="4" t="s">
        <v>355</v>
      </c>
      <c r="AW124" s="4">
        <v>2.1087962962962965E-2</v>
      </c>
      <c r="AX124" s="4" t="s">
        <v>228</v>
      </c>
      <c r="AY124" s="4" t="s">
        <v>228</v>
      </c>
      <c r="AZ124" s="4" t="s">
        <v>228</v>
      </c>
      <c r="BA124" s="4" t="s">
        <v>228</v>
      </c>
      <c r="BB124" s="4" t="s">
        <v>228</v>
      </c>
      <c r="BC124" s="4" t="s">
        <v>228</v>
      </c>
      <c r="BD124" s="4" t="s">
        <v>228</v>
      </c>
      <c r="BE124" s="4" t="s">
        <v>228</v>
      </c>
      <c r="BF124" s="4" t="s">
        <v>228</v>
      </c>
      <c r="BG124" s="4" t="s">
        <v>228</v>
      </c>
      <c r="BH124" s="4" t="s">
        <v>228</v>
      </c>
      <c r="BI124" s="4" t="s">
        <v>228</v>
      </c>
      <c r="BJ124" s="4" t="s">
        <v>228</v>
      </c>
      <c r="BK124" s="4" t="s">
        <v>228</v>
      </c>
      <c r="BL124" s="4" t="s">
        <v>228</v>
      </c>
      <c r="BM124" s="4" t="s">
        <v>228</v>
      </c>
      <c r="BN124" s="4" t="s">
        <v>228</v>
      </c>
      <c r="BO124" s="4" t="s">
        <v>228</v>
      </c>
      <c r="BP124" s="4" t="s">
        <v>228</v>
      </c>
      <c r="BQ124" s="4" t="s">
        <v>228</v>
      </c>
      <c r="BR124" s="4"/>
      <c r="BS124" s="4"/>
      <c r="BT124" s="4"/>
      <c r="BU124" s="4"/>
      <c r="BV124" s="4"/>
      <c r="BW124" s="4"/>
      <c r="BX124" s="4"/>
      <c r="BY124" s="4"/>
      <c r="BZ124" s="4"/>
      <c r="CA124" s="4"/>
      <c r="CB124" s="4"/>
      <c r="CC124" s="4"/>
      <c r="CD124" s="4"/>
      <c r="CE124" s="4"/>
      <c r="CF124" s="4"/>
      <c r="CG124" s="4"/>
      <c r="CH124" s="4"/>
      <c r="CI124" s="4"/>
      <c r="CJ124" s="4"/>
      <c r="CK124" s="4"/>
      <c r="CL124" s="4"/>
      <c r="CM124" s="4"/>
      <c r="CN124" s="4"/>
      <c r="CO124" s="4"/>
      <c r="CP124" s="4"/>
      <c r="CQ124" s="4"/>
      <c r="CR124" s="4"/>
      <c r="CS124" s="4"/>
      <c r="CT124" s="4"/>
      <c r="CU124" s="4"/>
      <c r="CV124" s="4"/>
      <c r="CW124" s="4"/>
      <c r="CX124" s="4"/>
      <c r="CY124" s="4"/>
      <c r="CZ124" s="4"/>
      <c r="DA124" s="4"/>
      <c r="DB124" s="4"/>
      <c r="DC124" s="4"/>
      <c r="DD124" s="4"/>
      <c r="DE124" s="4"/>
      <c r="DF124" s="4"/>
      <c r="DG124" s="78"/>
    </row>
    <row r="125" spans="1:111" x14ac:dyDescent="0.5">
      <c r="A125" s="82" t="str">
        <f>'5k Men'!B126</f>
        <v>Robert</v>
      </c>
      <c r="B125" s="17" t="str">
        <f>'5k Men'!C126</f>
        <v>Sparkes</v>
      </c>
      <c r="C125" s="6">
        <f t="shared" si="10"/>
        <v>1.0821759259259258E-2</v>
      </c>
      <c r="D125" s="4" t="s">
        <v>228</v>
      </c>
      <c r="E125" s="4" t="s">
        <v>228</v>
      </c>
      <c r="F125" s="4" t="s">
        <v>228</v>
      </c>
      <c r="G125" s="4" t="s">
        <v>228</v>
      </c>
      <c r="H125" s="4" t="s">
        <v>228</v>
      </c>
      <c r="I125" s="4" t="s">
        <v>228</v>
      </c>
      <c r="J125" s="4" t="s">
        <v>228</v>
      </c>
      <c r="K125" s="4" t="s">
        <v>228</v>
      </c>
      <c r="L125" s="4" t="s">
        <v>228</v>
      </c>
      <c r="M125" s="4" t="s">
        <v>228</v>
      </c>
      <c r="N125" s="4" t="s">
        <v>228</v>
      </c>
      <c r="O125" s="4" t="s">
        <v>228</v>
      </c>
      <c r="P125" s="4" t="s">
        <v>228</v>
      </c>
      <c r="Q125" s="4" t="s">
        <v>228</v>
      </c>
      <c r="R125" s="4" t="s">
        <v>228</v>
      </c>
      <c r="S125" s="4" t="s">
        <v>228</v>
      </c>
      <c r="T125" s="4" t="s">
        <v>228</v>
      </c>
      <c r="U125" s="4" t="s">
        <v>228</v>
      </c>
      <c r="V125" s="4" t="s">
        <v>228</v>
      </c>
      <c r="W125" s="4" t="s">
        <v>228</v>
      </c>
      <c r="X125" s="4" t="s">
        <v>228</v>
      </c>
      <c r="Y125" s="4" t="s">
        <v>228</v>
      </c>
      <c r="Z125" s="4" t="s">
        <v>228</v>
      </c>
      <c r="AA125" s="4" t="s">
        <v>228</v>
      </c>
      <c r="AB125" s="4" t="s">
        <v>228</v>
      </c>
      <c r="AC125" s="4" t="s">
        <v>228</v>
      </c>
      <c r="AD125" s="4" t="s">
        <v>228</v>
      </c>
      <c r="AE125" s="4" t="s">
        <v>228</v>
      </c>
      <c r="AF125" s="4" t="s">
        <v>228</v>
      </c>
      <c r="AG125" s="4" t="s">
        <v>228</v>
      </c>
      <c r="AH125" s="4" t="s">
        <v>228</v>
      </c>
      <c r="AI125" s="4" t="s">
        <v>228</v>
      </c>
      <c r="AJ125" s="4" t="s">
        <v>228</v>
      </c>
      <c r="AK125" s="4" t="s">
        <v>228</v>
      </c>
      <c r="AL125" s="4" t="s">
        <v>228</v>
      </c>
      <c r="AM125" s="4" t="s">
        <v>228</v>
      </c>
      <c r="AN125" s="4" t="s">
        <v>228</v>
      </c>
      <c r="AO125" s="4" t="s">
        <v>228</v>
      </c>
      <c r="AP125" s="4" t="s">
        <v>228</v>
      </c>
      <c r="AQ125" s="4" t="s">
        <v>228</v>
      </c>
      <c r="AR125" s="4" t="s">
        <v>228</v>
      </c>
      <c r="AS125" s="4" t="s">
        <v>228</v>
      </c>
      <c r="AT125" s="4" t="s">
        <v>228</v>
      </c>
      <c r="AU125" s="4" t="s">
        <v>228</v>
      </c>
      <c r="AV125" s="4" t="s">
        <v>228</v>
      </c>
      <c r="AW125" s="4" t="s">
        <v>228</v>
      </c>
      <c r="AX125" s="4" t="s">
        <v>228</v>
      </c>
      <c r="AY125" s="4" t="s">
        <v>228</v>
      </c>
      <c r="AZ125" s="4" t="s">
        <v>776</v>
      </c>
      <c r="BA125" s="4">
        <v>1.1030092592592593E-2</v>
      </c>
      <c r="BB125" s="4" t="s">
        <v>228</v>
      </c>
      <c r="BC125" s="4" t="s">
        <v>228</v>
      </c>
      <c r="BD125" s="4" t="s">
        <v>228</v>
      </c>
      <c r="BE125" s="4" t="s">
        <v>228</v>
      </c>
      <c r="BF125" s="4" t="s">
        <v>228</v>
      </c>
      <c r="BG125" s="4" t="s">
        <v>228</v>
      </c>
      <c r="BH125" s="4" t="s">
        <v>228</v>
      </c>
      <c r="BI125" s="4" t="s">
        <v>228</v>
      </c>
      <c r="BJ125" s="4" t="s">
        <v>228</v>
      </c>
      <c r="BK125" s="4" t="s">
        <v>228</v>
      </c>
      <c r="BL125" s="4" t="s">
        <v>228</v>
      </c>
      <c r="BM125" s="4" t="s">
        <v>228</v>
      </c>
      <c r="BN125" s="4" t="s">
        <v>228</v>
      </c>
      <c r="BO125" s="4" t="s">
        <v>228</v>
      </c>
      <c r="BP125" s="4" t="s">
        <v>932</v>
      </c>
      <c r="BQ125" s="4">
        <v>1.0821759259259258E-2</v>
      </c>
      <c r="BR125" s="4"/>
      <c r="BS125" s="4"/>
      <c r="BT125" s="4"/>
      <c r="BU125" s="4"/>
      <c r="BV125" s="4"/>
      <c r="BW125" s="4"/>
      <c r="BX125" s="4"/>
      <c r="BY125" s="4"/>
      <c r="BZ125" s="4"/>
      <c r="CA125" s="4"/>
      <c r="CB125" s="4"/>
      <c r="CC125" s="4"/>
      <c r="CD125" s="4"/>
      <c r="CE125" s="4"/>
      <c r="CF125" s="4"/>
      <c r="CG125" s="4"/>
      <c r="CH125" s="4"/>
      <c r="CI125" s="4"/>
      <c r="CJ125" s="4"/>
      <c r="CK125" s="4"/>
      <c r="CL125" s="4"/>
      <c r="CM125" s="4"/>
      <c r="CN125" s="4"/>
      <c r="CO125" s="4"/>
      <c r="CP125" s="4"/>
      <c r="CQ125" s="4"/>
      <c r="CR125" s="4"/>
      <c r="CS125" s="4"/>
      <c r="CT125" s="4"/>
      <c r="CU125" s="4"/>
      <c r="CV125" s="4"/>
      <c r="CW125" s="4"/>
      <c r="CX125" s="4"/>
      <c r="CY125" s="4"/>
      <c r="CZ125" s="4"/>
      <c r="DA125" s="4"/>
      <c r="DB125" s="4"/>
      <c r="DC125" s="4"/>
      <c r="DD125" s="4"/>
      <c r="DE125" s="4"/>
      <c r="DF125" s="4"/>
      <c r="DG125" s="78"/>
    </row>
    <row r="126" spans="1:111" x14ac:dyDescent="0.5">
      <c r="A126" s="82" t="str">
        <f>'5k Men'!B127</f>
        <v>Niall</v>
      </c>
      <c r="B126" s="17" t="str">
        <f>'5k Men'!C127</f>
        <v>Stafford</v>
      </c>
      <c r="C126" s="6">
        <f>MIN(D126:DG126)</f>
        <v>1.4687499999999999E-2</v>
      </c>
      <c r="D126" s="4" t="s">
        <v>228</v>
      </c>
      <c r="E126" s="4" t="s">
        <v>228</v>
      </c>
      <c r="F126" s="4" t="s">
        <v>228</v>
      </c>
      <c r="G126" s="4" t="s">
        <v>228</v>
      </c>
      <c r="H126" s="4" t="s">
        <v>228</v>
      </c>
      <c r="I126" s="4" t="s">
        <v>228</v>
      </c>
      <c r="J126" s="4" t="s">
        <v>228</v>
      </c>
      <c r="K126" s="4" t="s">
        <v>228</v>
      </c>
      <c r="L126" s="4" t="s">
        <v>366</v>
      </c>
      <c r="M126" s="4">
        <v>1.4687499999999999E-2</v>
      </c>
      <c r="N126" s="4" t="s">
        <v>228</v>
      </c>
      <c r="O126" s="4" t="s">
        <v>228</v>
      </c>
      <c r="P126" s="4" t="s">
        <v>228</v>
      </c>
      <c r="Q126" s="4" t="s">
        <v>228</v>
      </c>
      <c r="R126" s="4" t="s">
        <v>228</v>
      </c>
      <c r="S126" s="4" t="s">
        <v>228</v>
      </c>
      <c r="T126" s="4" t="s">
        <v>228</v>
      </c>
      <c r="U126" s="4" t="s">
        <v>228</v>
      </c>
      <c r="V126" s="4" t="s">
        <v>228</v>
      </c>
      <c r="W126" s="4" t="s">
        <v>228</v>
      </c>
      <c r="X126" s="4" t="s">
        <v>228</v>
      </c>
      <c r="Y126" s="4" t="s">
        <v>228</v>
      </c>
      <c r="Z126" s="4" t="s">
        <v>228</v>
      </c>
      <c r="AA126" s="4" t="s">
        <v>228</v>
      </c>
      <c r="AB126" s="4" t="s">
        <v>228</v>
      </c>
      <c r="AC126" s="4" t="s">
        <v>228</v>
      </c>
      <c r="AD126" s="4" t="s">
        <v>228</v>
      </c>
      <c r="AE126" s="4" t="s">
        <v>228</v>
      </c>
      <c r="AF126" s="4" t="s">
        <v>228</v>
      </c>
      <c r="AG126" s="4" t="s">
        <v>228</v>
      </c>
      <c r="AH126" s="4" t="s">
        <v>228</v>
      </c>
      <c r="AI126" s="4" t="s">
        <v>228</v>
      </c>
      <c r="AJ126" s="4" t="s">
        <v>228</v>
      </c>
      <c r="AK126" s="4" t="s">
        <v>228</v>
      </c>
      <c r="AL126" s="4" t="s">
        <v>228</v>
      </c>
      <c r="AM126" s="4" t="s">
        <v>228</v>
      </c>
      <c r="AN126" s="4" t="s">
        <v>228</v>
      </c>
      <c r="AO126" s="4" t="s">
        <v>228</v>
      </c>
      <c r="AP126" s="4" t="s">
        <v>228</v>
      </c>
      <c r="AQ126" s="4" t="s">
        <v>228</v>
      </c>
      <c r="AR126" s="4" t="s">
        <v>228</v>
      </c>
      <c r="AS126" s="4" t="s">
        <v>228</v>
      </c>
      <c r="AT126" s="4" t="s">
        <v>228</v>
      </c>
      <c r="AU126" s="4" t="s">
        <v>228</v>
      </c>
      <c r="AV126" s="4" t="s">
        <v>228</v>
      </c>
      <c r="AW126" s="4" t="s">
        <v>228</v>
      </c>
      <c r="AX126" s="4" t="s">
        <v>228</v>
      </c>
      <c r="AY126" s="4" t="s">
        <v>228</v>
      </c>
      <c r="AZ126" s="4" t="s">
        <v>228</v>
      </c>
      <c r="BA126" s="4" t="s">
        <v>228</v>
      </c>
      <c r="BB126" s="4" t="s">
        <v>228</v>
      </c>
      <c r="BC126" s="4" t="s">
        <v>228</v>
      </c>
      <c r="BD126" s="4" t="s">
        <v>228</v>
      </c>
      <c r="BE126" s="4" t="s">
        <v>228</v>
      </c>
      <c r="BF126" s="4" t="s">
        <v>228</v>
      </c>
      <c r="BG126" s="4" t="s">
        <v>228</v>
      </c>
      <c r="BH126" s="4" t="s">
        <v>228</v>
      </c>
      <c r="BI126" s="4" t="s">
        <v>228</v>
      </c>
      <c r="BJ126" s="4" t="s">
        <v>228</v>
      </c>
      <c r="BK126" s="4" t="s">
        <v>228</v>
      </c>
      <c r="BL126" s="4" t="s">
        <v>228</v>
      </c>
      <c r="BM126" s="4" t="s">
        <v>228</v>
      </c>
      <c r="BN126" s="4" t="s">
        <v>228</v>
      </c>
      <c r="BO126" s="4" t="s">
        <v>228</v>
      </c>
      <c r="BP126" s="4" t="s">
        <v>228</v>
      </c>
      <c r="BQ126" s="4" t="s">
        <v>228</v>
      </c>
      <c r="BR126" s="4"/>
      <c r="BS126" s="4"/>
      <c r="BT126" s="4"/>
      <c r="BU126" s="4"/>
      <c r="BV126" s="4"/>
      <c r="BW126" s="4"/>
      <c r="BX126" s="4"/>
      <c r="BY126" s="4"/>
      <c r="BZ126" s="4"/>
      <c r="CA126" s="4"/>
      <c r="CB126" s="4"/>
      <c r="CC126" s="4"/>
      <c r="CD126" s="4"/>
      <c r="CE126" s="4"/>
      <c r="CF126" s="4"/>
      <c r="CG126" s="4"/>
      <c r="CH126" s="4"/>
      <c r="CI126" s="4"/>
      <c r="CJ126" s="4"/>
      <c r="CK126" s="4"/>
      <c r="CL126" s="4"/>
      <c r="CM126" s="4"/>
      <c r="CN126" s="4"/>
      <c r="CO126" s="4"/>
      <c r="CP126" s="4"/>
      <c r="CQ126" s="4"/>
      <c r="CR126" s="4"/>
      <c r="CS126" s="4"/>
      <c r="CT126" s="4"/>
      <c r="CU126" s="4"/>
      <c r="CV126" s="4"/>
      <c r="CW126" s="4"/>
      <c r="CX126" s="4"/>
      <c r="CY126" s="4"/>
      <c r="CZ126" s="4"/>
      <c r="DA126" s="4"/>
      <c r="DB126" s="4"/>
      <c r="DC126" s="4"/>
      <c r="DD126" s="4"/>
      <c r="DE126" s="4"/>
      <c r="DF126" s="4"/>
      <c r="DG126" s="78"/>
    </row>
    <row r="127" spans="1:111" x14ac:dyDescent="0.5">
      <c r="A127" s="82" t="str">
        <f>'5k Men'!B128</f>
        <v>Ben</v>
      </c>
      <c r="B127" s="17" t="str">
        <f>'5k Men'!C128</f>
        <v>Stephenson</v>
      </c>
      <c r="C127" s="6">
        <f>MIN(D127:DG127)</f>
        <v>1.5104166666666667E-2</v>
      </c>
      <c r="D127" s="4" t="s">
        <v>228</v>
      </c>
      <c r="E127" s="4" t="s">
        <v>228</v>
      </c>
      <c r="F127" s="4" t="s">
        <v>228</v>
      </c>
      <c r="G127" s="4" t="s">
        <v>228</v>
      </c>
      <c r="H127" s="4" t="s">
        <v>228</v>
      </c>
      <c r="I127" s="4" t="s">
        <v>228</v>
      </c>
      <c r="J127" s="4" t="s">
        <v>228</v>
      </c>
      <c r="K127" s="4" t="s">
        <v>228</v>
      </c>
      <c r="L127" s="4" t="s">
        <v>228</v>
      </c>
      <c r="M127" s="4"/>
      <c r="N127" s="4" t="s">
        <v>228</v>
      </c>
      <c r="O127" s="4" t="s">
        <v>228</v>
      </c>
      <c r="P127" s="4" t="s">
        <v>228</v>
      </c>
      <c r="Q127" s="4" t="s">
        <v>228</v>
      </c>
      <c r="R127" s="4" t="s">
        <v>228</v>
      </c>
      <c r="S127" s="4" t="s">
        <v>228</v>
      </c>
      <c r="T127" s="4" t="s">
        <v>228</v>
      </c>
      <c r="U127" s="4" t="s">
        <v>228</v>
      </c>
      <c r="V127" s="4" t="s">
        <v>228</v>
      </c>
      <c r="W127" s="4" t="s">
        <v>228</v>
      </c>
      <c r="X127" s="4" t="s">
        <v>228</v>
      </c>
      <c r="Y127" s="4" t="s">
        <v>228</v>
      </c>
      <c r="Z127" s="4" t="s">
        <v>228</v>
      </c>
      <c r="AA127" s="4" t="s">
        <v>228</v>
      </c>
      <c r="AB127" s="4" t="s">
        <v>228</v>
      </c>
      <c r="AC127" s="4" t="s">
        <v>228</v>
      </c>
      <c r="AD127" s="4" t="s">
        <v>353</v>
      </c>
      <c r="AE127" s="4">
        <v>1.5104166666666667E-2</v>
      </c>
      <c r="AF127" s="4" t="s">
        <v>228</v>
      </c>
      <c r="AG127" s="4" t="s">
        <v>228</v>
      </c>
      <c r="AH127" s="4" t="s">
        <v>228</v>
      </c>
      <c r="AI127" s="4" t="s">
        <v>228</v>
      </c>
      <c r="AJ127" s="4" t="s">
        <v>228</v>
      </c>
      <c r="AK127" s="4" t="s">
        <v>228</v>
      </c>
      <c r="AL127" s="4" t="s">
        <v>228</v>
      </c>
      <c r="AM127" s="4" t="s">
        <v>228</v>
      </c>
      <c r="AN127" s="4" t="s">
        <v>228</v>
      </c>
      <c r="AO127" s="4" t="s">
        <v>228</v>
      </c>
      <c r="AP127" s="4" t="s">
        <v>355</v>
      </c>
      <c r="AQ127" s="4">
        <v>1.7986111111111112E-2</v>
      </c>
      <c r="AR127" s="4" t="s">
        <v>228</v>
      </c>
      <c r="AS127" s="4" t="s">
        <v>228</v>
      </c>
      <c r="AT127" s="4" t="s">
        <v>228</v>
      </c>
      <c r="AU127" s="4" t="s">
        <v>228</v>
      </c>
      <c r="AV127" s="4" t="s">
        <v>228</v>
      </c>
      <c r="AW127" s="4" t="s">
        <v>228</v>
      </c>
      <c r="AX127" s="4" t="s">
        <v>228</v>
      </c>
      <c r="AY127" s="4" t="s">
        <v>228</v>
      </c>
      <c r="AZ127" s="4" t="s">
        <v>228</v>
      </c>
      <c r="BA127" s="4" t="s">
        <v>228</v>
      </c>
      <c r="BB127" s="4" t="s">
        <v>228</v>
      </c>
      <c r="BC127" s="4" t="s">
        <v>228</v>
      </c>
      <c r="BD127" s="4" t="s">
        <v>228</v>
      </c>
      <c r="BE127" s="4" t="s">
        <v>228</v>
      </c>
      <c r="BF127" s="4" t="s">
        <v>228</v>
      </c>
      <c r="BG127" s="4" t="s">
        <v>228</v>
      </c>
      <c r="BH127" s="4" t="s">
        <v>228</v>
      </c>
      <c r="BI127" s="4" t="s">
        <v>228</v>
      </c>
      <c r="BJ127" s="4" t="s">
        <v>228</v>
      </c>
      <c r="BK127" s="4" t="s">
        <v>228</v>
      </c>
      <c r="BL127" s="4" t="s">
        <v>228</v>
      </c>
      <c r="BM127" s="4" t="s">
        <v>228</v>
      </c>
      <c r="BN127" s="4" t="s">
        <v>355</v>
      </c>
      <c r="BO127" s="4">
        <v>2.0347222222222221E-2</v>
      </c>
      <c r="BP127" s="4" t="s">
        <v>228</v>
      </c>
      <c r="BQ127" s="4" t="s">
        <v>228</v>
      </c>
      <c r="BR127" s="4"/>
      <c r="BS127" s="4"/>
      <c r="BT127" s="4"/>
      <c r="BU127" s="4"/>
      <c r="BV127" s="4"/>
      <c r="BW127" s="4"/>
      <c r="BX127" s="4"/>
      <c r="BY127" s="4"/>
      <c r="BZ127" s="4"/>
      <c r="CA127" s="4"/>
      <c r="CB127" s="4"/>
      <c r="CC127" s="4"/>
      <c r="CD127" s="4"/>
      <c r="CE127" s="4"/>
      <c r="CF127" s="4"/>
      <c r="CG127" s="4"/>
      <c r="CH127" s="4"/>
      <c r="CI127" s="4"/>
      <c r="CJ127" s="4"/>
      <c r="CK127" s="4"/>
      <c r="CL127" s="4"/>
      <c r="CM127" s="4"/>
      <c r="CN127" s="4"/>
      <c r="CO127" s="4"/>
      <c r="CP127" s="4"/>
      <c r="CQ127" s="4"/>
      <c r="CR127" s="4"/>
      <c r="CS127" s="4"/>
      <c r="CT127" s="4"/>
      <c r="CU127" s="4"/>
      <c r="CV127" s="4"/>
      <c r="CW127" s="4"/>
      <c r="CX127" s="4"/>
      <c r="CY127" s="4"/>
      <c r="CZ127" s="4"/>
      <c r="DA127" s="4"/>
      <c r="DB127" s="4"/>
      <c r="DC127" s="4"/>
      <c r="DD127" s="4"/>
      <c r="DE127" s="4"/>
      <c r="DF127" s="4"/>
      <c r="DG127" s="78"/>
    </row>
    <row r="128" spans="1:111" x14ac:dyDescent="0.5">
      <c r="A128" s="82" t="str">
        <f>'5k Men'!B129</f>
        <v>Andrew</v>
      </c>
      <c r="B128" s="17" t="str">
        <f>'5k Men'!C129</f>
        <v>Tate</v>
      </c>
      <c r="C128" s="6">
        <f t="shared" si="10"/>
        <v>1.6134259259259258E-2</v>
      </c>
      <c r="D128" s="4" t="s">
        <v>406</v>
      </c>
      <c r="E128" s="4">
        <v>2.013888888888889E-2</v>
      </c>
      <c r="F128" s="4" t="s">
        <v>438</v>
      </c>
      <c r="G128" s="4">
        <v>1.8819444444444444E-2</v>
      </c>
      <c r="H128" s="4" t="s">
        <v>349</v>
      </c>
      <c r="I128" s="4">
        <v>1.744212962962963E-2</v>
      </c>
      <c r="J128" s="4" t="s">
        <v>348</v>
      </c>
      <c r="K128" s="4">
        <v>1.6747685185185185E-2</v>
      </c>
      <c r="L128" s="4" t="s">
        <v>354</v>
      </c>
      <c r="M128" s="4">
        <v>1.7418981481481483E-2</v>
      </c>
      <c r="N128" s="4" t="s">
        <v>348</v>
      </c>
      <c r="O128" s="4">
        <v>1.6724537037037038E-2</v>
      </c>
      <c r="P128" s="4" t="s">
        <v>433</v>
      </c>
      <c r="Q128" s="4">
        <v>1.7106481481481483E-2</v>
      </c>
      <c r="R128" s="4" t="s">
        <v>348</v>
      </c>
      <c r="S128" s="4">
        <v>1.6631944444444446E-2</v>
      </c>
      <c r="T128" s="4" t="s">
        <v>228</v>
      </c>
      <c r="U128" s="4" t="s">
        <v>228</v>
      </c>
      <c r="V128" s="4" t="s">
        <v>228</v>
      </c>
      <c r="W128" s="4" t="s">
        <v>228</v>
      </c>
      <c r="X128" s="4" t="s">
        <v>547</v>
      </c>
      <c r="Y128" s="4">
        <v>1.7372685185185185E-2</v>
      </c>
      <c r="Z128" s="4" t="s">
        <v>348</v>
      </c>
      <c r="AA128" s="4">
        <v>1.6840277777777777E-2</v>
      </c>
      <c r="AB128" s="4" t="s">
        <v>581</v>
      </c>
      <c r="AC128" s="4">
        <v>1.7384259259259259E-2</v>
      </c>
      <c r="AD128" s="4" t="s">
        <v>348</v>
      </c>
      <c r="AE128" s="4">
        <v>1.6469907407407409E-2</v>
      </c>
      <c r="AF128" s="4" t="s">
        <v>355</v>
      </c>
      <c r="AG128" s="4">
        <v>1.7719907407407406E-2</v>
      </c>
      <c r="AH128" s="4" t="s">
        <v>348</v>
      </c>
      <c r="AI128" s="4">
        <v>1.6574074074074074E-2</v>
      </c>
      <c r="AJ128" s="4" t="s">
        <v>359</v>
      </c>
      <c r="AK128" s="4">
        <v>1.6770833333333332E-2</v>
      </c>
      <c r="AL128" s="4" t="s">
        <v>686</v>
      </c>
      <c r="AM128" s="4">
        <v>1.6597222222222222E-2</v>
      </c>
      <c r="AN128" s="4" t="s">
        <v>705</v>
      </c>
      <c r="AO128" s="4">
        <v>1.7071759259259259E-2</v>
      </c>
      <c r="AP128" s="4" t="s">
        <v>348</v>
      </c>
      <c r="AQ128" s="4">
        <v>1.650462962962963E-2</v>
      </c>
      <c r="AR128" s="4" t="s">
        <v>228</v>
      </c>
      <c r="AS128" s="4" t="s">
        <v>228</v>
      </c>
      <c r="AT128" s="4" t="s">
        <v>776</v>
      </c>
      <c r="AU128" s="4">
        <v>1.7395833333333333E-2</v>
      </c>
      <c r="AV128" s="4" t="s">
        <v>619</v>
      </c>
      <c r="AW128" s="4">
        <v>1.6932870370370369E-2</v>
      </c>
      <c r="AX128" s="4" t="s">
        <v>348</v>
      </c>
      <c r="AY128" s="4">
        <v>1.6597222222222222E-2</v>
      </c>
      <c r="AZ128" s="4" t="s">
        <v>813</v>
      </c>
      <c r="BA128" s="4">
        <v>1.7245370370370369E-2</v>
      </c>
      <c r="BB128" s="4" t="s">
        <v>347</v>
      </c>
      <c r="BC128" s="4">
        <v>1.7233796296296296E-2</v>
      </c>
      <c r="BD128" s="4" t="s">
        <v>836</v>
      </c>
      <c r="BE128" s="4">
        <v>1.8576388888888889E-2</v>
      </c>
      <c r="BF128" s="4" t="s">
        <v>850</v>
      </c>
      <c r="BG128" s="4">
        <v>1.7326388888888888E-2</v>
      </c>
      <c r="BH128" s="4" t="s">
        <v>864</v>
      </c>
      <c r="BI128" s="4">
        <v>1.7719907407407406E-2</v>
      </c>
      <c r="BJ128" s="4" t="s">
        <v>348</v>
      </c>
      <c r="BK128" s="4">
        <v>1.638888888888889E-2</v>
      </c>
      <c r="BL128" s="4" t="s">
        <v>355</v>
      </c>
      <c r="BM128" s="4">
        <v>1.7430555555555557E-2</v>
      </c>
      <c r="BN128" s="4" t="s">
        <v>406</v>
      </c>
      <c r="BO128" s="4">
        <v>1.7060185185185185E-2</v>
      </c>
      <c r="BP128" s="4" t="s">
        <v>348</v>
      </c>
      <c r="BQ128" s="4">
        <v>1.6134259259259258E-2</v>
      </c>
      <c r="BR128" s="4"/>
      <c r="BS128" s="4"/>
      <c r="BT128" s="4"/>
      <c r="BU128" s="4"/>
      <c r="BV128" s="4"/>
      <c r="BW128" s="4"/>
      <c r="BX128" s="4"/>
      <c r="BY128" s="4"/>
      <c r="BZ128" s="4"/>
      <c r="CA128" s="4"/>
      <c r="CB128" s="4"/>
      <c r="CC128" s="4"/>
      <c r="CD128" s="4"/>
      <c r="CE128" s="4"/>
      <c r="CF128" s="4"/>
      <c r="CG128" s="4"/>
      <c r="CH128" s="4"/>
      <c r="CI128" s="4"/>
      <c r="CJ128" s="4"/>
      <c r="CK128" s="4"/>
      <c r="CL128" s="4"/>
      <c r="CM128" s="4"/>
      <c r="CN128" s="4"/>
      <c r="CO128" s="4"/>
      <c r="CP128" s="4"/>
      <c r="CQ128" s="4"/>
      <c r="CR128" s="4"/>
      <c r="CS128" s="4"/>
      <c r="CT128" s="4"/>
      <c r="CU128" s="4"/>
      <c r="CV128" s="4"/>
      <c r="CW128" s="4"/>
      <c r="CX128" s="4"/>
      <c r="CY128" s="4"/>
      <c r="CZ128" s="4"/>
      <c r="DA128" s="4"/>
      <c r="DB128" s="4"/>
      <c r="DC128" s="4"/>
      <c r="DD128" s="4"/>
      <c r="DE128" s="4"/>
      <c r="DF128" s="4"/>
      <c r="DG128" s="78"/>
    </row>
    <row r="129" spans="1:111" x14ac:dyDescent="0.5">
      <c r="A129" s="82" t="str">
        <f>'5k Men'!B130</f>
        <v>Gary</v>
      </c>
      <c r="B129" s="17" t="str">
        <f>'5k Men'!C130</f>
        <v>Thomas</v>
      </c>
      <c r="C129" s="6">
        <f t="shared" si="10"/>
        <v>2.1168981481481483E-2</v>
      </c>
      <c r="D129" s="4" t="s">
        <v>228</v>
      </c>
      <c r="E129" s="4" t="s">
        <v>228</v>
      </c>
      <c r="F129" s="4" t="s">
        <v>228</v>
      </c>
      <c r="G129" s="4" t="s">
        <v>228</v>
      </c>
      <c r="H129" s="4" t="s">
        <v>228</v>
      </c>
      <c r="I129" s="4" t="s">
        <v>228</v>
      </c>
      <c r="J129" s="4" t="s">
        <v>228</v>
      </c>
      <c r="K129" s="4" t="s">
        <v>228</v>
      </c>
      <c r="L129" s="4" t="s">
        <v>228</v>
      </c>
      <c r="M129" s="4" t="s">
        <v>228</v>
      </c>
      <c r="N129" s="4" t="s">
        <v>349</v>
      </c>
      <c r="O129" s="4">
        <v>2.1701388888888888E-2</v>
      </c>
      <c r="P129" s="4" t="s">
        <v>228</v>
      </c>
      <c r="Q129" s="4" t="s">
        <v>228</v>
      </c>
      <c r="R129" s="4" t="s">
        <v>228</v>
      </c>
      <c r="S129" s="4" t="s">
        <v>228</v>
      </c>
      <c r="T129" s="4" t="s">
        <v>228</v>
      </c>
      <c r="U129" s="4" t="s">
        <v>228</v>
      </c>
      <c r="V129" s="4" t="s">
        <v>228</v>
      </c>
      <c r="W129" s="4" t="s">
        <v>228</v>
      </c>
      <c r="X129" s="4" t="s">
        <v>228</v>
      </c>
      <c r="Y129" s="4" t="s">
        <v>228</v>
      </c>
      <c r="Z129" s="4" t="s">
        <v>228</v>
      </c>
      <c r="AA129" s="4" t="s">
        <v>228</v>
      </c>
      <c r="AB129" s="4" t="s">
        <v>355</v>
      </c>
      <c r="AC129" s="4">
        <v>2.3020833333333334E-2</v>
      </c>
      <c r="AD129" s="4" t="s">
        <v>228</v>
      </c>
      <c r="AE129" s="4" t="s">
        <v>228</v>
      </c>
      <c r="AF129" s="4" t="s">
        <v>228</v>
      </c>
      <c r="AG129" s="4" t="s">
        <v>228</v>
      </c>
      <c r="AH129" s="4" t="s">
        <v>349</v>
      </c>
      <c r="AI129" s="4">
        <v>2.1168981481481483E-2</v>
      </c>
      <c r="AJ129" s="4" t="s">
        <v>228</v>
      </c>
      <c r="AK129" s="4" t="s">
        <v>228</v>
      </c>
      <c r="AL129" s="4" t="s">
        <v>355</v>
      </c>
      <c r="AM129" s="4">
        <v>2.1747685185185186E-2</v>
      </c>
      <c r="AN129" s="4" t="s">
        <v>228</v>
      </c>
      <c r="AO129" s="4" t="s">
        <v>228</v>
      </c>
      <c r="AP129" s="4" t="s">
        <v>228</v>
      </c>
      <c r="AQ129" s="4" t="s">
        <v>228</v>
      </c>
      <c r="AR129" s="4" t="s">
        <v>228</v>
      </c>
      <c r="AS129" s="4" t="s">
        <v>228</v>
      </c>
      <c r="AT129" s="4" t="s">
        <v>355</v>
      </c>
      <c r="AU129" s="4">
        <v>2.2025462962962962E-2</v>
      </c>
      <c r="AV129" s="4" t="s">
        <v>228</v>
      </c>
      <c r="AW129" s="4" t="s">
        <v>228</v>
      </c>
      <c r="AX129" s="4" t="s">
        <v>228</v>
      </c>
      <c r="AY129" s="4" t="s">
        <v>228</v>
      </c>
      <c r="AZ129" s="4" t="s">
        <v>355</v>
      </c>
      <c r="BA129" s="4">
        <v>2.1655092592592594E-2</v>
      </c>
      <c r="BB129" s="4" t="s">
        <v>228</v>
      </c>
      <c r="BC129" s="4" t="s">
        <v>228</v>
      </c>
      <c r="BD129" s="4" t="s">
        <v>228</v>
      </c>
      <c r="BE129" s="4" t="s">
        <v>228</v>
      </c>
      <c r="BF129" s="4" t="s">
        <v>228</v>
      </c>
      <c r="BG129" s="4" t="s">
        <v>228</v>
      </c>
      <c r="BH129" s="4" t="s">
        <v>228</v>
      </c>
      <c r="BI129" s="4" t="s">
        <v>228</v>
      </c>
      <c r="BJ129" s="4" t="s">
        <v>228</v>
      </c>
      <c r="BK129" s="4" t="s">
        <v>228</v>
      </c>
      <c r="BL129" s="4" t="s">
        <v>228</v>
      </c>
      <c r="BM129" s="4" t="s">
        <v>228</v>
      </c>
      <c r="BN129" s="4" t="s">
        <v>228</v>
      </c>
      <c r="BO129" s="4" t="s">
        <v>228</v>
      </c>
      <c r="BP129" s="4" t="s">
        <v>228</v>
      </c>
      <c r="BQ129" s="4" t="s">
        <v>228</v>
      </c>
      <c r="BR129" s="4"/>
      <c r="BS129" s="4"/>
      <c r="BT129" s="4"/>
      <c r="BU129" s="4"/>
      <c r="BV129" s="4"/>
      <c r="BW129" s="4"/>
      <c r="BX129" s="4"/>
      <c r="BY129" s="4"/>
      <c r="BZ129" s="4"/>
      <c r="CA129" s="4"/>
      <c r="CB129" s="4"/>
      <c r="CC129" s="4"/>
      <c r="CD129" s="4"/>
      <c r="CE129" s="4"/>
      <c r="CF129" s="4"/>
      <c r="CG129" s="4"/>
      <c r="CH129" s="4"/>
      <c r="CI129" s="4"/>
      <c r="CJ129" s="4"/>
      <c r="CK129" s="4"/>
      <c r="CL129" s="4"/>
      <c r="CM129" s="4"/>
      <c r="CN129" s="4"/>
      <c r="CO129" s="4"/>
      <c r="CP129" s="4"/>
      <c r="CQ129" s="4"/>
      <c r="CR129" s="4"/>
      <c r="CS129" s="4"/>
      <c r="CT129" s="4"/>
      <c r="CU129" s="4"/>
      <c r="CV129" s="4"/>
      <c r="CW129" s="4"/>
      <c r="CX129" s="4"/>
      <c r="CY129" s="4"/>
      <c r="CZ129" s="4"/>
      <c r="DA129" s="4"/>
      <c r="DB129" s="4"/>
      <c r="DC129" s="4"/>
      <c r="DD129" s="4"/>
      <c r="DE129" s="4"/>
      <c r="DF129" s="4"/>
      <c r="DG129" s="78"/>
    </row>
    <row r="130" spans="1:111" x14ac:dyDescent="0.5">
      <c r="A130" s="82" t="str">
        <f>'5k Men'!B131</f>
        <v>Phillippe</v>
      </c>
      <c r="B130" s="17" t="str">
        <f>'5k Men'!C131</f>
        <v>Thompson</v>
      </c>
      <c r="C130" s="6">
        <f>MIN(D130:DG130)</f>
        <v>0</v>
      </c>
      <c r="D130" s="4" t="s">
        <v>228</v>
      </c>
      <c r="E130" s="4" t="s">
        <v>228</v>
      </c>
      <c r="F130" s="4" t="s">
        <v>228</v>
      </c>
      <c r="G130" s="4" t="s">
        <v>228</v>
      </c>
      <c r="H130" s="4" t="s">
        <v>228</v>
      </c>
      <c r="I130" s="4" t="s">
        <v>228</v>
      </c>
      <c r="J130" s="4" t="s">
        <v>228</v>
      </c>
      <c r="K130" s="4" t="s">
        <v>228</v>
      </c>
      <c r="L130" s="4" t="s">
        <v>228</v>
      </c>
      <c r="M130" s="4" t="s">
        <v>228</v>
      </c>
      <c r="N130" s="4" t="s">
        <v>228</v>
      </c>
      <c r="O130" s="4" t="s">
        <v>228</v>
      </c>
      <c r="P130" s="4" t="s">
        <v>228</v>
      </c>
      <c r="Q130" s="4" t="s">
        <v>228</v>
      </c>
      <c r="R130" s="4" t="s">
        <v>228</v>
      </c>
      <c r="S130" s="4" t="s">
        <v>228</v>
      </c>
      <c r="T130" s="4" t="s">
        <v>228</v>
      </c>
      <c r="U130" s="4" t="s">
        <v>228</v>
      </c>
      <c r="V130" s="4" t="s">
        <v>228</v>
      </c>
      <c r="W130" s="4" t="s">
        <v>228</v>
      </c>
      <c r="X130" s="4" t="s">
        <v>228</v>
      </c>
      <c r="Y130" s="4" t="s">
        <v>228</v>
      </c>
      <c r="Z130" s="4" t="s">
        <v>228</v>
      </c>
      <c r="AA130" s="4" t="s">
        <v>228</v>
      </c>
      <c r="AB130" s="4" t="s">
        <v>228</v>
      </c>
      <c r="AC130" s="4" t="s">
        <v>228</v>
      </c>
      <c r="AD130" s="4" t="s">
        <v>228</v>
      </c>
      <c r="AE130" s="4" t="s">
        <v>228</v>
      </c>
      <c r="AF130" s="4" t="s">
        <v>228</v>
      </c>
      <c r="AG130" s="4" t="s">
        <v>228</v>
      </c>
      <c r="AH130" s="4" t="s">
        <v>228</v>
      </c>
      <c r="AI130" s="4" t="s">
        <v>228</v>
      </c>
      <c r="AJ130" s="4" t="s">
        <v>228</v>
      </c>
      <c r="AK130" s="4" t="s">
        <v>228</v>
      </c>
      <c r="AL130" s="4" t="s">
        <v>228</v>
      </c>
      <c r="AM130" s="4" t="s">
        <v>228</v>
      </c>
      <c r="AN130" s="4" t="s">
        <v>228</v>
      </c>
      <c r="AO130" s="4" t="s">
        <v>228</v>
      </c>
      <c r="AP130" s="4" t="s">
        <v>228</v>
      </c>
      <c r="AQ130" s="4" t="s">
        <v>228</v>
      </c>
      <c r="AR130" s="4" t="s">
        <v>228</v>
      </c>
      <c r="AS130" s="4" t="s">
        <v>228</v>
      </c>
      <c r="AT130" s="4" t="s">
        <v>228</v>
      </c>
      <c r="AU130" s="4" t="s">
        <v>228</v>
      </c>
      <c r="AV130" s="4" t="s">
        <v>228</v>
      </c>
      <c r="AW130" s="4" t="s">
        <v>228</v>
      </c>
      <c r="AX130" s="4" t="s">
        <v>228</v>
      </c>
      <c r="AY130" s="4" t="s">
        <v>228</v>
      </c>
      <c r="AZ130" s="4" t="s">
        <v>228</v>
      </c>
      <c r="BA130" s="4" t="s">
        <v>228</v>
      </c>
      <c r="BB130" s="4" t="s">
        <v>228</v>
      </c>
      <c r="BC130" s="4" t="s">
        <v>228</v>
      </c>
      <c r="BD130" s="4" t="s">
        <v>228</v>
      </c>
      <c r="BE130" s="4" t="s">
        <v>228</v>
      </c>
      <c r="BF130" s="4" t="s">
        <v>228</v>
      </c>
      <c r="BG130" s="4" t="s">
        <v>228</v>
      </c>
      <c r="BH130" s="4" t="s">
        <v>228</v>
      </c>
      <c r="BI130" s="4" t="s">
        <v>228</v>
      </c>
      <c r="BJ130" s="4" t="s">
        <v>228</v>
      </c>
      <c r="BK130" s="4" t="s">
        <v>228</v>
      </c>
      <c r="BL130" s="4" t="s">
        <v>228</v>
      </c>
      <c r="BM130" s="4" t="s">
        <v>228</v>
      </c>
      <c r="BN130" s="4" t="s">
        <v>228</v>
      </c>
      <c r="BO130" s="4" t="s">
        <v>228</v>
      </c>
      <c r="BP130" s="4" t="s">
        <v>228</v>
      </c>
      <c r="BQ130" s="4" t="s">
        <v>228</v>
      </c>
      <c r="BR130" s="4"/>
      <c r="BS130" s="4"/>
      <c r="BT130" s="4"/>
      <c r="BU130" s="4"/>
      <c r="BV130" s="4"/>
      <c r="BW130" s="4"/>
      <c r="BX130" s="4"/>
      <c r="BY130" s="4"/>
      <c r="BZ130" s="4"/>
      <c r="CA130" s="4"/>
      <c r="CB130" s="4"/>
      <c r="CC130" s="4"/>
      <c r="CD130" s="4"/>
      <c r="CE130" s="4"/>
      <c r="CF130" s="4"/>
      <c r="CG130" s="4"/>
      <c r="CH130" s="4"/>
      <c r="CI130" s="4"/>
      <c r="CJ130" s="4"/>
      <c r="CK130" s="4"/>
      <c r="CL130" s="4"/>
      <c r="CM130" s="4"/>
      <c r="CN130" s="4"/>
      <c r="CO130" s="4"/>
      <c r="CP130" s="4"/>
      <c r="CQ130" s="4"/>
      <c r="CR130" s="4"/>
      <c r="CS130" s="4"/>
      <c r="CT130" s="4"/>
      <c r="CU130" s="4"/>
      <c r="CV130" s="4"/>
      <c r="CW130" s="4"/>
      <c r="CX130" s="4"/>
      <c r="CY130" s="4"/>
      <c r="CZ130" s="4"/>
      <c r="DA130" s="4"/>
      <c r="DB130" s="4"/>
      <c r="DC130" s="4"/>
      <c r="DD130" s="4"/>
      <c r="DE130" s="4"/>
      <c r="DF130" s="4"/>
      <c r="DG130" s="78"/>
    </row>
    <row r="131" spans="1:111" x14ac:dyDescent="0.5">
      <c r="A131" s="82" t="str">
        <f>'5k Men'!B132</f>
        <v>Roger</v>
      </c>
      <c r="B131" s="17" t="str">
        <f>'5k Men'!C132</f>
        <v>Tomlin</v>
      </c>
      <c r="C131" s="6">
        <f t="shared" si="10"/>
        <v>1.3668981481481482E-2</v>
      </c>
      <c r="D131" s="4" t="s">
        <v>228</v>
      </c>
      <c r="E131" s="4" t="s">
        <v>228</v>
      </c>
      <c r="F131" s="4" t="s">
        <v>228</v>
      </c>
      <c r="G131" s="4" t="s">
        <v>228</v>
      </c>
      <c r="H131" s="4" t="s">
        <v>228</v>
      </c>
      <c r="I131" s="4" t="s">
        <v>228</v>
      </c>
      <c r="J131" s="4" t="s">
        <v>228</v>
      </c>
      <c r="K131" s="4" t="s">
        <v>228</v>
      </c>
      <c r="L131" s="4" t="s">
        <v>228</v>
      </c>
      <c r="M131" s="4" t="s">
        <v>228</v>
      </c>
      <c r="N131" s="4" t="s">
        <v>228</v>
      </c>
      <c r="O131" s="4" t="s">
        <v>228</v>
      </c>
      <c r="P131" s="4" t="s">
        <v>228</v>
      </c>
      <c r="Q131" s="4" t="s">
        <v>228</v>
      </c>
      <c r="R131" s="4" t="s">
        <v>228</v>
      </c>
      <c r="S131" s="4" t="s">
        <v>228</v>
      </c>
      <c r="T131" s="4" t="s">
        <v>228</v>
      </c>
      <c r="U131" s="4" t="s">
        <v>228</v>
      </c>
      <c r="V131" s="4" t="s">
        <v>228</v>
      </c>
      <c r="W131" s="4" t="s">
        <v>228</v>
      </c>
      <c r="X131" s="4" t="s">
        <v>228</v>
      </c>
      <c r="Y131" s="4" t="s">
        <v>228</v>
      </c>
      <c r="Z131" s="4" t="s">
        <v>228</v>
      </c>
      <c r="AA131" s="4" t="s">
        <v>228</v>
      </c>
      <c r="AB131" s="4" t="s">
        <v>228</v>
      </c>
      <c r="AC131" s="4" t="s">
        <v>228</v>
      </c>
      <c r="AD131" s="4" t="s">
        <v>228</v>
      </c>
      <c r="AE131" s="4" t="s">
        <v>228</v>
      </c>
      <c r="AF131" s="4" t="s">
        <v>228</v>
      </c>
      <c r="AG131" s="4" t="s">
        <v>228</v>
      </c>
      <c r="AH131" s="4" t="s">
        <v>228</v>
      </c>
      <c r="AI131" s="4" t="s">
        <v>228</v>
      </c>
      <c r="AJ131" s="4" t="s">
        <v>228</v>
      </c>
      <c r="AK131" s="4" t="s">
        <v>228</v>
      </c>
      <c r="AL131" s="4" t="s">
        <v>228</v>
      </c>
      <c r="AM131" s="4" t="s">
        <v>228</v>
      </c>
      <c r="AN131" s="4" t="s">
        <v>228</v>
      </c>
      <c r="AO131" s="4" t="s">
        <v>228</v>
      </c>
      <c r="AP131" s="4" t="s">
        <v>228</v>
      </c>
      <c r="AQ131" s="4" t="s">
        <v>228</v>
      </c>
      <c r="AR131" s="4" t="s">
        <v>228</v>
      </c>
      <c r="AS131" s="4" t="s">
        <v>228</v>
      </c>
      <c r="AT131" s="4" t="s">
        <v>355</v>
      </c>
      <c r="AU131" s="4">
        <v>1.6481481481481482E-2</v>
      </c>
      <c r="AV131" s="4" t="s">
        <v>355</v>
      </c>
      <c r="AW131" s="4">
        <v>1.3668981481481482E-2</v>
      </c>
      <c r="AX131" s="4" t="s">
        <v>228</v>
      </c>
      <c r="AY131" s="4" t="s">
        <v>228</v>
      </c>
      <c r="AZ131" s="4" t="s">
        <v>228</v>
      </c>
      <c r="BA131" s="4" t="s">
        <v>228</v>
      </c>
      <c r="BB131" s="4" t="s">
        <v>228</v>
      </c>
      <c r="BC131" s="4" t="s">
        <v>228</v>
      </c>
      <c r="BD131" s="4" t="s">
        <v>228</v>
      </c>
      <c r="BE131" s="4" t="s">
        <v>228</v>
      </c>
      <c r="BF131" s="4" t="s">
        <v>228</v>
      </c>
      <c r="BG131" s="4" t="s">
        <v>228</v>
      </c>
      <c r="BH131" s="4" t="s">
        <v>228</v>
      </c>
      <c r="BI131" s="4" t="s">
        <v>228</v>
      </c>
      <c r="BJ131" s="4" t="s">
        <v>228</v>
      </c>
      <c r="BK131" s="4" t="s">
        <v>228</v>
      </c>
      <c r="BL131" s="4" t="s">
        <v>228</v>
      </c>
      <c r="BM131" s="4" t="s">
        <v>228</v>
      </c>
      <c r="BN131" s="4" t="s">
        <v>228</v>
      </c>
      <c r="BO131" s="4" t="s">
        <v>228</v>
      </c>
      <c r="BP131" s="4" t="s">
        <v>355</v>
      </c>
      <c r="BQ131" s="4">
        <v>1.8344907407407407E-2</v>
      </c>
      <c r="BR131" s="4"/>
      <c r="BS131" s="4"/>
      <c r="BT131" s="4"/>
      <c r="BU131" s="4"/>
      <c r="BV131" s="4"/>
      <c r="BW131" s="4"/>
      <c r="BX131" s="4"/>
      <c r="BY131" s="4"/>
      <c r="BZ131" s="4"/>
      <c r="CA131" s="4"/>
      <c r="CB131" s="4"/>
      <c r="CC131" s="4"/>
      <c r="CD131" s="4"/>
      <c r="CE131" s="4"/>
      <c r="CF131" s="4"/>
      <c r="CG131" s="4"/>
      <c r="CH131" s="4"/>
      <c r="CI131" s="4"/>
      <c r="CJ131" s="4"/>
      <c r="CK131" s="4"/>
      <c r="CL131" s="4"/>
      <c r="CM131" s="4"/>
      <c r="CN131" s="4"/>
      <c r="CO131" s="4"/>
      <c r="CP131" s="4"/>
      <c r="CQ131" s="4"/>
      <c r="CR131" s="4"/>
      <c r="CS131" s="4"/>
      <c r="CT131" s="4"/>
      <c r="CU131" s="4"/>
      <c r="CV131" s="4"/>
      <c r="CW131" s="4"/>
      <c r="CX131" s="4"/>
      <c r="CY131" s="4"/>
      <c r="CZ131" s="4"/>
      <c r="DA131" s="4"/>
      <c r="DB131" s="4"/>
      <c r="DC131" s="4"/>
      <c r="DD131" s="4"/>
      <c r="DE131" s="4"/>
      <c r="DF131" s="4"/>
      <c r="DG131" s="78"/>
    </row>
    <row r="132" spans="1:111" x14ac:dyDescent="0.5">
      <c r="A132" s="82" t="str">
        <f>'5k Men'!B133</f>
        <v>Rod</v>
      </c>
      <c r="B132" s="17" t="str">
        <f>'5k Men'!C133</f>
        <v>Turner</v>
      </c>
      <c r="C132" s="6">
        <f t="shared" si="10"/>
        <v>0</v>
      </c>
      <c r="D132" s="4" t="s">
        <v>228</v>
      </c>
      <c r="E132" s="4" t="s">
        <v>228</v>
      </c>
      <c r="F132" s="4" t="s">
        <v>228</v>
      </c>
      <c r="G132" s="4" t="s">
        <v>228</v>
      </c>
      <c r="H132" s="4" t="s">
        <v>228</v>
      </c>
      <c r="I132" s="4" t="s">
        <v>228</v>
      </c>
      <c r="J132" s="4" t="s">
        <v>228</v>
      </c>
      <c r="K132" s="4" t="s">
        <v>228</v>
      </c>
      <c r="L132" s="4" t="s">
        <v>228</v>
      </c>
      <c r="M132" s="4" t="s">
        <v>228</v>
      </c>
      <c r="N132" s="4" t="s">
        <v>228</v>
      </c>
      <c r="O132" s="4" t="s">
        <v>228</v>
      </c>
      <c r="P132" s="4" t="s">
        <v>228</v>
      </c>
      <c r="Q132" s="4" t="s">
        <v>228</v>
      </c>
      <c r="R132" s="4" t="s">
        <v>228</v>
      </c>
      <c r="S132" s="4" t="s">
        <v>228</v>
      </c>
      <c r="T132" s="4" t="s">
        <v>228</v>
      </c>
      <c r="U132" s="4" t="s">
        <v>228</v>
      </c>
      <c r="V132" s="4" t="s">
        <v>228</v>
      </c>
      <c r="W132" s="4" t="s">
        <v>228</v>
      </c>
      <c r="X132" s="4" t="s">
        <v>228</v>
      </c>
      <c r="Y132" s="4" t="s">
        <v>228</v>
      </c>
      <c r="Z132" s="4" t="s">
        <v>228</v>
      </c>
      <c r="AA132" s="4" t="s">
        <v>228</v>
      </c>
      <c r="AB132" s="4" t="s">
        <v>228</v>
      </c>
      <c r="AC132" s="4" t="s">
        <v>228</v>
      </c>
      <c r="AD132" s="4" t="s">
        <v>228</v>
      </c>
      <c r="AE132" s="4" t="s">
        <v>228</v>
      </c>
      <c r="AF132" s="4" t="s">
        <v>228</v>
      </c>
      <c r="AG132" s="4" t="s">
        <v>228</v>
      </c>
      <c r="AH132" s="4" t="s">
        <v>228</v>
      </c>
      <c r="AI132" s="4" t="s">
        <v>228</v>
      </c>
      <c r="AJ132" s="4" t="s">
        <v>228</v>
      </c>
      <c r="AK132" s="4" t="s">
        <v>228</v>
      </c>
      <c r="AL132" s="4" t="s">
        <v>228</v>
      </c>
      <c r="AM132" s="4" t="s">
        <v>228</v>
      </c>
      <c r="AN132" s="4" t="s">
        <v>228</v>
      </c>
      <c r="AO132" s="4" t="s">
        <v>228</v>
      </c>
      <c r="AP132" s="4" t="s">
        <v>228</v>
      </c>
      <c r="AQ132" s="4" t="s">
        <v>228</v>
      </c>
      <c r="AR132" s="4" t="s">
        <v>228</v>
      </c>
      <c r="AS132" s="4" t="s">
        <v>228</v>
      </c>
      <c r="AT132" s="4" t="s">
        <v>228</v>
      </c>
      <c r="AU132" s="4" t="s">
        <v>228</v>
      </c>
      <c r="AV132" s="4" t="s">
        <v>228</v>
      </c>
      <c r="AW132" s="4" t="s">
        <v>228</v>
      </c>
      <c r="AX132" s="4" t="s">
        <v>228</v>
      </c>
      <c r="AY132" s="4" t="s">
        <v>228</v>
      </c>
      <c r="AZ132" s="4" t="s">
        <v>228</v>
      </c>
      <c r="BA132" s="4" t="s">
        <v>228</v>
      </c>
      <c r="BB132" s="4" t="s">
        <v>228</v>
      </c>
      <c r="BC132" s="4" t="s">
        <v>228</v>
      </c>
      <c r="BD132" s="4" t="s">
        <v>228</v>
      </c>
      <c r="BE132" s="4" t="s">
        <v>228</v>
      </c>
      <c r="BF132" s="4" t="s">
        <v>228</v>
      </c>
      <c r="BG132" s="4" t="s">
        <v>228</v>
      </c>
      <c r="BH132" s="4" t="s">
        <v>228</v>
      </c>
      <c r="BI132" s="4" t="s">
        <v>228</v>
      </c>
      <c r="BJ132" s="4" t="s">
        <v>228</v>
      </c>
      <c r="BK132" s="4" t="s">
        <v>228</v>
      </c>
      <c r="BL132" s="4" t="s">
        <v>228</v>
      </c>
      <c r="BM132" s="4" t="s">
        <v>228</v>
      </c>
      <c r="BN132" s="4" t="s">
        <v>228</v>
      </c>
      <c r="BO132" s="4" t="s">
        <v>228</v>
      </c>
      <c r="BP132" s="4" t="s">
        <v>228</v>
      </c>
      <c r="BQ132" s="4" t="s">
        <v>228</v>
      </c>
      <c r="BR132" s="4"/>
      <c r="BS132" s="4"/>
      <c r="BT132" s="4"/>
      <c r="BU132" s="4"/>
      <c r="BV132" s="4"/>
      <c r="BW132" s="4"/>
      <c r="BX132" s="4"/>
      <c r="BY132" s="4"/>
      <c r="BZ132" s="4"/>
      <c r="CA132" s="4"/>
      <c r="CB132" s="4"/>
      <c r="CC132" s="4"/>
      <c r="CD132" s="4"/>
      <c r="CE132" s="4"/>
      <c r="CF132" s="4"/>
      <c r="CG132" s="4"/>
      <c r="CH132" s="4"/>
      <c r="CI132" s="4"/>
      <c r="CJ132" s="4"/>
      <c r="CK132" s="4"/>
      <c r="CL132" s="4"/>
      <c r="CM132" s="4"/>
      <c r="CN132" s="4"/>
      <c r="CO132" s="4"/>
      <c r="CP132" s="4"/>
      <c r="CQ132" s="4"/>
      <c r="CR132" s="4"/>
      <c r="CS132" s="4"/>
      <c r="CT132" s="4"/>
      <c r="CU132" s="4"/>
      <c r="CV132" s="4"/>
      <c r="CW132" s="4"/>
      <c r="CX132" s="4"/>
      <c r="CY132" s="4"/>
      <c r="CZ132" s="4"/>
      <c r="DA132" s="4"/>
      <c r="DB132" s="4"/>
      <c r="DC132" s="4"/>
      <c r="DD132" s="4"/>
      <c r="DE132" s="4"/>
      <c r="DF132" s="4"/>
      <c r="DG132" s="78"/>
    </row>
    <row r="133" spans="1:111" x14ac:dyDescent="0.5">
      <c r="A133" s="82" t="str">
        <f>'5k Men'!B134</f>
        <v>Richard</v>
      </c>
      <c r="B133" s="17" t="str">
        <f>'5k Men'!C134</f>
        <v>Uttley</v>
      </c>
      <c r="C133" s="6">
        <f t="shared" si="10"/>
        <v>0</v>
      </c>
      <c r="D133" s="4" t="s">
        <v>228</v>
      </c>
      <c r="E133" s="4" t="s">
        <v>228</v>
      </c>
      <c r="F133" s="4" t="s">
        <v>228</v>
      </c>
      <c r="G133" s="4" t="s">
        <v>228</v>
      </c>
      <c r="H133" s="4" t="s">
        <v>228</v>
      </c>
      <c r="I133" s="4" t="s">
        <v>228</v>
      </c>
      <c r="J133" s="4" t="s">
        <v>228</v>
      </c>
      <c r="K133" s="4" t="s">
        <v>228</v>
      </c>
      <c r="L133" s="4" t="s">
        <v>228</v>
      </c>
      <c r="M133" s="4" t="s">
        <v>228</v>
      </c>
      <c r="N133" s="4" t="s">
        <v>228</v>
      </c>
      <c r="O133" s="4" t="s">
        <v>228</v>
      </c>
      <c r="P133" s="4" t="s">
        <v>228</v>
      </c>
      <c r="Q133" s="4" t="s">
        <v>228</v>
      </c>
      <c r="R133" s="4" t="s">
        <v>228</v>
      </c>
      <c r="S133" s="4" t="s">
        <v>228</v>
      </c>
      <c r="T133" s="4" t="s">
        <v>228</v>
      </c>
      <c r="U133" s="4" t="s">
        <v>228</v>
      </c>
      <c r="V133" s="4" t="s">
        <v>228</v>
      </c>
      <c r="W133" s="4" t="s">
        <v>228</v>
      </c>
      <c r="X133" s="4" t="s">
        <v>228</v>
      </c>
      <c r="Y133" s="4" t="s">
        <v>228</v>
      </c>
      <c r="Z133" s="4" t="s">
        <v>228</v>
      </c>
      <c r="AA133" s="4" t="s">
        <v>228</v>
      </c>
      <c r="AB133" s="4" t="s">
        <v>228</v>
      </c>
      <c r="AC133" s="4" t="s">
        <v>228</v>
      </c>
      <c r="AD133" s="4" t="s">
        <v>228</v>
      </c>
      <c r="AE133" s="4" t="s">
        <v>228</v>
      </c>
      <c r="AF133" s="4" t="s">
        <v>228</v>
      </c>
      <c r="AG133" s="4" t="s">
        <v>228</v>
      </c>
      <c r="AH133" s="4" t="s">
        <v>228</v>
      </c>
      <c r="AI133" s="4" t="s">
        <v>228</v>
      </c>
      <c r="AJ133" s="4" t="s">
        <v>228</v>
      </c>
      <c r="AK133" s="4" t="s">
        <v>228</v>
      </c>
      <c r="AL133" s="4" t="s">
        <v>228</v>
      </c>
      <c r="AM133" s="4" t="s">
        <v>228</v>
      </c>
      <c r="AN133" s="4" t="s">
        <v>228</v>
      </c>
      <c r="AO133" s="4" t="s">
        <v>228</v>
      </c>
      <c r="AP133" s="4" t="s">
        <v>228</v>
      </c>
      <c r="AQ133" s="4" t="s">
        <v>228</v>
      </c>
      <c r="AR133" s="4" t="s">
        <v>228</v>
      </c>
      <c r="AS133" s="4" t="s">
        <v>228</v>
      </c>
      <c r="AT133" s="4" t="s">
        <v>228</v>
      </c>
      <c r="AU133" s="4" t="s">
        <v>228</v>
      </c>
      <c r="AV133" s="4" t="s">
        <v>228</v>
      </c>
      <c r="AW133" s="4" t="s">
        <v>228</v>
      </c>
      <c r="AX133" s="4" t="s">
        <v>228</v>
      </c>
      <c r="AY133" s="4" t="s">
        <v>228</v>
      </c>
      <c r="AZ133" s="4" t="s">
        <v>228</v>
      </c>
      <c r="BA133" s="4" t="s">
        <v>228</v>
      </c>
      <c r="BB133" s="4" t="s">
        <v>228</v>
      </c>
      <c r="BC133" s="4" t="s">
        <v>228</v>
      </c>
      <c r="BD133" s="4" t="s">
        <v>228</v>
      </c>
      <c r="BE133" s="4" t="s">
        <v>228</v>
      </c>
      <c r="BF133" s="4" t="s">
        <v>228</v>
      </c>
      <c r="BG133" s="4" t="s">
        <v>228</v>
      </c>
      <c r="BH133" s="4" t="s">
        <v>228</v>
      </c>
      <c r="BI133" s="4" t="s">
        <v>228</v>
      </c>
      <c r="BJ133" s="4" t="s">
        <v>228</v>
      </c>
      <c r="BK133" s="4" t="s">
        <v>228</v>
      </c>
      <c r="BL133" s="4" t="s">
        <v>228</v>
      </c>
      <c r="BM133" s="4" t="s">
        <v>228</v>
      </c>
      <c r="BN133" s="4" t="s">
        <v>228</v>
      </c>
      <c r="BO133" s="4" t="s">
        <v>228</v>
      </c>
      <c r="BP133" s="4" t="s">
        <v>228</v>
      </c>
      <c r="BQ133" s="4" t="s">
        <v>228</v>
      </c>
      <c r="BR133" s="4"/>
      <c r="BS133" s="4"/>
      <c r="BT133" s="4"/>
      <c r="BU133" s="4"/>
      <c r="BV133" s="4"/>
      <c r="BW133" s="4"/>
      <c r="BX133" s="4"/>
      <c r="BY133" s="4"/>
      <c r="BZ133" s="4"/>
      <c r="CA133" s="4"/>
      <c r="CB133" s="4"/>
      <c r="CC133" s="4"/>
      <c r="CD133" s="4"/>
      <c r="CE133" s="4"/>
      <c r="CF133" s="4"/>
      <c r="CG133" s="4"/>
      <c r="CH133" s="4"/>
      <c r="CI133" s="4"/>
      <c r="CJ133" s="4"/>
      <c r="CK133" s="4"/>
      <c r="CL133" s="4"/>
      <c r="CM133" s="4"/>
      <c r="CN133" s="4"/>
      <c r="CO133" s="4"/>
      <c r="CP133" s="4"/>
      <c r="CQ133" s="4"/>
      <c r="CR133" s="4"/>
      <c r="CS133" s="4"/>
      <c r="CT133" s="4"/>
      <c r="CU133" s="4"/>
      <c r="CV133" s="4"/>
      <c r="CW133" s="4"/>
      <c r="CX133" s="4"/>
      <c r="CY133" s="4"/>
      <c r="CZ133" s="4"/>
      <c r="DA133" s="4"/>
      <c r="DB133" s="4"/>
      <c r="DC133" s="4"/>
      <c r="DD133" s="4"/>
      <c r="DE133" s="4"/>
      <c r="DF133" s="4"/>
      <c r="DG133" s="78"/>
    </row>
    <row r="134" spans="1:111" x14ac:dyDescent="0.5">
      <c r="A134" s="82" t="str">
        <f>'5k Men'!B135</f>
        <v>Gary</v>
      </c>
      <c r="B134" s="17" t="str">
        <f>'5k Men'!C135</f>
        <v>Walford</v>
      </c>
      <c r="C134" s="6">
        <f t="shared" si="10"/>
        <v>1.4212962962962964E-2</v>
      </c>
      <c r="D134" s="4" t="s">
        <v>228</v>
      </c>
      <c r="E134" s="4" t="s">
        <v>228</v>
      </c>
      <c r="F134" s="4" t="s">
        <v>228</v>
      </c>
      <c r="G134" s="4" t="s">
        <v>228</v>
      </c>
      <c r="H134" s="4" t="s">
        <v>228</v>
      </c>
      <c r="I134" s="4" t="s">
        <v>228</v>
      </c>
      <c r="J134" s="4" t="s">
        <v>228</v>
      </c>
      <c r="K134" s="4" t="s">
        <v>228</v>
      </c>
      <c r="L134" s="4" t="s">
        <v>228</v>
      </c>
      <c r="M134" s="4" t="s">
        <v>228</v>
      </c>
      <c r="N134" s="4" t="s">
        <v>228</v>
      </c>
      <c r="O134" s="4" t="s">
        <v>228</v>
      </c>
      <c r="P134" s="4" t="s">
        <v>228</v>
      </c>
      <c r="Q134" s="4" t="s">
        <v>228</v>
      </c>
      <c r="R134" s="4" t="s">
        <v>348</v>
      </c>
      <c r="S134" s="4">
        <v>1.4212962962962964E-2</v>
      </c>
      <c r="T134" s="4" t="s">
        <v>228</v>
      </c>
      <c r="U134" s="4" t="s">
        <v>228</v>
      </c>
      <c r="V134" s="4" t="s">
        <v>355</v>
      </c>
      <c r="W134" s="4">
        <v>1.5856481481481482E-2</v>
      </c>
      <c r="X134" s="4" t="s">
        <v>228</v>
      </c>
      <c r="Y134" s="4" t="s">
        <v>228</v>
      </c>
      <c r="Z134" s="4" t="s">
        <v>355</v>
      </c>
      <c r="AA134" s="4">
        <v>1.5682870370370371E-2</v>
      </c>
      <c r="AB134" s="4" t="s">
        <v>228</v>
      </c>
      <c r="AC134" s="4" t="s">
        <v>228</v>
      </c>
      <c r="AD134" s="4" t="s">
        <v>228</v>
      </c>
      <c r="AE134" s="4" t="s">
        <v>228</v>
      </c>
      <c r="AF134" s="4" t="s">
        <v>605</v>
      </c>
      <c r="AG134" s="4">
        <v>1.4872685185185185E-2</v>
      </c>
      <c r="AH134" s="4" t="s">
        <v>228</v>
      </c>
      <c r="AI134" s="4" t="s">
        <v>228</v>
      </c>
      <c r="AJ134" s="4" t="s">
        <v>675</v>
      </c>
      <c r="AK134" s="4">
        <v>1.4675925925925926E-2</v>
      </c>
      <c r="AL134" s="4" t="s">
        <v>228</v>
      </c>
      <c r="AM134" s="4" t="s">
        <v>228</v>
      </c>
      <c r="AN134" s="4" t="s">
        <v>355</v>
      </c>
      <c r="AO134" s="4">
        <v>1.4525462962962962E-2</v>
      </c>
      <c r="AP134" s="4" t="s">
        <v>355</v>
      </c>
      <c r="AQ134" s="4">
        <v>1.4560185185185185E-2</v>
      </c>
      <c r="AR134" s="4" t="s">
        <v>228</v>
      </c>
      <c r="AS134" s="4" t="s">
        <v>228</v>
      </c>
      <c r="AT134" s="4" t="s">
        <v>355</v>
      </c>
      <c r="AU134" s="4">
        <v>1.4768518518518519E-2</v>
      </c>
      <c r="AV134" s="4" t="s">
        <v>228</v>
      </c>
      <c r="AW134" s="4" t="s">
        <v>228</v>
      </c>
      <c r="AX134" s="4" t="s">
        <v>355</v>
      </c>
      <c r="AY134" s="4">
        <v>1.4907407407407407E-2</v>
      </c>
      <c r="AZ134" s="4" t="s">
        <v>228</v>
      </c>
      <c r="BA134" s="4" t="s">
        <v>228</v>
      </c>
      <c r="BB134" s="4" t="s">
        <v>355</v>
      </c>
      <c r="BC134" s="4">
        <v>1.4641203703703703E-2</v>
      </c>
      <c r="BD134" s="4" t="s">
        <v>355</v>
      </c>
      <c r="BE134" s="4">
        <v>1.4814814814814815E-2</v>
      </c>
      <c r="BF134" s="4" t="s">
        <v>228</v>
      </c>
      <c r="BG134" s="4" t="s">
        <v>228</v>
      </c>
      <c r="BH134" s="4" t="s">
        <v>228</v>
      </c>
      <c r="BI134" s="4" t="s">
        <v>228</v>
      </c>
      <c r="BJ134" s="4" t="s">
        <v>228</v>
      </c>
      <c r="BK134" s="4" t="s">
        <v>228</v>
      </c>
      <c r="BL134" s="4" t="s">
        <v>228</v>
      </c>
      <c r="BM134" s="4" t="s">
        <v>228</v>
      </c>
      <c r="BN134" s="4" t="s">
        <v>355</v>
      </c>
      <c r="BO134" s="4">
        <v>1.462962962962963E-2</v>
      </c>
      <c r="BP134" s="4" t="s">
        <v>228</v>
      </c>
      <c r="BQ134" s="4" t="s">
        <v>228</v>
      </c>
      <c r="BR134" s="4"/>
      <c r="BS134" s="4"/>
      <c r="BT134" s="4"/>
      <c r="BU134" s="4"/>
      <c r="BV134" s="4"/>
      <c r="BW134" s="4"/>
      <c r="BX134" s="4"/>
      <c r="BY134" s="4"/>
      <c r="BZ134" s="4"/>
      <c r="CA134" s="4"/>
      <c r="CB134" s="4"/>
      <c r="CC134" s="4"/>
      <c r="CD134" s="4"/>
      <c r="CE134" s="4"/>
      <c r="CF134" s="4"/>
      <c r="CG134" s="4"/>
      <c r="CH134" s="4"/>
      <c r="CI134" s="4"/>
      <c r="CJ134" s="4"/>
      <c r="CK134" s="4"/>
      <c r="CL134" s="4"/>
      <c r="CM134" s="4"/>
      <c r="CN134" s="4"/>
      <c r="CO134" s="4"/>
      <c r="CP134" s="4"/>
      <c r="CQ134" s="4"/>
      <c r="CR134" s="4"/>
      <c r="CS134" s="4"/>
      <c r="CT134" s="4"/>
      <c r="CU134" s="4"/>
      <c r="CV134" s="4"/>
      <c r="CW134" s="4"/>
      <c r="CX134" s="4"/>
      <c r="CY134" s="4"/>
      <c r="CZ134" s="4"/>
      <c r="DA134" s="4"/>
      <c r="DB134" s="4"/>
      <c r="DC134" s="4"/>
      <c r="DD134" s="4"/>
      <c r="DE134" s="4"/>
      <c r="DF134" s="4"/>
      <c r="DG134" s="78"/>
    </row>
    <row r="135" spans="1:111" x14ac:dyDescent="0.5">
      <c r="A135" s="82" t="str">
        <f>'5k Men'!B136</f>
        <v>Peter</v>
      </c>
      <c r="B135" s="17" t="str">
        <f>'5k Men'!C136</f>
        <v>Watkinson</v>
      </c>
      <c r="C135" s="6">
        <f t="shared" si="10"/>
        <v>1.7685185185185186E-2</v>
      </c>
      <c r="D135" s="4" t="s">
        <v>353</v>
      </c>
      <c r="E135" s="4">
        <v>1.8935185185185187E-2</v>
      </c>
      <c r="F135" s="4" t="s">
        <v>228</v>
      </c>
      <c r="G135" s="4" t="s">
        <v>228</v>
      </c>
      <c r="H135" s="4" t="s">
        <v>353</v>
      </c>
      <c r="I135" s="4">
        <v>2.056712962962963E-2</v>
      </c>
      <c r="J135" s="4" t="s">
        <v>353</v>
      </c>
      <c r="K135" s="4">
        <v>1.8668981481481481E-2</v>
      </c>
      <c r="L135" s="4" t="s">
        <v>359</v>
      </c>
      <c r="M135" s="4">
        <v>1.8807870370370371E-2</v>
      </c>
      <c r="N135" s="4" t="s">
        <v>353</v>
      </c>
      <c r="O135" s="4">
        <v>1.8773148148148146E-2</v>
      </c>
      <c r="P135" s="4" t="s">
        <v>359</v>
      </c>
      <c r="Q135" s="4">
        <v>1.8715277777777779E-2</v>
      </c>
      <c r="R135" s="4" t="s">
        <v>353</v>
      </c>
      <c r="S135" s="4">
        <v>1.8958333333333334E-2</v>
      </c>
      <c r="T135" s="4" t="s">
        <v>359</v>
      </c>
      <c r="U135" s="4">
        <v>1.8136574074074076E-2</v>
      </c>
      <c r="V135" s="4" t="s">
        <v>228</v>
      </c>
      <c r="W135" s="4" t="s">
        <v>228</v>
      </c>
      <c r="X135" s="4" t="s">
        <v>359</v>
      </c>
      <c r="Y135" s="4">
        <v>1.7951388888888888E-2</v>
      </c>
      <c r="Z135" s="4" t="s">
        <v>359</v>
      </c>
      <c r="AA135" s="4">
        <v>1.7812499999999998E-2</v>
      </c>
      <c r="AB135" s="4" t="s">
        <v>228</v>
      </c>
      <c r="AC135" s="4" t="s">
        <v>228</v>
      </c>
      <c r="AD135" s="4" t="s">
        <v>353</v>
      </c>
      <c r="AE135" s="4">
        <v>1.9074074074074073E-2</v>
      </c>
      <c r="AF135" s="4" t="s">
        <v>359</v>
      </c>
      <c r="AG135" s="4">
        <v>1.7685185185185186E-2</v>
      </c>
      <c r="AH135" s="4" t="s">
        <v>359</v>
      </c>
      <c r="AI135" s="4">
        <v>1.8877314814814816E-2</v>
      </c>
      <c r="AJ135" s="4" t="s">
        <v>228</v>
      </c>
      <c r="AK135" s="4" t="s">
        <v>228</v>
      </c>
      <c r="AL135" s="4" t="s">
        <v>228</v>
      </c>
      <c r="AM135" s="4" t="s">
        <v>228</v>
      </c>
      <c r="AN135" s="4" t="s">
        <v>353</v>
      </c>
      <c r="AO135" s="4">
        <v>1.9097222222222224E-2</v>
      </c>
      <c r="AP135" s="4" t="s">
        <v>353</v>
      </c>
      <c r="AQ135" s="4">
        <v>1.804398148148148E-2</v>
      </c>
      <c r="AR135" s="4" t="s">
        <v>353</v>
      </c>
      <c r="AS135" s="4">
        <v>1.8796296296296297E-2</v>
      </c>
      <c r="AT135" s="4" t="s">
        <v>228</v>
      </c>
      <c r="AU135" s="4" t="s">
        <v>228</v>
      </c>
      <c r="AV135" s="4" t="s">
        <v>353</v>
      </c>
      <c r="AW135" s="4">
        <v>1.8472222222222223E-2</v>
      </c>
      <c r="AX135" s="4" t="s">
        <v>353</v>
      </c>
      <c r="AY135" s="4">
        <v>1.8587962962962962E-2</v>
      </c>
      <c r="AZ135" s="4" t="s">
        <v>359</v>
      </c>
      <c r="BA135" s="4">
        <v>1.832175925925926E-2</v>
      </c>
      <c r="BB135" s="4" t="s">
        <v>353</v>
      </c>
      <c r="BC135" s="4">
        <v>1.8275462962962962E-2</v>
      </c>
      <c r="BD135" s="4" t="s">
        <v>359</v>
      </c>
      <c r="BE135" s="4">
        <v>1.8564814814814815E-2</v>
      </c>
      <c r="BF135" s="4" t="s">
        <v>359</v>
      </c>
      <c r="BG135" s="4">
        <v>1.8587962962962962E-2</v>
      </c>
      <c r="BH135" s="4" t="s">
        <v>359</v>
      </c>
      <c r="BI135" s="4">
        <v>1.8738425925925926E-2</v>
      </c>
      <c r="BJ135" s="4" t="s">
        <v>228</v>
      </c>
      <c r="BK135" s="4" t="s">
        <v>228</v>
      </c>
      <c r="BL135" s="4" t="s">
        <v>228</v>
      </c>
      <c r="BM135" s="4" t="s">
        <v>228</v>
      </c>
      <c r="BN135" s="4" t="s">
        <v>359</v>
      </c>
      <c r="BO135" s="4">
        <v>1.8761574074074073E-2</v>
      </c>
      <c r="BP135" s="4" t="s">
        <v>359</v>
      </c>
      <c r="BQ135" s="4">
        <v>1.8171296296296297E-2</v>
      </c>
      <c r="BR135" s="4"/>
      <c r="BS135" s="4"/>
      <c r="BT135" s="4"/>
      <c r="BU135" s="4"/>
      <c r="BV135" s="4"/>
      <c r="BW135" s="4"/>
      <c r="BX135" s="4"/>
      <c r="BY135" s="4"/>
      <c r="BZ135" s="4"/>
      <c r="CA135" s="4"/>
      <c r="CB135" s="4"/>
      <c r="CC135" s="4"/>
      <c r="CD135" s="4"/>
      <c r="CE135" s="4"/>
      <c r="CF135" s="4"/>
      <c r="CG135" s="4"/>
      <c r="CH135" s="4"/>
      <c r="CI135" s="4"/>
      <c r="CJ135" s="4"/>
      <c r="CK135" s="4"/>
      <c r="CL135" s="4"/>
      <c r="CM135" s="4"/>
      <c r="CN135" s="4"/>
      <c r="CO135" s="4"/>
      <c r="CP135" s="4"/>
      <c r="CQ135" s="4"/>
      <c r="CR135" s="4"/>
      <c r="CS135" s="4"/>
      <c r="CT135" s="4"/>
      <c r="CU135" s="4"/>
      <c r="CV135" s="4"/>
      <c r="CW135" s="4"/>
      <c r="CX135" s="4"/>
      <c r="CY135" s="4"/>
      <c r="CZ135" s="4"/>
      <c r="DA135" s="4"/>
      <c r="DB135" s="4"/>
      <c r="DC135" s="4"/>
      <c r="DD135" s="4"/>
      <c r="DE135" s="4"/>
      <c r="DF135" s="4"/>
      <c r="DG135" s="78"/>
    </row>
    <row r="136" spans="1:111" x14ac:dyDescent="0.5">
      <c r="A136" s="82" t="str">
        <f>'5k Men'!B137</f>
        <v>Adam</v>
      </c>
      <c r="B136" s="17" t="str">
        <f>'5k Men'!C137</f>
        <v>White</v>
      </c>
      <c r="C136" s="6">
        <f>MIN(D136:DG136)</f>
        <v>0</v>
      </c>
      <c r="D136" s="4" t="s">
        <v>228</v>
      </c>
      <c r="E136" s="4" t="s">
        <v>228</v>
      </c>
      <c r="F136" s="4" t="s">
        <v>228</v>
      </c>
      <c r="G136" s="4" t="s">
        <v>228</v>
      </c>
      <c r="H136" s="4" t="s">
        <v>228</v>
      </c>
      <c r="I136" s="4" t="s">
        <v>228</v>
      </c>
      <c r="J136" s="4" t="s">
        <v>228</v>
      </c>
      <c r="K136" s="4" t="s">
        <v>228</v>
      </c>
      <c r="L136" s="4" t="s">
        <v>228</v>
      </c>
      <c r="M136" s="4" t="s">
        <v>228</v>
      </c>
      <c r="N136" s="4" t="s">
        <v>228</v>
      </c>
      <c r="O136" s="4" t="s">
        <v>228</v>
      </c>
      <c r="P136" s="4" t="s">
        <v>228</v>
      </c>
      <c r="Q136" s="4" t="s">
        <v>228</v>
      </c>
      <c r="R136" s="4" t="s">
        <v>228</v>
      </c>
      <c r="S136" s="4" t="s">
        <v>228</v>
      </c>
      <c r="T136" s="4" t="s">
        <v>228</v>
      </c>
      <c r="U136" s="4" t="s">
        <v>228</v>
      </c>
      <c r="V136" s="4" t="s">
        <v>228</v>
      </c>
      <c r="W136" s="4" t="s">
        <v>228</v>
      </c>
      <c r="X136" s="4" t="s">
        <v>228</v>
      </c>
      <c r="Y136" s="4" t="s">
        <v>228</v>
      </c>
      <c r="Z136" s="4" t="s">
        <v>228</v>
      </c>
      <c r="AA136" s="4" t="s">
        <v>228</v>
      </c>
      <c r="AB136" s="4" t="s">
        <v>228</v>
      </c>
      <c r="AC136" s="4" t="s">
        <v>228</v>
      </c>
      <c r="AD136" s="4" t="s">
        <v>228</v>
      </c>
      <c r="AE136" s="4" t="s">
        <v>228</v>
      </c>
      <c r="AF136" s="4" t="s">
        <v>228</v>
      </c>
      <c r="AG136" s="4" t="s">
        <v>228</v>
      </c>
      <c r="AH136" s="4" t="s">
        <v>228</v>
      </c>
      <c r="AI136" s="4" t="s">
        <v>228</v>
      </c>
      <c r="AJ136" s="4" t="s">
        <v>228</v>
      </c>
      <c r="AK136" s="4" t="s">
        <v>228</v>
      </c>
      <c r="AL136" s="4" t="s">
        <v>228</v>
      </c>
      <c r="AM136" s="4" t="s">
        <v>228</v>
      </c>
      <c r="AN136" s="4" t="s">
        <v>228</v>
      </c>
      <c r="AO136" s="4" t="s">
        <v>228</v>
      </c>
      <c r="AP136" s="4" t="s">
        <v>228</v>
      </c>
      <c r="AQ136" s="4" t="s">
        <v>228</v>
      </c>
      <c r="AR136" s="4" t="s">
        <v>228</v>
      </c>
      <c r="AS136" s="4" t="s">
        <v>228</v>
      </c>
      <c r="AT136" s="4" t="s">
        <v>228</v>
      </c>
      <c r="AU136" s="4" t="s">
        <v>228</v>
      </c>
      <c r="AV136" s="4" t="s">
        <v>228</v>
      </c>
      <c r="AW136" s="4" t="s">
        <v>228</v>
      </c>
      <c r="AX136" s="4" t="s">
        <v>228</v>
      </c>
      <c r="AY136" s="4" t="s">
        <v>228</v>
      </c>
      <c r="AZ136" s="4" t="s">
        <v>228</v>
      </c>
      <c r="BA136" s="4" t="s">
        <v>228</v>
      </c>
      <c r="BB136" s="4" t="s">
        <v>228</v>
      </c>
      <c r="BC136" s="4" t="s">
        <v>228</v>
      </c>
      <c r="BD136" s="4" t="s">
        <v>228</v>
      </c>
      <c r="BE136" s="4" t="s">
        <v>228</v>
      </c>
      <c r="BF136" s="4" t="s">
        <v>228</v>
      </c>
      <c r="BG136" s="4" t="s">
        <v>228</v>
      </c>
      <c r="BH136" s="4" t="s">
        <v>228</v>
      </c>
      <c r="BI136" s="4" t="s">
        <v>228</v>
      </c>
      <c r="BJ136" s="4" t="s">
        <v>228</v>
      </c>
      <c r="BK136" s="4" t="s">
        <v>228</v>
      </c>
      <c r="BL136" s="4" t="s">
        <v>228</v>
      </c>
      <c r="BM136" s="4" t="s">
        <v>228</v>
      </c>
      <c r="BN136" s="4" t="s">
        <v>228</v>
      </c>
      <c r="BO136" s="4" t="s">
        <v>228</v>
      </c>
      <c r="BP136" s="4" t="s">
        <v>228</v>
      </c>
      <c r="BQ136" s="4" t="s">
        <v>228</v>
      </c>
      <c r="BR136" s="4"/>
      <c r="BS136" s="4"/>
      <c r="BT136" s="4"/>
      <c r="BU136" s="4"/>
      <c r="BV136" s="4"/>
      <c r="BW136" s="4"/>
      <c r="BX136" s="4"/>
      <c r="BY136" s="4"/>
      <c r="BZ136" s="4"/>
      <c r="CA136" s="4"/>
      <c r="CB136" s="4"/>
      <c r="CC136" s="4"/>
      <c r="CD136" s="4"/>
      <c r="CE136" s="4"/>
      <c r="CF136" s="4"/>
      <c r="CG136" s="4"/>
      <c r="CH136" s="4"/>
      <c r="CI136" s="4"/>
      <c r="CJ136" s="4"/>
      <c r="CK136" s="4"/>
      <c r="CL136" s="4"/>
      <c r="CM136" s="4"/>
      <c r="CN136" s="4"/>
      <c r="CO136" s="4"/>
      <c r="CP136" s="4"/>
      <c r="CQ136" s="4"/>
      <c r="CR136" s="4"/>
      <c r="CS136" s="4"/>
      <c r="CT136" s="4"/>
      <c r="CU136" s="4"/>
      <c r="CV136" s="4"/>
      <c r="CW136" s="4"/>
      <c r="CX136" s="4"/>
      <c r="CY136" s="4"/>
      <c r="CZ136" s="4"/>
      <c r="DA136" s="4"/>
      <c r="DB136" s="4"/>
      <c r="DC136" s="4"/>
      <c r="DD136" s="4"/>
      <c r="DE136" s="4"/>
      <c r="DF136" s="4"/>
      <c r="DG136" s="78"/>
    </row>
    <row r="137" spans="1:111" x14ac:dyDescent="0.5">
      <c r="A137" s="82" t="str">
        <f>'5k Men'!B138</f>
        <v>David</v>
      </c>
      <c r="B137" s="17" t="str">
        <f>'5k Men'!C138</f>
        <v>Whiting</v>
      </c>
      <c r="C137" s="6">
        <f>MIN(D137:DG137)</f>
        <v>1.1840277777777778E-2</v>
      </c>
      <c r="D137" s="4" t="s">
        <v>404</v>
      </c>
      <c r="E137" s="4">
        <v>1.2638888888888889E-2</v>
      </c>
      <c r="F137" s="4" t="s">
        <v>228</v>
      </c>
      <c r="G137" s="4" t="s">
        <v>228</v>
      </c>
      <c r="H137" s="4" t="s">
        <v>347</v>
      </c>
      <c r="I137" s="4">
        <v>1.2291666666666666E-2</v>
      </c>
      <c r="J137" s="4" t="s">
        <v>355</v>
      </c>
      <c r="K137" s="4">
        <v>1.2708333333333334E-2</v>
      </c>
      <c r="L137" s="4" t="s">
        <v>228</v>
      </c>
      <c r="M137" s="4" t="s">
        <v>228</v>
      </c>
      <c r="N137" s="4" t="s">
        <v>348</v>
      </c>
      <c r="O137" s="4">
        <v>1.1840277777777778E-2</v>
      </c>
      <c r="P137" s="4" t="s">
        <v>228</v>
      </c>
      <c r="Q137" s="4" t="s">
        <v>228</v>
      </c>
      <c r="R137" s="4" t="s">
        <v>350</v>
      </c>
      <c r="S137" s="4">
        <v>1.3877314814814815E-2</v>
      </c>
      <c r="T137" s="4" t="s">
        <v>508</v>
      </c>
      <c r="U137" s="4">
        <v>1.2442129629629629E-2</v>
      </c>
      <c r="V137" s="4" t="s">
        <v>355</v>
      </c>
      <c r="W137" s="4">
        <v>1.4791666666666667E-2</v>
      </c>
      <c r="X137" s="4" t="s">
        <v>355</v>
      </c>
      <c r="Y137" s="4">
        <v>1.5601851851851851E-2</v>
      </c>
      <c r="Z137" s="4" t="s">
        <v>355</v>
      </c>
      <c r="AA137" s="4">
        <v>1.2986111111111111E-2</v>
      </c>
      <c r="AB137" s="4" t="s">
        <v>576</v>
      </c>
      <c r="AC137" s="4">
        <v>1.375E-2</v>
      </c>
      <c r="AD137" s="4" t="s">
        <v>355</v>
      </c>
      <c r="AE137" s="4">
        <v>1.306712962962963E-2</v>
      </c>
      <c r="AF137" s="4" t="s">
        <v>357</v>
      </c>
      <c r="AG137" s="4">
        <v>1.2407407407407407E-2</v>
      </c>
      <c r="AH137" s="4" t="s">
        <v>577</v>
      </c>
      <c r="AI137" s="4">
        <v>1.2164351851851852E-2</v>
      </c>
      <c r="AJ137" s="4" t="s">
        <v>355</v>
      </c>
      <c r="AK137" s="4">
        <v>1.6886574074074075E-2</v>
      </c>
      <c r="AL137" s="4" t="s">
        <v>355</v>
      </c>
      <c r="AM137" s="4">
        <v>1.2442129629629629E-2</v>
      </c>
      <c r="AN137" s="4" t="s">
        <v>355</v>
      </c>
      <c r="AO137" s="4">
        <v>1.2650462962962962E-2</v>
      </c>
      <c r="AP137" s="4" t="s">
        <v>355</v>
      </c>
      <c r="AQ137" s="4">
        <v>1.556712962962963E-2</v>
      </c>
      <c r="AR137" s="4" t="s">
        <v>355</v>
      </c>
      <c r="AS137" s="4">
        <v>1.2719907407407407E-2</v>
      </c>
      <c r="AT137" s="4" t="s">
        <v>355</v>
      </c>
      <c r="AU137" s="4">
        <v>1.2511574074074074E-2</v>
      </c>
      <c r="AV137" s="4" t="s">
        <v>355</v>
      </c>
      <c r="AW137" s="4">
        <v>1.2314814814814815E-2</v>
      </c>
      <c r="AX137" s="4" t="s">
        <v>355</v>
      </c>
      <c r="AY137" s="4">
        <v>1.2465277777777778E-2</v>
      </c>
      <c r="AZ137" s="4" t="s">
        <v>348</v>
      </c>
      <c r="BA137" s="4">
        <v>1.1967592592592592E-2</v>
      </c>
      <c r="BB137" s="4" t="s">
        <v>348</v>
      </c>
      <c r="BC137" s="4">
        <v>1.1967592592592592E-2</v>
      </c>
      <c r="BD137" s="4" t="s">
        <v>355</v>
      </c>
      <c r="BE137" s="4">
        <v>1.2442129629629629E-2</v>
      </c>
      <c r="BF137" s="4" t="s">
        <v>228</v>
      </c>
      <c r="BG137" s="4" t="s">
        <v>228</v>
      </c>
      <c r="BH137" s="4" t="s">
        <v>355</v>
      </c>
      <c r="BI137" s="4">
        <v>1.2106481481481482E-2</v>
      </c>
      <c r="BJ137" s="4" t="s">
        <v>883</v>
      </c>
      <c r="BK137" s="4">
        <v>1.2407407407407407E-2</v>
      </c>
      <c r="BL137" s="4" t="s">
        <v>228</v>
      </c>
      <c r="BM137" s="4" t="s">
        <v>228</v>
      </c>
      <c r="BN137" s="4" t="s">
        <v>228</v>
      </c>
      <c r="BO137" s="4" t="s">
        <v>228</v>
      </c>
      <c r="BP137" s="4" t="s">
        <v>228</v>
      </c>
      <c r="BQ137" s="4" t="s">
        <v>228</v>
      </c>
      <c r="BR137" s="4"/>
      <c r="BS137" s="4"/>
      <c r="BT137" s="4"/>
      <c r="BU137" s="4"/>
      <c r="BV137" s="4"/>
      <c r="BW137" s="4"/>
      <c r="BX137" s="4"/>
      <c r="BY137" s="4"/>
      <c r="BZ137" s="4"/>
      <c r="CA137" s="4"/>
      <c r="CB137" s="4"/>
      <c r="CC137" s="4"/>
      <c r="CD137" s="4"/>
      <c r="CE137" s="4"/>
      <c r="CF137" s="4"/>
      <c r="CG137" s="4"/>
      <c r="CH137" s="4"/>
      <c r="CI137" s="4"/>
      <c r="CJ137" s="4"/>
      <c r="CK137" s="4"/>
      <c r="CL137" s="4"/>
      <c r="CM137" s="4"/>
      <c r="CN137" s="4"/>
      <c r="CO137" s="4"/>
      <c r="CP137" s="4"/>
      <c r="CQ137" s="4"/>
      <c r="CR137" s="4"/>
      <c r="CS137" s="4"/>
      <c r="CT137" s="4"/>
      <c r="CU137" s="4"/>
      <c r="CV137" s="4"/>
      <c r="CW137" s="4"/>
      <c r="CX137" s="4"/>
      <c r="CY137" s="4"/>
      <c r="CZ137" s="4"/>
      <c r="DA137" s="4"/>
      <c r="DB137" s="4"/>
      <c r="DC137" s="4"/>
      <c r="DD137" s="4"/>
      <c r="DE137" s="4"/>
      <c r="DF137" s="4"/>
      <c r="DG137" s="78"/>
    </row>
    <row r="138" spans="1:111" x14ac:dyDescent="0.5">
      <c r="A138" s="82" t="str">
        <f>'5k Men'!B139</f>
        <v>Lee</v>
      </c>
      <c r="B138" s="17" t="str">
        <f>'5k Men'!C139</f>
        <v>Wiles</v>
      </c>
      <c r="C138" s="6">
        <f>MIN(D138:DG138)</f>
        <v>1.3738425925925926E-2</v>
      </c>
      <c r="D138" s="4" t="s">
        <v>347</v>
      </c>
      <c r="E138" s="4">
        <v>1.5185185185185185E-2</v>
      </c>
      <c r="F138" s="4" t="s">
        <v>347</v>
      </c>
      <c r="G138" s="4">
        <v>1.5104166666666667E-2</v>
      </c>
      <c r="H138" s="4" t="s">
        <v>368</v>
      </c>
      <c r="I138" s="4">
        <v>1.5011574074074075E-2</v>
      </c>
      <c r="J138" s="4" t="s">
        <v>355</v>
      </c>
      <c r="K138" s="4">
        <v>2.0555555555555556E-2</v>
      </c>
      <c r="L138" s="4" t="s">
        <v>348</v>
      </c>
      <c r="M138" s="4">
        <v>1.7233796296296296E-2</v>
      </c>
      <c r="N138" s="4" t="s">
        <v>402</v>
      </c>
      <c r="O138" s="4">
        <v>1.3738425925925926E-2</v>
      </c>
      <c r="P138" s="4" t="s">
        <v>403</v>
      </c>
      <c r="Q138" s="4">
        <v>1.4953703703703703E-2</v>
      </c>
      <c r="R138" s="4" t="s">
        <v>348</v>
      </c>
      <c r="S138" s="4">
        <v>3.471064814814815E-2</v>
      </c>
      <c r="T138" s="4" t="s">
        <v>348</v>
      </c>
      <c r="U138" s="4">
        <v>1.7349537037037038E-2</v>
      </c>
      <c r="V138" s="4" t="s">
        <v>540</v>
      </c>
      <c r="W138" s="4">
        <v>3.4756944444444444E-2</v>
      </c>
      <c r="X138" s="4" t="s">
        <v>348</v>
      </c>
      <c r="Y138" s="4">
        <v>3.290509259259259E-2</v>
      </c>
      <c r="Z138" s="4" t="s">
        <v>347</v>
      </c>
      <c r="AA138" s="4">
        <v>3.6018518518518519E-2</v>
      </c>
      <c r="AB138" s="4" t="s">
        <v>348</v>
      </c>
      <c r="AC138" s="4">
        <v>3.1712962962962964E-2</v>
      </c>
      <c r="AD138" s="4" t="s">
        <v>355</v>
      </c>
      <c r="AE138" s="4">
        <v>2.8981481481481483E-2</v>
      </c>
      <c r="AF138" s="4" t="s">
        <v>348</v>
      </c>
      <c r="AG138" s="4">
        <v>3.2430555555555553E-2</v>
      </c>
      <c r="AH138" s="4" t="s">
        <v>540</v>
      </c>
      <c r="AI138" s="4">
        <v>2.329861111111111E-2</v>
      </c>
      <c r="AJ138" s="4" t="s">
        <v>348</v>
      </c>
      <c r="AK138" s="4">
        <v>2.0069444444444445E-2</v>
      </c>
      <c r="AL138" s="4" t="s">
        <v>540</v>
      </c>
      <c r="AM138" s="4">
        <v>1.954861111111111E-2</v>
      </c>
      <c r="AN138" s="4" t="s">
        <v>355</v>
      </c>
      <c r="AO138" s="4">
        <v>1.8865740740740742E-2</v>
      </c>
      <c r="AP138" s="4" t="s">
        <v>348</v>
      </c>
      <c r="AQ138" s="4">
        <v>1.6793981481481483E-2</v>
      </c>
      <c r="AR138" s="4" t="s">
        <v>355</v>
      </c>
      <c r="AS138" s="4">
        <v>1.7685185185185186E-2</v>
      </c>
      <c r="AT138" s="4" t="s">
        <v>540</v>
      </c>
      <c r="AU138" s="4">
        <v>1.5416666666666667E-2</v>
      </c>
      <c r="AV138" s="4" t="s">
        <v>357</v>
      </c>
      <c r="AW138" s="4">
        <v>1.5289351851851853E-2</v>
      </c>
      <c r="AX138" s="4" t="s">
        <v>355</v>
      </c>
      <c r="AY138" s="4">
        <v>1.6412037037037037E-2</v>
      </c>
      <c r="AZ138" s="4" t="s">
        <v>545</v>
      </c>
      <c r="BA138" s="4">
        <v>1.4976851851851852E-2</v>
      </c>
      <c r="BB138" s="4" t="s">
        <v>400</v>
      </c>
      <c r="BC138" s="4">
        <v>1.4710648148148148E-2</v>
      </c>
      <c r="BD138" s="4" t="s">
        <v>351</v>
      </c>
      <c r="BE138" s="4">
        <v>1.556712962962963E-2</v>
      </c>
      <c r="BF138" s="4" t="s">
        <v>368</v>
      </c>
      <c r="BG138" s="4">
        <v>1.7673611111111112E-2</v>
      </c>
      <c r="BH138" s="4" t="s">
        <v>348</v>
      </c>
      <c r="BI138" s="4">
        <v>1.726851851851852E-2</v>
      </c>
      <c r="BJ138" s="4" t="s">
        <v>510</v>
      </c>
      <c r="BK138" s="4">
        <v>1.40625E-2</v>
      </c>
      <c r="BL138" s="4" t="s">
        <v>348</v>
      </c>
      <c r="BM138" s="4">
        <v>1.6527777777777777E-2</v>
      </c>
      <c r="BN138" s="4" t="s">
        <v>540</v>
      </c>
      <c r="BO138" s="4">
        <v>1.3761574074074074E-2</v>
      </c>
      <c r="BP138" s="4" t="s">
        <v>348</v>
      </c>
      <c r="BQ138" s="4">
        <v>1.5081018518518518E-2</v>
      </c>
      <c r="BR138" s="4"/>
      <c r="BS138" s="4"/>
      <c r="BT138" s="4"/>
      <c r="BU138" s="4"/>
      <c r="BV138" s="4"/>
      <c r="BW138" s="4"/>
      <c r="BX138" s="4"/>
      <c r="BY138" s="4"/>
      <c r="BZ138" s="4"/>
      <c r="CA138" s="4"/>
      <c r="CB138" s="4"/>
      <c r="CC138" s="4"/>
      <c r="CD138" s="4"/>
      <c r="CE138" s="4"/>
      <c r="CF138" s="4"/>
      <c r="CG138" s="4"/>
      <c r="CH138" s="4"/>
      <c r="CI138" s="4"/>
      <c r="CJ138" s="4"/>
      <c r="CK138" s="4"/>
      <c r="CL138" s="4"/>
      <c r="CM138" s="4"/>
      <c r="CN138" s="4"/>
      <c r="CO138" s="4"/>
      <c r="CP138" s="4"/>
      <c r="CQ138" s="4"/>
      <c r="CR138" s="4"/>
      <c r="CS138" s="4"/>
      <c r="CT138" s="4"/>
      <c r="CU138" s="4"/>
      <c r="CV138" s="4"/>
      <c r="CW138" s="4"/>
      <c r="CX138" s="4"/>
      <c r="CY138" s="4"/>
      <c r="CZ138" s="4"/>
      <c r="DA138" s="4"/>
      <c r="DB138" s="4"/>
      <c r="DC138" s="4"/>
      <c r="DD138" s="4"/>
      <c r="DE138" s="4"/>
      <c r="DF138" s="4"/>
      <c r="DG138" s="78"/>
    </row>
    <row r="139" spans="1:111" x14ac:dyDescent="0.5">
      <c r="A139" s="82" t="str">
        <f>'5k Men'!B140</f>
        <v>Stephen</v>
      </c>
      <c r="B139" s="17" t="str">
        <f>'5k Men'!C140</f>
        <v>Williets</v>
      </c>
      <c r="C139" s="6">
        <f t="shared" si="10"/>
        <v>2.2349537037037036E-2</v>
      </c>
      <c r="D139" s="4" t="s">
        <v>228</v>
      </c>
      <c r="E139" s="4" t="s">
        <v>228</v>
      </c>
      <c r="F139" s="4" t="s">
        <v>228</v>
      </c>
      <c r="G139" s="4" t="s">
        <v>228</v>
      </c>
      <c r="H139" s="4" t="s">
        <v>228</v>
      </c>
      <c r="I139" s="4" t="s">
        <v>228</v>
      </c>
      <c r="J139" s="4" t="s">
        <v>228</v>
      </c>
      <c r="K139" s="4" t="s">
        <v>228</v>
      </c>
      <c r="L139" s="4" t="s">
        <v>228</v>
      </c>
      <c r="M139" s="4" t="s">
        <v>228</v>
      </c>
      <c r="N139" s="4" t="s">
        <v>228</v>
      </c>
      <c r="O139" s="4" t="s">
        <v>228</v>
      </c>
      <c r="P139" s="4" t="s">
        <v>228</v>
      </c>
      <c r="Q139" s="4" t="s">
        <v>228</v>
      </c>
      <c r="R139" s="4" t="s">
        <v>228</v>
      </c>
      <c r="S139" s="4" t="s">
        <v>228</v>
      </c>
      <c r="T139" s="4" t="s">
        <v>228</v>
      </c>
      <c r="U139" s="4" t="s">
        <v>228</v>
      </c>
      <c r="V139" s="4" t="s">
        <v>228</v>
      </c>
      <c r="W139" s="4" t="s">
        <v>228</v>
      </c>
      <c r="X139" s="4" t="s">
        <v>228</v>
      </c>
      <c r="Y139" s="4" t="s">
        <v>228</v>
      </c>
      <c r="Z139" s="4" t="s">
        <v>228</v>
      </c>
      <c r="AA139" s="4" t="s">
        <v>228</v>
      </c>
      <c r="AB139" s="4" t="s">
        <v>228</v>
      </c>
      <c r="AC139" s="4" t="s">
        <v>228</v>
      </c>
      <c r="AD139" s="4" t="s">
        <v>228</v>
      </c>
      <c r="AE139" s="4" t="s">
        <v>228</v>
      </c>
      <c r="AF139" s="4" t="s">
        <v>228</v>
      </c>
      <c r="AG139" s="4" t="s">
        <v>228</v>
      </c>
      <c r="AH139" s="4" t="s">
        <v>228</v>
      </c>
      <c r="AI139" s="4" t="s">
        <v>228</v>
      </c>
      <c r="AJ139" s="4" t="s">
        <v>228</v>
      </c>
      <c r="AK139" s="4" t="s">
        <v>228</v>
      </c>
      <c r="AL139" s="4" t="s">
        <v>228</v>
      </c>
      <c r="AM139" s="4" t="s">
        <v>228</v>
      </c>
      <c r="AN139" s="4" t="s">
        <v>228</v>
      </c>
      <c r="AO139" s="4" t="s">
        <v>228</v>
      </c>
      <c r="AP139" s="4" t="s">
        <v>228</v>
      </c>
      <c r="AQ139" s="4" t="s">
        <v>228</v>
      </c>
      <c r="AR139" s="4" t="s">
        <v>228</v>
      </c>
      <c r="AS139" s="4" t="s">
        <v>228</v>
      </c>
      <c r="AT139" s="4" t="s">
        <v>228</v>
      </c>
      <c r="AU139" s="4" t="s">
        <v>228</v>
      </c>
      <c r="AV139" s="4" t="s">
        <v>228</v>
      </c>
      <c r="AW139" s="4" t="s">
        <v>228</v>
      </c>
      <c r="AX139" s="4" t="s">
        <v>228</v>
      </c>
      <c r="AY139" s="4" t="s">
        <v>228</v>
      </c>
      <c r="AZ139" s="4" t="s">
        <v>355</v>
      </c>
      <c r="BA139" s="4">
        <v>2.2349537037037036E-2</v>
      </c>
      <c r="BB139" s="4" t="s">
        <v>228</v>
      </c>
      <c r="BC139" s="4" t="s">
        <v>228</v>
      </c>
      <c r="BD139" s="4" t="s">
        <v>228</v>
      </c>
      <c r="BE139" s="4" t="s">
        <v>228</v>
      </c>
      <c r="BF139" s="4" t="s">
        <v>228</v>
      </c>
      <c r="BG139" s="4" t="s">
        <v>228</v>
      </c>
      <c r="BH139" s="4" t="s">
        <v>228</v>
      </c>
      <c r="BI139" s="4" t="s">
        <v>228</v>
      </c>
      <c r="BJ139" s="4" t="s">
        <v>228</v>
      </c>
      <c r="BK139" s="4" t="s">
        <v>228</v>
      </c>
      <c r="BL139" s="4" t="s">
        <v>228</v>
      </c>
      <c r="BM139" s="4" t="s">
        <v>228</v>
      </c>
      <c r="BN139" s="4" t="s">
        <v>228</v>
      </c>
      <c r="BO139" s="4" t="s">
        <v>228</v>
      </c>
      <c r="BP139" s="4" t="s">
        <v>228</v>
      </c>
      <c r="BQ139" s="4" t="s">
        <v>228</v>
      </c>
      <c r="BR139" s="4"/>
      <c r="BS139" s="4"/>
      <c r="BT139" s="4"/>
      <c r="BU139" s="4"/>
      <c r="BV139" s="4"/>
      <c r="BW139" s="4"/>
      <c r="BX139" s="4"/>
      <c r="BY139" s="4"/>
      <c r="BZ139" s="4"/>
      <c r="CA139" s="4"/>
      <c r="CB139" s="4"/>
      <c r="CC139" s="4"/>
      <c r="CD139" s="4"/>
      <c r="CE139" s="4"/>
      <c r="CF139" s="4"/>
      <c r="CG139" s="4"/>
      <c r="CH139" s="4"/>
      <c r="CI139" s="4"/>
      <c r="CJ139" s="4"/>
      <c r="CK139" s="4"/>
      <c r="CL139" s="4"/>
      <c r="CM139" s="4"/>
      <c r="CN139" s="4"/>
      <c r="CO139" s="4"/>
      <c r="CP139" s="4"/>
      <c r="CQ139" s="4"/>
      <c r="CR139" s="4"/>
      <c r="CS139" s="4"/>
      <c r="CT139" s="4"/>
      <c r="CU139" s="4"/>
      <c r="CV139" s="4"/>
      <c r="CW139" s="4"/>
      <c r="CX139" s="4"/>
      <c r="CY139" s="4"/>
      <c r="CZ139" s="4"/>
      <c r="DA139" s="4"/>
      <c r="DB139" s="4"/>
      <c r="DC139" s="4"/>
      <c r="DD139" s="4"/>
      <c r="DE139" s="4"/>
      <c r="DF139" s="4"/>
      <c r="DG139" s="78"/>
    </row>
    <row r="140" spans="1:111" x14ac:dyDescent="0.5">
      <c r="A140" s="82" t="str">
        <f>'5k Men'!B141</f>
        <v>Nigel</v>
      </c>
      <c r="B140" s="17" t="str">
        <f>'5k Men'!C141</f>
        <v>Wilson</v>
      </c>
      <c r="C140" s="6">
        <f t="shared" si="10"/>
        <v>2.2997685185185184E-2</v>
      </c>
      <c r="D140" s="4" t="s">
        <v>228</v>
      </c>
      <c r="E140" s="4" t="s">
        <v>228</v>
      </c>
      <c r="F140" s="4" t="s">
        <v>228</v>
      </c>
      <c r="G140" s="4" t="s">
        <v>228</v>
      </c>
      <c r="H140" s="4" t="s">
        <v>228</v>
      </c>
      <c r="I140" s="4" t="s">
        <v>228</v>
      </c>
      <c r="J140" s="4" t="s">
        <v>355</v>
      </c>
      <c r="K140" s="4">
        <v>2.7511574074074074E-2</v>
      </c>
      <c r="L140" s="4" t="s">
        <v>228</v>
      </c>
      <c r="M140" s="4" t="s">
        <v>228</v>
      </c>
      <c r="N140" s="4" t="s">
        <v>228</v>
      </c>
      <c r="O140" s="4" t="s">
        <v>228</v>
      </c>
      <c r="P140" s="4" t="s">
        <v>228</v>
      </c>
      <c r="Q140" s="4" t="s">
        <v>228</v>
      </c>
      <c r="R140" s="4" t="s">
        <v>228</v>
      </c>
      <c r="S140" s="4" t="s">
        <v>228</v>
      </c>
      <c r="T140" s="4" t="s">
        <v>352</v>
      </c>
      <c r="U140" s="4">
        <v>2.2997685185185184E-2</v>
      </c>
      <c r="V140" s="4" t="s">
        <v>355</v>
      </c>
      <c r="W140" s="4">
        <v>2.4826388888888887E-2</v>
      </c>
      <c r="X140" s="4" t="s">
        <v>228</v>
      </c>
      <c r="Y140" s="4" t="s">
        <v>228</v>
      </c>
      <c r="Z140" s="4" t="s">
        <v>355</v>
      </c>
      <c r="AA140" s="4">
        <v>2.6655092592592591E-2</v>
      </c>
      <c r="AB140" s="4" t="s">
        <v>228</v>
      </c>
      <c r="AC140" s="4" t="s">
        <v>228</v>
      </c>
      <c r="AD140" s="4" t="s">
        <v>228</v>
      </c>
      <c r="AE140" s="4" t="s">
        <v>228</v>
      </c>
      <c r="AF140" s="4" t="s">
        <v>228</v>
      </c>
      <c r="AG140" s="4" t="s">
        <v>228</v>
      </c>
      <c r="AH140" s="4" t="s">
        <v>623</v>
      </c>
      <c r="AI140" s="4">
        <v>2.3391203703703702E-2</v>
      </c>
      <c r="AJ140" s="4" t="s">
        <v>228</v>
      </c>
      <c r="AK140" s="4" t="s">
        <v>228</v>
      </c>
      <c r="AL140" s="4" t="s">
        <v>355</v>
      </c>
      <c r="AM140" s="4">
        <v>2.4085648148148148E-2</v>
      </c>
      <c r="AN140" s="4" t="s">
        <v>228</v>
      </c>
      <c r="AO140" s="4" t="s">
        <v>228</v>
      </c>
      <c r="AP140" s="4" t="s">
        <v>228</v>
      </c>
      <c r="AQ140" s="4" t="s">
        <v>228</v>
      </c>
      <c r="AR140" s="4" t="s">
        <v>228</v>
      </c>
      <c r="AS140" s="4" t="s">
        <v>228</v>
      </c>
      <c r="AT140" s="4" t="s">
        <v>228</v>
      </c>
      <c r="AU140" s="4" t="s">
        <v>228</v>
      </c>
      <c r="AV140" s="4" t="s">
        <v>228</v>
      </c>
      <c r="AW140" s="4" t="s">
        <v>228</v>
      </c>
      <c r="AX140" s="4" t="s">
        <v>228</v>
      </c>
      <c r="AY140" s="4" t="s">
        <v>228</v>
      </c>
      <c r="AZ140" s="4" t="s">
        <v>228</v>
      </c>
      <c r="BA140" s="4" t="s">
        <v>228</v>
      </c>
      <c r="BB140" s="4" t="s">
        <v>355</v>
      </c>
      <c r="BC140" s="4">
        <v>2.6111111111111113E-2</v>
      </c>
      <c r="BD140" s="4" t="s">
        <v>228</v>
      </c>
      <c r="BE140" s="4" t="s">
        <v>228</v>
      </c>
      <c r="BF140" s="4" t="s">
        <v>228</v>
      </c>
      <c r="BG140" s="4" t="s">
        <v>228</v>
      </c>
      <c r="BH140" s="4" t="s">
        <v>228</v>
      </c>
      <c r="BI140" s="4" t="s">
        <v>228</v>
      </c>
      <c r="BJ140" s="4" t="s">
        <v>228</v>
      </c>
      <c r="BK140" s="4" t="s">
        <v>228</v>
      </c>
      <c r="BL140" s="4" t="s">
        <v>228</v>
      </c>
      <c r="BM140" s="4" t="s">
        <v>228</v>
      </c>
      <c r="BN140" s="4" t="s">
        <v>228</v>
      </c>
      <c r="BO140" s="4" t="s">
        <v>228</v>
      </c>
      <c r="BP140" s="4" t="s">
        <v>228</v>
      </c>
      <c r="BQ140" s="4" t="s">
        <v>228</v>
      </c>
      <c r="BR140" s="4"/>
      <c r="BS140" s="4"/>
      <c r="BT140" s="4"/>
      <c r="BU140" s="4"/>
      <c r="BV140" s="4"/>
      <c r="BW140" s="4"/>
      <c r="BX140" s="4"/>
      <c r="BY140" s="4"/>
      <c r="BZ140" s="4"/>
      <c r="CA140" s="4"/>
      <c r="CB140" s="4"/>
      <c r="CC140" s="4"/>
      <c r="CD140" s="4"/>
      <c r="CE140" s="4"/>
      <c r="CF140" s="4"/>
      <c r="CG140" s="4"/>
      <c r="CH140" s="4"/>
      <c r="CI140" s="4"/>
      <c r="CJ140" s="4"/>
      <c r="CK140" s="4"/>
      <c r="CL140" s="4"/>
      <c r="CM140" s="4"/>
      <c r="CN140" s="4"/>
      <c r="CO140" s="4"/>
      <c r="CP140" s="4"/>
      <c r="CQ140" s="4"/>
      <c r="CR140" s="4"/>
      <c r="CS140" s="4"/>
      <c r="CT140" s="4"/>
      <c r="CU140" s="4"/>
      <c r="CV140" s="4"/>
      <c r="CW140" s="4"/>
      <c r="CX140" s="4"/>
      <c r="CY140" s="4"/>
      <c r="CZ140" s="4"/>
      <c r="DA140" s="4"/>
      <c r="DB140" s="4"/>
      <c r="DC140" s="4"/>
      <c r="DD140" s="4"/>
      <c r="DE140" s="4"/>
      <c r="DF140" s="4"/>
      <c r="DG140" s="78"/>
    </row>
    <row r="141" spans="1:111" x14ac:dyDescent="0.5">
      <c r="A141" s="82" t="str">
        <f>'5k Men'!B142</f>
        <v>Bruce</v>
      </c>
      <c r="B141" s="17" t="str">
        <f>'5k Men'!C142</f>
        <v>Woodford</v>
      </c>
      <c r="C141" s="6">
        <f>MIN(D141:DG141)</f>
        <v>1.5011574074074075E-2</v>
      </c>
      <c r="D141" s="4" t="s">
        <v>347</v>
      </c>
      <c r="E141" s="4">
        <v>1.7453703703703704E-2</v>
      </c>
      <c r="F141" s="4" t="s">
        <v>347</v>
      </c>
      <c r="G141" s="4">
        <v>1.6435185185185185E-2</v>
      </c>
      <c r="H141" s="4" t="s">
        <v>347</v>
      </c>
      <c r="I141" s="4">
        <v>1.7071759259259259E-2</v>
      </c>
      <c r="J141" s="4" t="s">
        <v>355</v>
      </c>
      <c r="K141" s="4">
        <v>1.8900462962962963E-2</v>
      </c>
      <c r="L141" s="4" t="s">
        <v>394</v>
      </c>
      <c r="M141" s="4">
        <v>1.8078703703703704E-2</v>
      </c>
      <c r="N141" s="4" t="s">
        <v>228</v>
      </c>
      <c r="O141" s="4" t="s">
        <v>228</v>
      </c>
      <c r="P141" s="4" t="s">
        <v>347</v>
      </c>
      <c r="Q141" s="4">
        <v>1.7627314814814814E-2</v>
      </c>
      <c r="R141" s="4" t="s">
        <v>347</v>
      </c>
      <c r="S141" s="4">
        <v>1.6122685185185184E-2</v>
      </c>
      <c r="T141" s="4" t="s">
        <v>348</v>
      </c>
      <c r="U141" s="4">
        <v>1.7071759259259259E-2</v>
      </c>
      <c r="V141" s="4" t="s">
        <v>355</v>
      </c>
      <c r="W141" s="4">
        <v>1.9143518518518518E-2</v>
      </c>
      <c r="X141" s="4" t="s">
        <v>228</v>
      </c>
      <c r="Y141" s="4" t="s">
        <v>228</v>
      </c>
      <c r="Z141" s="4" t="s">
        <v>228</v>
      </c>
      <c r="AA141" s="4" t="s">
        <v>228</v>
      </c>
      <c r="AB141" s="4" t="s">
        <v>355</v>
      </c>
      <c r="AC141" s="4">
        <v>1.849537037037037E-2</v>
      </c>
      <c r="AD141" s="4" t="s">
        <v>355</v>
      </c>
      <c r="AE141" s="4">
        <v>1.7685185185185186E-2</v>
      </c>
      <c r="AF141" s="4" t="s">
        <v>355</v>
      </c>
      <c r="AG141" s="4">
        <v>1.6203703703703703E-2</v>
      </c>
      <c r="AH141" s="4" t="s">
        <v>228</v>
      </c>
      <c r="AI141" s="4" t="s">
        <v>228</v>
      </c>
      <c r="AJ141" s="4" t="s">
        <v>228</v>
      </c>
      <c r="AK141" s="4" t="s">
        <v>228</v>
      </c>
      <c r="AL141" s="4" t="s">
        <v>355</v>
      </c>
      <c r="AM141" s="4">
        <v>1.6342592592592593E-2</v>
      </c>
      <c r="AN141" s="4" t="s">
        <v>355</v>
      </c>
      <c r="AO141" s="4">
        <v>1.59375E-2</v>
      </c>
      <c r="AP141" s="4" t="s">
        <v>355</v>
      </c>
      <c r="AQ141" s="4">
        <v>1.5891203703703703E-2</v>
      </c>
      <c r="AR141" s="4" t="s">
        <v>355</v>
      </c>
      <c r="AS141" s="4">
        <v>1.6226851851851853E-2</v>
      </c>
      <c r="AT141" s="4" t="s">
        <v>355</v>
      </c>
      <c r="AU141" s="4">
        <v>1.8530092592592591E-2</v>
      </c>
      <c r="AV141" s="4" t="s">
        <v>355</v>
      </c>
      <c r="AW141" s="4">
        <v>1.5671296296296298E-2</v>
      </c>
      <c r="AX141" s="4" t="s">
        <v>355</v>
      </c>
      <c r="AY141" s="4">
        <v>1.7523148148148149E-2</v>
      </c>
      <c r="AZ141" s="4" t="s">
        <v>609</v>
      </c>
      <c r="BA141" s="4">
        <v>1.5011574074074075E-2</v>
      </c>
      <c r="BB141" s="4" t="s">
        <v>355</v>
      </c>
      <c r="BC141" s="4">
        <v>1.6921296296296295E-2</v>
      </c>
      <c r="BD141" s="4" t="s">
        <v>228</v>
      </c>
      <c r="BE141" s="4" t="s">
        <v>228</v>
      </c>
      <c r="BF141" s="4" t="s">
        <v>355</v>
      </c>
      <c r="BG141" s="4">
        <v>1.7546296296296296E-2</v>
      </c>
      <c r="BH141" s="4" t="s">
        <v>355</v>
      </c>
      <c r="BI141" s="4">
        <v>1.7245370370370369E-2</v>
      </c>
      <c r="BJ141" s="4" t="s">
        <v>355</v>
      </c>
      <c r="BK141" s="4">
        <v>1.6979166666666667E-2</v>
      </c>
      <c r="BL141" s="4" t="s">
        <v>355</v>
      </c>
      <c r="BM141" s="4">
        <v>1.6493055555555556E-2</v>
      </c>
      <c r="BN141" s="4" t="s">
        <v>617</v>
      </c>
      <c r="BO141" s="4">
        <v>1.6053240740740739E-2</v>
      </c>
      <c r="BP141" s="4" t="s">
        <v>355</v>
      </c>
      <c r="BQ141" s="4">
        <v>1.8136574074074076E-2</v>
      </c>
      <c r="BR141" s="4"/>
      <c r="BS141" s="4"/>
      <c r="BT141" s="4"/>
      <c r="BU141" s="4"/>
      <c r="BV141" s="4"/>
      <c r="BW141" s="4"/>
      <c r="BX141" s="4"/>
      <c r="BY141" s="4"/>
      <c r="BZ141" s="4"/>
      <c r="CA141" s="4"/>
      <c r="CB141" s="4"/>
      <c r="CC141" s="4"/>
      <c r="CD141" s="4"/>
      <c r="CE141" s="4"/>
      <c r="CF141" s="4"/>
      <c r="CG141" s="4"/>
      <c r="CH141" s="4"/>
      <c r="CI141" s="4"/>
      <c r="CJ141" s="4"/>
      <c r="CK141" s="4"/>
      <c r="CL141" s="4"/>
      <c r="CM141" s="4"/>
      <c r="CN141" s="4"/>
      <c r="CO141" s="4"/>
      <c r="CP141" s="4"/>
      <c r="CQ141" s="4"/>
      <c r="CR141" s="4"/>
      <c r="CS141" s="4"/>
      <c r="CT141" s="4"/>
      <c r="CU141" s="4"/>
      <c r="CV141" s="4"/>
      <c r="CW141" s="4"/>
      <c r="CX141" s="4"/>
      <c r="CY141" s="4"/>
      <c r="CZ141" s="4"/>
      <c r="DA141" s="4"/>
      <c r="DB141" s="4"/>
      <c r="DC141" s="4"/>
      <c r="DD141" s="4"/>
      <c r="DE141" s="4"/>
      <c r="DF141" s="4"/>
      <c r="DG141" s="78"/>
    </row>
    <row r="142" spans="1:111" x14ac:dyDescent="0.5">
      <c r="A142" s="82" t="str">
        <f>'5k Men'!B143</f>
        <v>Neil</v>
      </c>
      <c r="B142" s="17" t="str">
        <f>'5k Men'!C143</f>
        <v>Wright</v>
      </c>
      <c r="C142" s="6">
        <f>MIN(D142:DG142)</f>
        <v>1.5300925925925926E-2</v>
      </c>
      <c r="D142" s="4" t="s">
        <v>427</v>
      </c>
      <c r="E142" s="4">
        <v>1.6412037037037037E-2</v>
      </c>
      <c r="F142" s="4" t="s">
        <v>228</v>
      </c>
      <c r="G142" s="4" t="s">
        <v>228</v>
      </c>
      <c r="H142" s="4" t="s">
        <v>349</v>
      </c>
      <c r="I142" s="4">
        <v>1.6238425925925927E-2</v>
      </c>
      <c r="J142" s="4" t="s">
        <v>348</v>
      </c>
      <c r="K142" s="4">
        <v>1.5682870370370371E-2</v>
      </c>
      <c r="L142" s="4" t="s">
        <v>228</v>
      </c>
      <c r="M142" s="4" t="s">
        <v>228</v>
      </c>
      <c r="N142" s="4" t="s">
        <v>435</v>
      </c>
      <c r="O142" s="4">
        <v>1.6018518518518519E-2</v>
      </c>
      <c r="P142" s="4" t="s">
        <v>433</v>
      </c>
      <c r="Q142" s="4">
        <v>1.5914351851851853E-2</v>
      </c>
      <c r="R142" s="4" t="s">
        <v>228</v>
      </c>
      <c r="S142" s="4" t="s">
        <v>228</v>
      </c>
      <c r="T142" s="4" t="s">
        <v>357</v>
      </c>
      <c r="U142" s="4">
        <v>1.5983796296296298E-2</v>
      </c>
      <c r="V142" s="4" t="s">
        <v>228</v>
      </c>
      <c r="W142" s="4" t="s">
        <v>228</v>
      </c>
      <c r="X142" s="4" t="s">
        <v>228</v>
      </c>
      <c r="Y142" s="4" t="s">
        <v>228</v>
      </c>
      <c r="Z142" s="4" t="s">
        <v>404</v>
      </c>
      <c r="AA142" s="4">
        <v>1.6145833333333335E-2</v>
      </c>
      <c r="AB142" s="4" t="s">
        <v>355</v>
      </c>
      <c r="AC142" s="4">
        <v>1.5868055555555555E-2</v>
      </c>
      <c r="AD142" s="4" t="s">
        <v>576</v>
      </c>
      <c r="AE142" s="4">
        <v>1.5775462962962963E-2</v>
      </c>
      <c r="AF142" s="4" t="s">
        <v>616</v>
      </c>
      <c r="AG142" s="4">
        <v>1.5462962962962963E-2</v>
      </c>
      <c r="AH142" s="4" t="s">
        <v>355</v>
      </c>
      <c r="AI142" s="4">
        <v>1.6030092592592592E-2</v>
      </c>
      <c r="AJ142" s="4" t="s">
        <v>676</v>
      </c>
      <c r="AK142" s="4">
        <v>1.6006944444444445E-2</v>
      </c>
      <c r="AL142" s="4" t="s">
        <v>355</v>
      </c>
      <c r="AM142" s="4">
        <v>1.5821759259259258E-2</v>
      </c>
      <c r="AN142" s="4" t="s">
        <v>228</v>
      </c>
      <c r="AO142" s="4" t="s">
        <v>228</v>
      </c>
      <c r="AP142" s="4" t="s">
        <v>228</v>
      </c>
      <c r="AQ142" s="4" t="s">
        <v>228</v>
      </c>
      <c r="AR142" s="4" t="s">
        <v>228</v>
      </c>
      <c r="AS142" s="4" t="s">
        <v>228</v>
      </c>
      <c r="AT142" s="4" t="s">
        <v>228</v>
      </c>
      <c r="AU142" s="4" t="s">
        <v>228</v>
      </c>
      <c r="AV142" s="4" t="s">
        <v>355</v>
      </c>
      <c r="AW142" s="4">
        <v>1.8171296296296297E-2</v>
      </c>
      <c r="AX142" s="4" t="s">
        <v>355</v>
      </c>
      <c r="AY142" s="4">
        <v>2.0729166666666667E-2</v>
      </c>
      <c r="AZ142" s="4" t="s">
        <v>355</v>
      </c>
      <c r="BA142" s="4">
        <v>1.9004629629629628E-2</v>
      </c>
      <c r="BB142" s="4" t="s">
        <v>811</v>
      </c>
      <c r="BC142" s="4">
        <v>1.5300925925925926E-2</v>
      </c>
      <c r="BD142" s="4" t="s">
        <v>228</v>
      </c>
      <c r="BE142" s="4" t="s">
        <v>228</v>
      </c>
      <c r="BF142" s="4" t="s">
        <v>349</v>
      </c>
      <c r="BG142" s="4">
        <v>1.6030092592592592E-2</v>
      </c>
      <c r="BH142" s="4" t="s">
        <v>228</v>
      </c>
      <c r="BI142" s="4" t="s">
        <v>228</v>
      </c>
      <c r="BJ142" s="4" t="s">
        <v>228</v>
      </c>
      <c r="BK142" s="4" t="s">
        <v>228</v>
      </c>
      <c r="BL142" s="4" t="s">
        <v>228</v>
      </c>
      <c r="BM142" s="4" t="s">
        <v>228</v>
      </c>
      <c r="BN142" s="4" t="s">
        <v>355</v>
      </c>
      <c r="BO142" s="4">
        <v>1.5462962962962963E-2</v>
      </c>
      <c r="BP142" s="4" t="s">
        <v>228</v>
      </c>
      <c r="BQ142" s="4" t="s">
        <v>228</v>
      </c>
      <c r="BR142" s="4"/>
      <c r="BS142" s="4"/>
      <c r="BT142" s="4"/>
      <c r="BU142" s="4"/>
      <c r="BV142" s="4"/>
      <c r="BW142" s="4"/>
      <c r="BX142" s="4"/>
      <c r="BY142" s="4"/>
      <c r="BZ142" s="4"/>
      <c r="CA142" s="4"/>
      <c r="CB142" s="4"/>
      <c r="CC142" s="4"/>
      <c r="CD142" s="4"/>
      <c r="CE142" s="4"/>
      <c r="CF142" s="4"/>
      <c r="CG142" s="4"/>
      <c r="CH142" s="4"/>
      <c r="CI142" s="4"/>
      <c r="CJ142" s="4"/>
      <c r="CK142" s="4"/>
      <c r="CL142" s="4"/>
      <c r="CM142" s="4"/>
      <c r="CN142" s="4"/>
      <c r="CO142" s="4"/>
      <c r="CP142" s="4"/>
      <c r="CQ142" s="4"/>
      <c r="CR142" s="4"/>
      <c r="CS142" s="4"/>
      <c r="CT142" s="4"/>
      <c r="CU142" s="4"/>
      <c r="CV142" s="4"/>
      <c r="CW142" s="4"/>
      <c r="CX142" s="4"/>
      <c r="CY142" s="4"/>
      <c r="CZ142" s="4"/>
      <c r="DA142" s="4"/>
      <c r="DB142" s="4"/>
      <c r="DC142" s="4"/>
      <c r="DD142" s="4"/>
      <c r="DE142" s="4"/>
      <c r="DF142" s="4"/>
      <c r="DG142" s="78"/>
    </row>
    <row r="143" spans="1:111" x14ac:dyDescent="0.5">
      <c r="C143" s="19"/>
      <c r="D143" s="25"/>
      <c r="E143" s="9"/>
      <c r="F143" s="9"/>
      <c r="G143" s="9"/>
      <c r="H143" s="9"/>
      <c r="I143" s="9"/>
      <c r="J143" s="9" t="s">
        <v>228</v>
      </c>
      <c r="K143" s="9" t="s">
        <v>228</v>
      </c>
      <c r="L143" s="9" t="s">
        <v>228</v>
      </c>
      <c r="M143" s="9" t="s">
        <v>228</v>
      </c>
      <c r="N143" s="9" t="s">
        <v>228</v>
      </c>
      <c r="O143" s="9" t="s">
        <v>228</v>
      </c>
      <c r="P143" s="9" t="s">
        <v>228</v>
      </c>
      <c r="Q143" s="9" t="s">
        <v>228</v>
      </c>
      <c r="R143" s="9" t="s">
        <v>228</v>
      </c>
      <c r="S143" s="4" t="s">
        <v>228</v>
      </c>
      <c r="T143" s="9" t="s">
        <v>228</v>
      </c>
      <c r="U143" s="9" t="s">
        <v>228</v>
      </c>
      <c r="V143" s="9" t="s">
        <v>228</v>
      </c>
      <c r="W143" s="9" t="s">
        <v>228</v>
      </c>
      <c r="X143" s="9" t="s">
        <v>228</v>
      </c>
      <c r="Y143" s="9" t="s">
        <v>228</v>
      </c>
      <c r="Z143" s="9" t="s">
        <v>228</v>
      </c>
      <c r="AA143" s="9" t="s">
        <v>228</v>
      </c>
      <c r="AB143" s="9" t="s">
        <v>228</v>
      </c>
      <c r="AC143" s="9" t="s">
        <v>228</v>
      </c>
      <c r="AD143" s="9" t="s">
        <v>228</v>
      </c>
      <c r="AE143" s="9" t="s">
        <v>228</v>
      </c>
      <c r="AF143" s="9" t="s">
        <v>228</v>
      </c>
      <c r="AG143" s="9" t="s">
        <v>228</v>
      </c>
      <c r="AH143" s="9" t="s">
        <v>228</v>
      </c>
      <c r="AI143" s="9" t="s">
        <v>228</v>
      </c>
      <c r="AJ143" s="9" t="s">
        <v>228</v>
      </c>
      <c r="AK143" s="9" t="s">
        <v>228</v>
      </c>
      <c r="AL143" s="9" t="s">
        <v>228</v>
      </c>
      <c r="AM143" s="9" t="s">
        <v>228</v>
      </c>
      <c r="AN143" s="9" t="s">
        <v>228</v>
      </c>
      <c r="AO143" s="9" t="s">
        <v>228</v>
      </c>
      <c r="AP143" s="9" t="s">
        <v>228</v>
      </c>
      <c r="AQ143" s="9" t="s">
        <v>228</v>
      </c>
      <c r="AR143" s="9"/>
      <c r="AS143" s="4"/>
      <c r="AT143" s="9"/>
      <c r="AU143" s="9"/>
      <c r="AV143" s="9"/>
      <c r="AW143" s="9"/>
      <c r="AX143" s="9"/>
    </row>
  </sheetData>
  <mergeCells count="54">
    <mergeCell ref="CD1:CE1"/>
    <mergeCell ref="BT1:BU1"/>
    <mergeCell ref="BV1:BW1"/>
    <mergeCell ref="BX1:BY1"/>
    <mergeCell ref="BZ1:CA1"/>
    <mergeCell ref="CB1:CC1"/>
    <mergeCell ref="AB1:AC1"/>
    <mergeCell ref="Z1:AA1"/>
    <mergeCell ref="X1:Y1"/>
    <mergeCell ref="D1:E1"/>
    <mergeCell ref="F1:G1"/>
    <mergeCell ref="H1:I1"/>
    <mergeCell ref="J1:K1"/>
    <mergeCell ref="L1:M1"/>
    <mergeCell ref="V1:W1"/>
    <mergeCell ref="T1:U1"/>
    <mergeCell ref="R1:S1"/>
    <mergeCell ref="P1:Q1"/>
    <mergeCell ref="N1:O1"/>
    <mergeCell ref="AD1:AE1"/>
    <mergeCell ref="AF1:AG1"/>
    <mergeCell ref="AH1:AI1"/>
    <mergeCell ref="AJ1:AK1"/>
    <mergeCell ref="AL1:AM1"/>
    <mergeCell ref="AN1:AO1"/>
    <mergeCell ref="AP1:AQ1"/>
    <mergeCell ref="AR1:AS1"/>
    <mergeCell ref="AT1:AU1"/>
    <mergeCell ref="AV1:AW1"/>
    <mergeCell ref="AX1:AY1"/>
    <mergeCell ref="AZ1:BA1"/>
    <mergeCell ref="BB1:BC1"/>
    <mergeCell ref="BD1:BE1"/>
    <mergeCell ref="BF1:BG1"/>
    <mergeCell ref="BP1:BQ1"/>
    <mergeCell ref="BR1:BS1"/>
    <mergeCell ref="BH1:BI1"/>
    <mergeCell ref="BJ1:BK1"/>
    <mergeCell ref="BL1:BM1"/>
    <mergeCell ref="BN1:BO1"/>
    <mergeCell ref="CF1:CG1"/>
    <mergeCell ref="CH1:CI1"/>
    <mergeCell ref="CJ1:CK1"/>
    <mergeCell ref="CL1:CM1"/>
    <mergeCell ref="CN1:CO1"/>
    <mergeCell ref="CZ1:DA1"/>
    <mergeCell ref="DB1:DC1"/>
    <mergeCell ref="DF1:DG1"/>
    <mergeCell ref="CP1:CQ1"/>
    <mergeCell ref="CR1:CS1"/>
    <mergeCell ref="CT1:CU1"/>
    <mergeCell ref="CV1:CW1"/>
    <mergeCell ref="CX1:CY1"/>
    <mergeCell ref="DD1:DE1"/>
  </mergeCells>
  <dataValidations count="1">
    <dataValidation type="list" allowBlank="1" showInputMessage="1" showErrorMessage="1" sqref="AN143 X143 AV143 N143 BB143 P143 AX143 R143 CE64:CE127 CG64:CG127 CC64:CC127 BW64:BW127 BS64:BS127 CI64:CI127 BY64:BY127 CA64:CA127 BU64:BU127 CK4:CK127 CM4:CM127 CO4:CO127 DC4:DC127 CS4:CS127 DG4:DG127 CU4:CU127 CY4:CY127 DA4:DA127 CW4:CW127 CQ4:CQ127 BS4:BS62 BU4:BU62 CE4:CE62 BW4:BW62 CG4:CG62 CC4:CC62 CI4:CI62 BY4:BY62 CA4:CA62" xr:uid="{00000000-0002-0000-0E00-000000000000}">
      <formula1>parkruns</formula1>
    </dataValidation>
  </dataValidations>
  <pageMargins left="0.36" right="0.25" top="0.42" bottom="0.66" header="0.28000000000000003" footer="0.5"/>
  <pageSetup paperSize="8" scale="55" orientation="portrait" r:id="rId1"/>
  <headerFooter alignWithMargins="0">
    <oddHeader>&amp;A</oddHeader>
    <oddFooter>&amp;L&amp;F&amp;C&amp;A&amp;R&amp;D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Sheet13"/>
  <dimension ref="A1:J194"/>
  <sheetViews>
    <sheetView workbookViewId="0">
      <pane ySplit="1" topLeftCell="A2" activePane="bottomLeft" state="frozen"/>
      <selection pane="bottomLeft"/>
    </sheetView>
  </sheetViews>
  <sheetFormatPr defaultRowHeight="12.3" x14ac:dyDescent="0.4"/>
  <cols>
    <col min="1" max="1" width="11.109375" style="44" customWidth="1"/>
    <col min="2" max="2" width="10.5546875" style="46" customWidth="1"/>
    <col min="3" max="3" width="9.44140625" style="46" bestFit="1" customWidth="1"/>
    <col min="4" max="4" width="9.109375" style="45"/>
    <col min="5" max="5" width="42.71875" style="45" customWidth="1"/>
    <col min="6" max="6" width="12.77734375" style="45" bestFit="1" customWidth="1"/>
    <col min="7" max="7" width="0" style="45" hidden="1" customWidth="1"/>
    <col min="8" max="8" width="10" style="45" customWidth="1"/>
    <col min="9" max="9" width="27.77734375" style="44" customWidth="1"/>
    <col min="10" max="261" width="9.109375" style="44"/>
    <col min="262" max="262" width="11" style="44" bestFit="1" customWidth="1"/>
    <col min="263" max="517" width="9.109375" style="44"/>
    <col min="518" max="518" width="11" style="44" bestFit="1" customWidth="1"/>
    <col min="519" max="773" width="9.109375" style="44"/>
    <col min="774" max="774" width="11" style="44" bestFit="1" customWidth="1"/>
    <col min="775" max="1029" width="9.109375" style="44"/>
    <col min="1030" max="1030" width="11" style="44" bestFit="1" customWidth="1"/>
    <col min="1031" max="1285" width="9.109375" style="44"/>
    <col min="1286" max="1286" width="11" style="44" bestFit="1" customWidth="1"/>
    <col min="1287" max="1541" width="9.109375" style="44"/>
    <col min="1542" max="1542" width="11" style="44" bestFit="1" customWidth="1"/>
    <col min="1543" max="1797" width="9.109375" style="44"/>
    <col min="1798" max="1798" width="11" style="44" bestFit="1" customWidth="1"/>
    <col min="1799" max="2053" width="9.109375" style="44"/>
    <col min="2054" max="2054" width="11" style="44" bestFit="1" customWidth="1"/>
    <col min="2055" max="2309" width="9.109375" style="44"/>
    <col min="2310" max="2310" width="11" style="44" bestFit="1" customWidth="1"/>
    <col min="2311" max="2565" width="9.109375" style="44"/>
    <col min="2566" max="2566" width="11" style="44" bestFit="1" customWidth="1"/>
    <col min="2567" max="2821" width="9.109375" style="44"/>
    <col min="2822" max="2822" width="11" style="44" bestFit="1" customWidth="1"/>
    <col min="2823" max="3077" width="9.109375" style="44"/>
    <col min="3078" max="3078" width="11" style="44" bestFit="1" customWidth="1"/>
    <col min="3079" max="3333" width="9.109375" style="44"/>
    <col min="3334" max="3334" width="11" style="44" bestFit="1" customWidth="1"/>
    <col min="3335" max="3589" width="9.109375" style="44"/>
    <col min="3590" max="3590" width="11" style="44" bestFit="1" customWidth="1"/>
    <col min="3591" max="3845" width="9.109375" style="44"/>
    <col min="3846" max="3846" width="11" style="44" bestFit="1" customWidth="1"/>
    <col min="3847" max="4101" width="9.109375" style="44"/>
    <col min="4102" max="4102" width="11" style="44" bestFit="1" customWidth="1"/>
    <col min="4103" max="4357" width="9.109375" style="44"/>
    <col min="4358" max="4358" width="11" style="44" bestFit="1" customWidth="1"/>
    <col min="4359" max="4613" width="9.109375" style="44"/>
    <col min="4614" max="4614" width="11" style="44" bestFit="1" customWidth="1"/>
    <col min="4615" max="4869" width="9.109375" style="44"/>
    <col min="4870" max="4870" width="11" style="44" bestFit="1" customWidth="1"/>
    <col min="4871" max="5125" width="9.109375" style="44"/>
    <col min="5126" max="5126" width="11" style="44" bestFit="1" customWidth="1"/>
    <col min="5127" max="5381" width="9.109375" style="44"/>
    <col min="5382" max="5382" width="11" style="44" bestFit="1" customWidth="1"/>
    <col min="5383" max="5637" width="9.109375" style="44"/>
    <col min="5638" max="5638" width="11" style="44" bestFit="1" customWidth="1"/>
    <col min="5639" max="5893" width="9.109375" style="44"/>
    <col min="5894" max="5894" width="11" style="44" bestFit="1" customWidth="1"/>
    <col min="5895" max="6149" width="9.109375" style="44"/>
    <col min="6150" max="6150" width="11" style="44" bestFit="1" customWidth="1"/>
    <col min="6151" max="6405" width="9.109375" style="44"/>
    <col min="6406" max="6406" width="11" style="44" bestFit="1" customWidth="1"/>
    <col min="6407" max="6661" width="9.109375" style="44"/>
    <col min="6662" max="6662" width="11" style="44" bestFit="1" customWidth="1"/>
    <col min="6663" max="6917" width="9.109375" style="44"/>
    <col min="6918" max="6918" width="11" style="44" bestFit="1" customWidth="1"/>
    <col min="6919" max="7173" width="9.109375" style="44"/>
    <col min="7174" max="7174" width="11" style="44" bestFit="1" customWidth="1"/>
    <col min="7175" max="7429" width="9.109375" style="44"/>
    <col min="7430" max="7430" width="11" style="44" bestFit="1" customWidth="1"/>
    <col min="7431" max="7685" width="9.109375" style="44"/>
    <col min="7686" max="7686" width="11" style="44" bestFit="1" customWidth="1"/>
    <col min="7687" max="7941" width="9.109375" style="44"/>
    <col min="7942" max="7942" width="11" style="44" bestFit="1" customWidth="1"/>
    <col min="7943" max="8197" width="9.109375" style="44"/>
    <col min="8198" max="8198" width="11" style="44" bestFit="1" customWidth="1"/>
    <col min="8199" max="8453" width="9.109375" style="44"/>
    <col min="8454" max="8454" width="11" style="44" bestFit="1" customWidth="1"/>
    <col min="8455" max="8709" width="9.109375" style="44"/>
    <col min="8710" max="8710" width="11" style="44" bestFit="1" customWidth="1"/>
    <col min="8711" max="8965" width="9.109375" style="44"/>
    <col min="8966" max="8966" width="11" style="44" bestFit="1" customWidth="1"/>
    <col min="8967" max="9221" width="9.109375" style="44"/>
    <col min="9222" max="9222" width="11" style="44" bestFit="1" customWidth="1"/>
    <col min="9223" max="9477" width="9.109375" style="44"/>
    <col min="9478" max="9478" width="11" style="44" bestFit="1" customWidth="1"/>
    <col min="9479" max="9733" width="9.109375" style="44"/>
    <col min="9734" max="9734" width="11" style="44" bestFit="1" customWidth="1"/>
    <col min="9735" max="9989" width="9.109375" style="44"/>
    <col min="9990" max="9990" width="11" style="44" bestFit="1" customWidth="1"/>
    <col min="9991" max="10245" width="9.109375" style="44"/>
    <col min="10246" max="10246" width="11" style="44" bestFit="1" customWidth="1"/>
    <col min="10247" max="10501" width="9.109375" style="44"/>
    <col min="10502" max="10502" width="11" style="44" bestFit="1" customWidth="1"/>
    <col min="10503" max="10757" width="9.109375" style="44"/>
    <col min="10758" max="10758" width="11" style="44" bestFit="1" customWidth="1"/>
    <col min="10759" max="11013" width="9.109375" style="44"/>
    <col min="11014" max="11014" width="11" style="44" bestFit="1" customWidth="1"/>
    <col min="11015" max="11269" width="9.109375" style="44"/>
    <col min="11270" max="11270" width="11" style="44" bestFit="1" customWidth="1"/>
    <col min="11271" max="11525" width="9.109375" style="44"/>
    <col min="11526" max="11526" width="11" style="44" bestFit="1" customWidth="1"/>
    <col min="11527" max="11781" width="9.109375" style="44"/>
    <col min="11782" max="11782" width="11" style="44" bestFit="1" customWidth="1"/>
    <col min="11783" max="12037" width="9.109375" style="44"/>
    <col min="12038" max="12038" width="11" style="44" bestFit="1" customWidth="1"/>
    <col min="12039" max="12293" width="9.109375" style="44"/>
    <col min="12294" max="12294" width="11" style="44" bestFit="1" customWidth="1"/>
    <col min="12295" max="12549" width="9.109375" style="44"/>
    <col min="12550" max="12550" width="11" style="44" bestFit="1" customWidth="1"/>
    <col min="12551" max="12805" width="9.109375" style="44"/>
    <col min="12806" max="12806" width="11" style="44" bestFit="1" customWidth="1"/>
    <col min="12807" max="13061" width="9.109375" style="44"/>
    <col min="13062" max="13062" width="11" style="44" bestFit="1" customWidth="1"/>
    <col min="13063" max="13317" width="9.109375" style="44"/>
    <col min="13318" max="13318" width="11" style="44" bestFit="1" customWidth="1"/>
    <col min="13319" max="13573" width="9.109375" style="44"/>
    <col min="13574" max="13574" width="11" style="44" bestFit="1" customWidth="1"/>
    <col min="13575" max="13829" width="9.109375" style="44"/>
    <col min="13830" max="13830" width="11" style="44" bestFit="1" customWidth="1"/>
    <col min="13831" max="14085" width="9.109375" style="44"/>
    <col min="14086" max="14086" width="11" style="44" bestFit="1" customWidth="1"/>
    <col min="14087" max="14341" width="9.109375" style="44"/>
    <col min="14342" max="14342" width="11" style="44" bestFit="1" customWidth="1"/>
    <col min="14343" max="14597" width="9.109375" style="44"/>
    <col min="14598" max="14598" width="11" style="44" bestFit="1" customWidth="1"/>
    <col min="14599" max="14853" width="9.109375" style="44"/>
    <col min="14854" max="14854" width="11" style="44" bestFit="1" customWidth="1"/>
    <col min="14855" max="15109" width="9.109375" style="44"/>
    <col min="15110" max="15110" width="11" style="44" bestFit="1" customWidth="1"/>
    <col min="15111" max="15365" width="9.109375" style="44"/>
    <col min="15366" max="15366" width="11" style="44" bestFit="1" customWidth="1"/>
    <col min="15367" max="15621" width="9.109375" style="44"/>
    <col min="15622" max="15622" width="11" style="44" bestFit="1" customWidth="1"/>
    <col min="15623" max="15877" width="9.109375" style="44"/>
    <col min="15878" max="15878" width="11" style="44" bestFit="1" customWidth="1"/>
    <col min="15879" max="16133" width="9.109375" style="44"/>
    <col min="16134" max="16134" width="11" style="44" bestFit="1" customWidth="1"/>
    <col min="16135" max="16384" width="9.109375" style="44"/>
  </cols>
  <sheetData>
    <row r="1" spans="1:10" x14ac:dyDescent="0.4">
      <c r="A1" s="96" t="s">
        <v>161</v>
      </c>
      <c r="B1" s="96" t="s">
        <v>252</v>
      </c>
      <c r="C1" s="96" t="s">
        <v>253</v>
      </c>
      <c r="D1" s="96" t="s">
        <v>116</v>
      </c>
      <c r="E1" s="96" t="s">
        <v>117</v>
      </c>
      <c r="F1" s="96" t="s">
        <v>118</v>
      </c>
      <c r="G1" s="96" t="s">
        <v>119</v>
      </c>
      <c r="H1" s="96" t="s">
        <v>120</v>
      </c>
      <c r="I1" s="96" t="s">
        <v>260</v>
      </c>
    </row>
    <row r="2" spans="1:10" x14ac:dyDescent="0.4">
      <c r="A2" s="94">
        <v>46031</v>
      </c>
      <c r="B2" s="46" t="s">
        <v>12</v>
      </c>
      <c r="C2" s="46" t="s">
        <v>19</v>
      </c>
      <c r="D2" s="45" t="s">
        <v>121</v>
      </c>
      <c r="E2" s="45" t="s">
        <v>445</v>
      </c>
      <c r="F2" s="45" t="s">
        <v>446</v>
      </c>
      <c r="H2" s="23">
        <v>0.30376157407407406</v>
      </c>
      <c r="I2" s="44" t="s">
        <v>447</v>
      </c>
    </row>
    <row r="3" spans="1:10" x14ac:dyDescent="0.4">
      <c r="A3" s="94">
        <v>46054</v>
      </c>
      <c r="B3" s="46" t="s">
        <v>8</v>
      </c>
      <c r="C3" s="46" t="s">
        <v>45</v>
      </c>
      <c r="D3" s="45" t="s">
        <v>121</v>
      </c>
      <c r="E3" s="45" t="s">
        <v>480</v>
      </c>
      <c r="F3" s="45" t="s">
        <v>481</v>
      </c>
      <c r="H3" s="23">
        <v>7.5694444444444439E-2</v>
      </c>
      <c r="I3" s="44" t="s">
        <v>482</v>
      </c>
    </row>
    <row r="4" spans="1:10" x14ac:dyDescent="0.4">
      <c r="A4" s="94">
        <v>46054</v>
      </c>
      <c r="B4" s="94" t="s">
        <v>91</v>
      </c>
      <c r="C4" s="46" t="s">
        <v>60</v>
      </c>
      <c r="D4" s="45" t="s">
        <v>121</v>
      </c>
      <c r="E4" s="45" t="s">
        <v>480</v>
      </c>
      <c r="F4" s="45" t="s">
        <v>481</v>
      </c>
      <c r="H4" s="23">
        <v>8.206018518518518E-2</v>
      </c>
      <c r="I4" s="44" t="s">
        <v>482</v>
      </c>
    </row>
    <row r="5" spans="1:10" x14ac:dyDescent="0.4">
      <c r="A5" s="94">
        <v>46053</v>
      </c>
      <c r="B5" s="46" t="s">
        <v>139</v>
      </c>
      <c r="C5" s="46" t="s">
        <v>140</v>
      </c>
      <c r="D5" s="45" t="s">
        <v>122</v>
      </c>
      <c r="E5" s="45" t="s">
        <v>483</v>
      </c>
      <c r="F5" s="45" t="s">
        <v>485</v>
      </c>
      <c r="H5" s="23">
        <v>0.30273148148148149</v>
      </c>
    </row>
    <row r="6" spans="1:10" x14ac:dyDescent="0.4">
      <c r="A6" s="94">
        <v>46054</v>
      </c>
      <c r="B6" s="46" t="s">
        <v>12</v>
      </c>
      <c r="C6" s="46" t="s">
        <v>19</v>
      </c>
      <c r="D6" s="45" t="s">
        <v>121</v>
      </c>
      <c r="E6" s="45" t="s">
        <v>484</v>
      </c>
      <c r="F6" s="45" t="s">
        <v>486</v>
      </c>
      <c r="H6" s="23">
        <v>0.32809027777777777</v>
      </c>
      <c r="I6" s="44" t="s">
        <v>487</v>
      </c>
    </row>
    <row r="7" spans="1:10" x14ac:dyDescent="0.4">
      <c r="A7" s="94">
        <v>46060</v>
      </c>
      <c r="B7" s="46" t="s">
        <v>181</v>
      </c>
      <c r="C7" s="46" t="s">
        <v>194</v>
      </c>
      <c r="D7" s="45" t="s">
        <v>121</v>
      </c>
      <c r="E7" s="45" t="s">
        <v>500</v>
      </c>
      <c r="F7" s="45" t="s">
        <v>501</v>
      </c>
      <c r="H7" s="23">
        <v>0.21072916666666666</v>
      </c>
      <c r="J7" s="94"/>
    </row>
    <row r="8" spans="1:10" x14ac:dyDescent="0.4">
      <c r="A8" s="94">
        <v>46060</v>
      </c>
      <c r="B8" s="46" t="s">
        <v>305</v>
      </c>
      <c r="C8" s="46" t="s">
        <v>306</v>
      </c>
      <c r="D8" s="45" t="s">
        <v>122</v>
      </c>
      <c r="E8" s="45" t="s">
        <v>500</v>
      </c>
      <c r="F8" s="45" t="s">
        <v>501</v>
      </c>
      <c r="H8" s="23">
        <v>0.22184027777777779</v>
      </c>
      <c r="J8" s="94"/>
    </row>
    <row r="9" spans="1:10" x14ac:dyDescent="0.4">
      <c r="A9" s="94">
        <v>46060</v>
      </c>
      <c r="B9" s="46" t="s">
        <v>91</v>
      </c>
      <c r="C9" s="46" t="s">
        <v>113</v>
      </c>
      <c r="D9" s="45" t="s">
        <v>121</v>
      </c>
      <c r="E9" s="45" t="s">
        <v>500</v>
      </c>
      <c r="F9" s="45" t="s">
        <v>501</v>
      </c>
      <c r="H9" s="23">
        <v>0.22186342592592592</v>
      </c>
      <c r="J9" s="94"/>
    </row>
    <row r="10" spans="1:10" x14ac:dyDescent="0.4">
      <c r="A10" s="94">
        <v>46060</v>
      </c>
      <c r="B10" s="46" t="s">
        <v>34</v>
      </c>
      <c r="C10" s="46" t="s">
        <v>502</v>
      </c>
      <c r="D10" s="45" t="s">
        <v>121</v>
      </c>
      <c r="E10" s="45" t="s">
        <v>500</v>
      </c>
      <c r="F10" s="45" t="s">
        <v>501</v>
      </c>
      <c r="H10" s="23">
        <v>0.24037037037037037</v>
      </c>
    </row>
    <row r="11" spans="1:10" x14ac:dyDescent="0.4">
      <c r="A11" s="94">
        <v>46060</v>
      </c>
      <c r="B11" s="46" t="s">
        <v>12</v>
      </c>
      <c r="C11" s="46" t="s">
        <v>172</v>
      </c>
      <c r="D11" s="45" t="s">
        <v>121</v>
      </c>
      <c r="E11" s="45" t="s">
        <v>500</v>
      </c>
      <c r="F11" s="45" t="s">
        <v>501</v>
      </c>
      <c r="H11" s="23">
        <v>0.24032407407407408</v>
      </c>
      <c r="J11" s="94"/>
    </row>
    <row r="12" spans="1:10" x14ac:dyDescent="0.4">
      <c r="A12" s="94">
        <v>46067</v>
      </c>
      <c r="B12" s="46" t="s">
        <v>91</v>
      </c>
      <c r="C12" s="46" t="s">
        <v>113</v>
      </c>
      <c r="D12" s="45" t="s">
        <v>121</v>
      </c>
      <c r="E12" s="45" t="s">
        <v>497</v>
      </c>
      <c r="F12" s="45" t="s">
        <v>498</v>
      </c>
      <c r="H12" s="23">
        <v>4.9837962962962966E-2</v>
      </c>
      <c r="I12" s="44" t="s">
        <v>499</v>
      </c>
    </row>
    <row r="13" spans="1:10" x14ac:dyDescent="0.4">
      <c r="A13" s="94">
        <v>46074</v>
      </c>
      <c r="B13" s="46" t="s">
        <v>180</v>
      </c>
      <c r="C13" s="46" t="s">
        <v>199</v>
      </c>
      <c r="D13" s="45" t="s">
        <v>121</v>
      </c>
      <c r="E13" s="45" t="s">
        <v>517</v>
      </c>
      <c r="F13" s="45" t="s">
        <v>518</v>
      </c>
      <c r="H13" s="23">
        <v>7.5810185185185189E-2</v>
      </c>
      <c r="I13" s="44" t="s">
        <v>522</v>
      </c>
    </row>
    <row r="14" spans="1:10" x14ac:dyDescent="0.4">
      <c r="A14" s="94">
        <v>46075</v>
      </c>
      <c r="B14" s="46" t="s">
        <v>12</v>
      </c>
      <c r="C14" s="46" t="s">
        <v>172</v>
      </c>
      <c r="D14" s="45" t="s">
        <v>121</v>
      </c>
      <c r="E14" s="45" t="s">
        <v>523</v>
      </c>
      <c r="F14" s="45" t="s">
        <v>524</v>
      </c>
      <c r="H14" s="23">
        <v>0.12149305555555556</v>
      </c>
      <c r="I14" s="44" t="s">
        <v>525</v>
      </c>
    </row>
    <row r="15" spans="1:10" x14ac:dyDescent="0.4">
      <c r="A15" s="94">
        <v>46075</v>
      </c>
      <c r="B15" s="46" t="s">
        <v>181</v>
      </c>
      <c r="C15" s="46" t="s">
        <v>194</v>
      </c>
      <c r="D15" s="45" t="s">
        <v>121</v>
      </c>
      <c r="E15" s="45" t="s">
        <v>523</v>
      </c>
      <c r="F15" s="45" t="s">
        <v>524</v>
      </c>
      <c r="H15" s="23">
        <v>9.0034722222222224E-2</v>
      </c>
      <c r="I15" s="44" t="s">
        <v>525</v>
      </c>
    </row>
    <row r="16" spans="1:10" x14ac:dyDescent="0.4">
      <c r="A16" s="94">
        <v>46082</v>
      </c>
      <c r="B16" s="46" t="s">
        <v>91</v>
      </c>
      <c r="C16" s="46" t="s">
        <v>113</v>
      </c>
      <c r="D16" s="45" t="s">
        <v>121</v>
      </c>
      <c r="E16" s="45" t="s">
        <v>529</v>
      </c>
      <c r="F16" s="45" t="s">
        <v>531</v>
      </c>
      <c r="H16" s="114">
        <v>7.4606481481481482E-2</v>
      </c>
      <c r="I16" s="44" t="s">
        <v>530</v>
      </c>
    </row>
    <row r="17" spans="1:9" x14ac:dyDescent="0.4">
      <c r="A17" s="94">
        <v>46079</v>
      </c>
      <c r="B17" s="46" t="s">
        <v>12</v>
      </c>
      <c r="C17" s="46" t="s">
        <v>19</v>
      </c>
      <c r="D17" s="45" t="s">
        <v>121</v>
      </c>
      <c r="E17" s="45" t="s">
        <v>541</v>
      </c>
      <c r="F17" s="45" t="s">
        <v>543</v>
      </c>
      <c r="H17" s="23">
        <v>0.26445601851851852</v>
      </c>
      <c r="I17" s="44" t="s">
        <v>542</v>
      </c>
    </row>
    <row r="18" spans="1:9" x14ac:dyDescent="0.4">
      <c r="A18" s="94">
        <v>46102</v>
      </c>
      <c r="B18" s="46" t="s">
        <v>236</v>
      </c>
      <c r="C18" s="46" t="s">
        <v>237</v>
      </c>
      <c r="D18" s="45" t="s">
        <v>121</v>
      </c>
      <c r="E18" s="45" t="s">
        <v>567</v>
      </c>
      <c r="F18" s="45" t="s">
        <v>568</v>
      </c>
      <c r="H18" s="23">
        <v>0.51186342592592593</v>
      </c>
      <c r="I18" s="44" t="s">
        <v>569</v>
      </c>
    </row>
    <row r="19" spans="1:9" x14ac:dyDescent="0.4">
      <c r="A19" s="94">
        <v>46102</v>
      </c>
      <c r="B19" s="46" t="s">
        <v>12</v>
      </c>
      <c r="C19" s="46" t="s">
        <v>19</v>
      </c>
      <c r="D19" s="45" t="s">
        <v>121</v>
      </c>
      <c r="E19" s="45" t="s">
        <v>567</v>
      </c>
      <c r="F19" s="45" t="s">
        <v>568</v>
      </c>
      <c r="H19" s="23">
        <v>0.69225694444444441</v>
      </c>
      <c r="I19" s="44" t="s">
        <v>569</v>
      </c>
    </row>
    <row r="20" spans="1:9" x14ac:dyDescent="0.4">
      <c r="A20" s="94">
        <v>46111</v>
      </c>
      <c r="B20" s="46" t="s">
        <v>91</v>
      </c>
      <c r="C20" s="46" t="s">
        <v>113</v>
      </c>
      <c r="D20" s="45" t="s">
        <v>121</v>
      </c>
      <c r="E20" s="45" t="s">
        <v>597</v>
      </c>
      <c r="F20" s="45" t="s">
        <v>598</v>
      </c>
      <c r="H20" s="23">
        <v>4.0370370370370369E-2</v>
      </c>
      <c r="I20" s="44" t="s">
        <v>599</v>
      </c>
    </row>
    <row r="21" spans="1:9" x14ac:dyDescent="0.4">
      <c r="A21" s="94">
        <v>46123</v>
      </c>
      <c r="B21" s="46" t="s">
        <v>76</v>
      </c>
      <c r="C21" s="46" t="s">
        <v>278</v>
      </c>
      <c r="D21" s="45" t="s">
        <v>122</v>
      </c>
      <c r="E21" s="45" t="s">
        <v>642</v>
      </c>
      <c r="F21" s="45" t="s">
        <v>643</v>
      </c>
      <c r="H21" s="23">
        <v>0.34236111111111112</v>
      </c>
    </row>
    <row r="22" spans="1:9" x14ac:dyDescent="0.4">
      <c r="A22" s="94">
        <v>46123</v>
      </c>
      <c r="B22" s="46" t="s">
        <v>92</v>
      </c>
      <c r="C22" s="46" t="s">
        <v>93</v>
      </c>
      <c r="D22" s="45" t="s">
        <v>122</v>
      </c>
      <c r="E22" s="45" t="s">
        <v>642</v>
      </c>
      <c r="F22" s="45" t="s">
        <v>643</v>
      </c>
      <c r="H22" s="23">
        <v>0.34236111111111112</v>
      </c>
    </row>
    <row r="23" spans="1:9" x14ac:dyDescent="0.4">
      <c r="A23" s="94">
        <v>46123</v>
      </c>
      <c r="B23" s="46" t="s">
        <v>203</v>
      </c>
      <c r="C23" s="46" t="s">
        <v>41</v>
      </c>
      <c r="D23" s="45" t="s">
        <v>121</v>
      </c>
      <c r="E23" s="45" t="s">
        <v>642</v>
      </c>
      <c r="F23" s="45" t="s">
        <v>643</v>
      </c>
      <c r="H23" s="23">
        <v>0.29236111111111113</v>
      </c>
    </row>
    <row r="24" spans="1:9" x14ac:dyDescent="0.4">
      <c r="A24" s="94">
        <v>46123</v>
      </c>
      <c r="B24" s="46" t="s">
        <v>18</v>
      </c>
      <c r="C24" s="46" t="s">
        <v>644</v>
      </c>
      <c r="D24" s="45" t="s">
        <v>121</v>
      </c>
      <c r="E24" s="45" t="s">
        <v>642</v>
      </c>
      <c r="F24" s="45" t="s">
        <v>643</v>
      </c>
      <c r="H24" s="23">
        <v>0.3840277777777778</v>
      </c>
    </row>
    <row r="25" spans="1:9" x14ac:dyDescent="0.4">
      <c r="A25" s="94">
        <v>46123</v>
      </c>
      <c r="B25" s="46" t="s">
        <v>12</v>
      </c>
      <c r="C25" s="46" t="s">
        <v>172</v>
      </c>
      <c r="D25" s="45" t="s">
        <v>121</v>
      </c>
      <c r="E25" s="45" t="s">
        <v>645</v>
      </c>
      <c r="F25" s="45" t="s">
        <v>646</v>
      </c>
      <c r="H25" s="23">
        <v>0.56666666666666665</v>
      </c>
    </row>
    <row r="26" spans="1:9" x14ac:dyDescent="0.4">
      <c r="A26" s="94">
        <v>46123</v>
      </c>
      <c r="B26" s="46" t="s">
        <v>181</v>
      </c>
      <c r="C26" s="46" t="s">
        <v>194</v>
      </c>
      <c r="D26" s="45" t="s">
        <v>121</v>
      </c>
      <c r="E26" s="45" t="s">
        <v>645</v>
      </c>
      <c r="F26" s="45" t="s">
        <v>646</v>
      </c>
      <c r="H26" s="23">
        <v>0.56597222222222221</v>
      </c>
    </row>
    <row r="27" spans="1:9" x14ac:dyDescent="0.4">
      <c r="A27" s="94">
        <v>46124</v>
      </c>
      <c r="B27" s="46" t="s">
        <v>187</v>
      </c>
      <c r="C27" s="46" t="s">
        <v>244</v>
      </c>
      <c r="D27" s="45" t="s">
        <v>122</v>
      </c>
      <c r="E27" s="45" t="s">
        <v>661</v>
      </c>
      <c r="F27" s="45" t="s">
        <v>486</v>
      </c>
      <c r="H27" s="23">
        <v>0.25017361111111114</v>
      </c>
      <c r="I27" s="44" t="s">
        <v>660</v>
      </c>
    </row>
    <row r="28" spans="1:9" x14ac:dyDescent="0.4">
      <c r="A28" s="94">
        <v>46130</v>
      </c>
      <c r="B28" s="46" t="s">
        <v>12</v>
      </c>
      <c r="C28" s="46" t="s">
        <v>19</v>
      </c>
      <c r="D28" s="45" t="s">
        <v>121</v>
      </c>
      <c r="E28" s="45" t="s">
        <v>664</v>
      </c>
      <c r="F28" s="45" t="s">
        <v>663</v>
      </c>
      <c r="H28" s="23">
        <v>0.20694444444444443</v>
      </c>
    </row>
    <row r="29" spans="1:9" x14ac:dyDescent="0.4">
      <c r="A29" s="94">
        <v>46130</v>
      </c>
      <c r="B29" s="46" t="s">
        <v>180</v>
      </c>
      <c r="C29" s="46" t="s">
        <v>199</v>
      </c>
      <c r="D29" s="45" t="s">
        <v>121</v>
      </c>
      <c r="E29" s="45" t="s">
        <v>667</v>
      </c>
      <c r="F29" s="45" t="s">
        <v>668</v>
      </c>
      <c r="H29" s="23">
        <v>2.1122685185185185E-2</v>
      </c>
      <c r="I29" s="44" t="s">
        <v>712</v>
      </c>
    </row>
    <row r="30" spans="1:9" x14ac:dyDescent="0.4">
      <c r="A30" s="94">
        <v>46137</v>
      </c>
      <c r="B30" s="46" t="s">
        <v>6</v>
      </c>
      <c r="C30" s="46" t="s">
        <v>281</v>
      </c>
      <c r="D30" s="45" t="s">
        <v>121</v>
      </c>
      <c r="E30" s="45" t="s">
        <v>689</v>
      </c>
      <c r="F30" s="45" t="s">
        <v>446</v>
      </c>
      <c r="H30" s="23">
        <v>0.22508101851851853</v>
      </c>
    </row>
    <row r="31" spans="1:9" x14ac:dyDescent="0.4">
      <c r="A31" s="94">
        <v>46144</v>
      </c>
      <c r="B31" s="46" t="s">
        <v>20</v>
      </c>
      <c r="C31" s="46" t="s">
        <v>86</v>
      </c>
      <c r="D31" s="45" t="s">
        <v>121</v>
      </c>
      <c r="E31" s="45" t="s">
        <v>710</v>
      </c>
      <c r="F31" s="45" t="s">
        <v>714</v>
      </c>
      <c r="H31" s="114" t="s">
        <v>713</v>
      </c>
      <c r="I31" s="44" t="s">
        <v>711</v>
      </c>
    </row>
    <row r="32" spans="1:9" x14ac:dyDescent="0.4">
      <c r="A32" s="94">
        <v>46144</v>
      </c>
      <c r="B32" s="46" t="s">
        <v>378</v>
      </c>
      <c r="C32" s="46" t="s">
        <v>379</v>
      </c>
      <c r="D32" s="45" t="s">
        <v>121</v>
      </c>
      <c r="E32" s="45" t="s">
        <v>715</v>
      </c>
      <c r="F32" s="45" t="s">
        <v>716</v>
      </c>
      <c r="H32" s="23">
        <v>0.28969907407407408</v>
      </c>
      <c r="I32" s="120" t="s">
        <v>717</v>
      </c>
    </row>
    <row r="33" spans="1:9" x14ac:dyDescent="0.4">
      <c r="A33" s="94">
        <v>46152</v>
      </c>
      <c r="B33" s="46" t="s">
        <v>745</v>
      </c>
      <c r="C33" s="46" t="s">
        <v>360</v>
      </c>
      <c r="D33" s="45" t="s">
        <v>121</v>
      </c>
      <c r="E33" s="45" t="s">
        <v>742</v>
      </c>
      <c r="F33" s="45" t="s">
        <v>746</v>
      </c>
      <c r="H33" s="23">
        <v>5.0324074074074077E-2</v>
      </c>
      <c r="I33" s="120" t="s">
        <v>749</v>
      </c>
    </row>
    <row r="34" spans="1:9" x14ac:dyDescent="0.4">
      <c r="A34" s="94">
        <v>46152</v>
      </c>
      <c r="B34" s="46" t="s">
        <v>36</v>
      </c>
      <c r="C34" s="46" t="s">
        <v>78</v>
      </c>
      <c r="D34" s="45" t="s">
        <v>121</v>
      </c>
      <c r="E34" s="45" t="s">
        <v>743</v>
      </c>
      <c r="F34" s="45" t="s">
        <v>748</v>
      </c>
      <c r="H34" s="23">
        <v>0.13883101851851851</v>
      </c>
      <c r="I34" s="44" t="s">
        <v>711</v>
      </c>
    </row>
    <row r="35" spans="1:9" x14ac:dyDescent="0.4">
      <c r="A35" s="94">
        <v>46152</v>
      </c>
      <c r="B35" s="46" t="s">
        <v>43</v>
      </c>
      <c r="C35" s="46" t="s">
        <v>95</v>
      </c>
      <c r="D35" s="45" t="s">
        <v>122</v>
      </c>
      <c r="E35" s="45" t="s">
        <v>743</v>
      </c>
      <c r="F35" s="45" t="s">
        <v>748</v>
      </c>
      <c r="H35" s="23">
        <v>0.14319444444444446</v>
      </c>
      <c r="I35" s="44" t="s">
        <v>711</v>
      </c>
    </row>
    <row r="36" spans="1:9" x14ac:dyDescent="0.4">
      <c r="A36" s="94">
        <v>46152</v>
      </c>
      <c r="B36" s="46" t="s">
        <v>70</v>
      </c>
      <c r="C36" s="46" t="s">
        <v>96</v>
      </c>
      <c r="D36" s="45" t="s">
        <v>122</v>
      </c>
      <c r="E36" s="45" t="s">
        <v>743</v>
      </c>
      <c r="F36" s="45" t="s">
        <v>748</v>
      </c>
      <c r="H36" s="23">
        <v>0.14319444444444446</v>
      </c>
      <c r="I36" s="44" t="s">
        <v>711</v>
      </c>
    </row>
    <row r="37" spans="1:9" x14ac:dyDescent="0.4">
      <c r="A37" s="94">
        <v>46152</v>
      </c>
      <c r="B37" s="46" t="s">
        <v>12</v>
      </c>
      <c r="C37" s="46" t="s">
        <v>19</v>
      </c>
      <c r="D37" s="45" t="s">
        <v>121</v>
      </c>
      <c r="E37" s="45" t="s">
        <v>744</v>
      </c>
      <c r="F37" s="45" t="s">
        <v>747</v>
      </c>
      <c r="H37" s="23">
        <v>0.26033564814814814</v>
      </c>
      <c r="I37" s="44" t="s">
        <v>447</v>
      </c>
    </row>
    <row r="38" spans="1:9" x14ac:dyDescent="0.4">
      <c r="A38" s="94">
        <v>46187</v>
      </c>
      <c r="B38" s="46" t="s">
        <v>56</v>
      </c>
      <c r="C38" s="46" t="s">
        <v>152</v>
      </c>
      <c r="D38" s="45" t="s">
        <v>121</v>
      </c>
      <c r="E38" s="45" t="s">
        <v>815</v>
      </c>
      <c r="F38" s="45" t="s">
        <v>748</v>
      </c>
      <c r="H38" s="23">
        <v>0.17133101851851851</v>
      </c>
      <c r="I38" s="44" t="s">
        <v>823</v>
      </c>
    </row>
    <row r="39" spans="1:9" x14ac:dyDescent="0.4">
      <c r="A39" s="94">
        <v>46187</v>
      </c>
      <c r="B39" s="46" t="s">
        <v>202</v>
      </c>
      <c r="C39" s="46" t="s">
        <v>152</v>
      </c>
      <c r="D39" s="45" t="s">
        <v>122</v>
      </c>
      <c r="E39" s="45" t="s">
        <v>815</v>
      </c>
      <c r="F39" s="45" t="s">
        <v>748</v>
      </c>
      <c r="H39" s="23">
        <v>0.17133101851851851</v>
      </c>
      <c r="I39" s="44" t="s">
        <v>823</v>
      </c>
    </row>
    <row r="40" spans="1:9" x14ac:dyDescent="0.4">
      <c r="A40" s="94">
        <v>46187</v>
      </c>
      <c r="B40" s="46" t="s">
        <v>12</v>
      </c>
      <c r="C40" s="46" t="s">
        <v>19</v>
      </c>
      <c r="D40" s="45" t="s">
        <v>121</v>
      </c>
      <c r="E40" s="45" t="s">
        <v>816</v>
      </c>
      <c r="F40" s="45" t="s">
        <v>486</v>
      </c>
      <c r="H40" s="23">
        <v>0.32777777777777778</v>
      </c>
      <c r="I40" s="44" t="s">
        <v>817</v>
      </c>
    </row>
    <row r="41" spans="1:9" x14ac:dyDescent="0.4">
      <c r="A41" s="94">
        <v>46180</v>
      </c>
      <c r="B41" s="46" t="s">
        <v>378</v>
      </c>
      <c r="C41" s="46" t="s">
        <v>379</v>
      </c>
      <c r="D41" s="45" t="s">
        <v>121</v>
      </c>
      <c r="E41" s="45" t="s">
        <v>818</v>
      </c>
      <c r="F41" s="45" t="s">
        <v>819</v>
      </c>
      <c r="H41" s="23">
        <v>0.24434027777777778</v>
      </c>
    </row>
    <row r="42" spans="1:9" x14ac:dyDescent="0.4">
      <c r="A42" s="94">
        <v>46187</v>
      </c>
      <c r="B42" s="46" t="s">
        <v>61</v>
      </c>
      <c r="C42" s="46" t="s">
        <v>62</v>
      </c>
      <c r="D42" s="45" t="s">
        <v>121</v>
      </c>
      <c r="E42" s="45" t="s">
        <v>820</v>
      </c>
      <c r="F42" s="45" t="s">
        <v>821</v>
      </c>
      <c r="H42" s="23">
        <v>0.44891203703703703</v>
      </c>
      <c r="I42" s="44" t="s">
        <v>822</v>
      </c>
    </row>
    <row r="43" spans="1:9" x14ac:dyDescent="0.4">
      <c r="A43" s="94">
        <v>46194</v>
      </c>
      <c r="B43" s="46" t="s">
        <v>180</v>
      </c>
      <c r="C43" s="46" t="s">
        <v>199</v>
      </c>
      <c r="D43" s="45" t="s">
        <v>121</v>
      </c>
      <c r="E43" s="45" t="s">
        <v>831</v>
      </c>
      <c r="F43" s="45" t="s">
        <v>838</v>
      </c>
      <c r="H43" s="23">
        <v>3.6458333333333336E-2</v>
      </c>
      <c r="I43" s="44" t="s">
        <v>832</v>
      </c>
    </row>
    <row r="44" spans="1:9" x14ac:dyDescent="0.4">
      <c r="A44" s="94">
        <v>46200</v>
      </c>
      <c r="B44" s="46" t="s">
        <v>224</v>
      </c>
      <c r="C44" s="46" t="s">
        <v>225</v>
      </c>
      <c r="D44" s="45" t="s">
        <v>121</v>
      </c>
      <c r="E44" s="45" t="s">
        <v>837</v>
      </c>
      <c r="F44" s="45" t="s">
        <v>839</v>
      </c>
      <c r="H44" s="23">
        <v>0.44949074074074075</v>
      </c>
      <c r="I44" s="44" t="s">
        <v>840</v>
      </c>
    </row>
    <row r="45" spans="1:9" x14ac:dyDescent="0.4">
      <c r="A45" s="94">
        <v>46215</v>
      </c>
      <c r="B45" s="46" t="s">
        <v>326</v>
      </c>
      <c r="C45" s="46" t="s">
        <v>327</v>
      </c>
      <c r="D45" s="45" t="s">
        <v>122</v>
      </c>
      <c r="E45" s="45" t="s">
        <v>867</v>
      </c>
      <c r="F45" s="45" t="s">
        <v>865</v>
      </c>
      <c r="H45" s="23">
        <v>0.34361111111111109</v>
      </c>
      <c r="I45" s="44" t="s">
        <v>866</v>
      </c>
    </row>
    <row r="46" spans="1:9" x14ac:dyDescent="0.4">
      <c r="A46" s="94">
        <v>46221</v>
      </c>
      <c r="B46" s="46" t="s">
        <v>181</v>
      </c>
      <c r="C46" s="46" t="s">
        <v>194</v>
      </c>
      <c r="D46" s="45" t="s">
        <v>121</v>
      </c>
      <c r="E46" s="45" t="s">
        <v>873</v>
      </c>
      <c r="F46" s="45" t="s">
        <v>448</v>
      </c>
      <c r="H46" s="23">
        <v>2.5416666666666667E-2</v>
      </c>
      <c r="I46" s="44" t="s">
        <v>874</v>
      </c>
    </row>
    <row r="47" spans="1:9" x14ac:dyDescent="0.4">
      <c r="A47" s="94">
        <v>46221</v>
      </c>
      <c r="B47" s="46" t="s">
        <v>37</v>
      </c>
      <c r="C47" s="46" t="s">
        <v>98</v>
      </c>
      <c r="D47" s="45" t="s">
        <v>122</v>
      </c>
      <c r="E47" s="45" t="s">
        <v>873</v>
      </c>
      <c r="F47" s="45" t="s">
        <v>448</v>
      </c>
      <c r="H47" s="23">
        <v>2.5763888888888888E-2</v>
      </c>
      <c r="I47" s="44" t="s">
        <v>874</v>
      </c>
    </row>
    <row r="48" spans="1:9" x14ac:dyDescent="0.4">
      <c r="A48" s="94">
        <v>46223</v>
      </c>
      <c r="B48" s="46" t="s">
        <v>180</v>
      </c>
      <c r="C48" s="46" t="s">
        <v>199</v>
      </c>
      <c r="D48" s="45" t="s">
        <v>121</v>
      </c>
      <c r="E48" s="45" t="s">
        <v>898</v>
      </c>
      <c r="F48" s="45" t="s">
        <v>903</v>
      </c>
      <c r="H48" s="23">
        <v>4.6030092592592595E-2</v>
      </c>
      <c r="I48" s="44" t="s">
        <v>660</v>
      </c>
    </row>
    <row r="49" spans="1:9" x14ac:dyDescent="0.4">
      <c r="A49" s="94">
        <v>46225</v>
      </c>
      <c r="B49" s="46" t="s">
        <v>180</v>
      </c>
      <c r="C49" s="46" t="s">
        <v>199</v>
      </c>
      <c r="D49" s="45" t="s">
        <v>121</v>
      </c>
      <c r="E49" s="45" t="s">
        <v>899</v>
      </c>
      <c r="F49" s="45" t="s">
        <v>902</v>
      </c>
      <c r="H49" s="23">
        <v>2.5949074074074076E-2</v>
      </c>
      <c r="I49" s="44" t="s">
        <v>904</v>
      </c>
    </row>
    <row r="50" spans="1:9" x14ac:dyDescent="0.4">
      <c r="A50" s="94">
        <v>46228</v>
      </c>
      <c r="B50" s="46" t="s">
        <v>457</v>
      </c>
      <c r="C50" s="46" t="s">
        <v>458</v>
      </c>
      <c r="D50" s="45" t="s">
        <v>121</v>
      </c>
      <c r="E50" s="45" t="s">
        <v>891</v>
      </c>
      <c r="F50" s="45" t="s">
        <v>892</v>
      </c>
      <c r="H50" s="23">
        <v>0.23556712962962964</v>
      </c>
      <c r="I50" s="44" t="s">
        <v>893</v>
      </c>
    </row>
    <row r="51" spans="1:9" x14ac:dyDescent="0.4">
      <c r="A51" s="94">
        <v>46228</v>
      </c>
      <c r="B51" s="46" t="s">
        <v>12</v>
      </c>
      <c r="C51" s="46" t="s">
        <v>19</v>
      </c>
      <c r="D51" s="45" t="s">
        <v>121</v>
      </c>
      <c r="E51" s="45" t="s">
        <v>891</v>
      </c>
      <c r="F51" s="45" t="s">
        <v>892</v>
      </c>
      <c r="H51" s="23">
        <v>0.35934027777777777</v>
      </c>
      <c r="I51" s="44" t="s">
        <v>893</v>
      </c>
    </row>
    <row r="52" spans="1:9" x14ac:dyDescent="0.4">
      <c r="A52" s="94">
        <v>46228</v>
      </c>
      <c r="B52" s="46" t="s">
        <v>100</v>
      </c>
      <c r="C52" s="46" t="s">
        <v>129</v>
      </c>
      <c r="D52" s="45" t="s">
        <v>122</v>
      </c>
      <c r="E52" s="45" t="s">
        <v>891</v>
      </c>
      <c r="F52" s="45" t="s">
        <v>892</v>
      </c>
      <c r="H52" s="23">
        <v>0.37282407407407409</v>
      </c>
      <c r="I52" s="44" t="s">
        <v>893</v>
      </c>
    </row>
    <row r="53" spans="1:9" x14ac:dyDescent="0.4">
      <c r="A53" s="94">
        <v>46228</v>
      </c>
      <c r="B53" s="46" t="s">
        <v>99</v>
      </c>
      <c r="C53" s="46" t="s">
        <v>127</v>
      </c>
      <c r="D53" s="45" t="s">
        <v>122</v>
      </c>
      <c r="E53" s="45" t="s">
        <v>891</v>
      </c>
      <c r="F53" s="45" t="s">
        <v>892</v>
      </c>
      <c r="H53" s="23">
        <v>0.37284722222222222</v>
      </c>
      <c r="I53" s="44" t="s">
        <v>893</v>
      </c>
    </row>
    <row r="54" spans="1:9" x14ac:dyDescent="0.4">
      <c r="A54" s="94">
        <v>46228</v>
      </c>
      <c r="B54" s="46" t="s">
        <v>37</v>
      </c>
      <c r="C54" s="46" t="s">
        <v>98</v>
      </c>
      <c r="D54" s="45" t="s">
        <v>122</v>
      </c>
      <c r="E54" s="45" t="s">
        <v>891</v>
      </c>
      <c r="F54" s="45" t="s">
        <v>892</v>
      </c>
      <c r="H54" s="23">
        <v>0.39395833333333335</v>
      </c>
      <c r="I54" s="44" t="s">
        <v>893</v>
      </c>
    </row>
    <row r="55" spans="1:9" x14ac:dyDescent="0.4">
      <c r="A55" s="94">
        <v>46228</v>
      </c>
      <c r="B55" s="46" t="s">
        <v>378</v>
      </c>
      <c r="C55" s="46" t="s">
        <v>379</v>
      </c>
      <c r="D55" s="45" t="s">
        <v>121</v>
      </c>
      <c r="E55" s="45" t="s">
        <v>894</v>
      </c>
      <c r="F55" s="45" t="s">
        <v>485</v>
      </c>
      <c r="H55" s="23">
        <v>0.49576388888888889</v>
      </c>
      <c r="I55" s="44" t="s">
        <v>895</v>
      </c>
    </row>
    <row r="56" spans="1:9" x14ac:dyDescent="0.4">
      <c r="A56" s="94">
        <v>46228</v>
      </c>
      <c r="B56" s="46" t="s">
        <v>180</v>
      </c>
      <c r="C56" s="46" t="s">
        <v>199</v>
      </c>
      <c r="D56" s="45" t="s">
        <v>121</v>
      </c>
      <c r="E56" s="45" t="s">
        <v>900</v>
      </c>
      <c r="F56" s="45" t="s">
        <v>901</v>
      </c>
      <c r="H56" s="23">
        <v>2.5960648148148149E-2</v>
      </c>
      <c r="I56" s="44" t="s">
        <v>905</v>
      </c>
    </row>
    <row r="57" spans="1:9" x14ac:dyDescent="0.4">
      <c r="A57" s="94">
        <v>46235</v>
      </c>
      <c r="B57" s="46" t="s">
        <v>4</v>
      </c>
      <c r="C57" s="46" t="s">
        <v>42</v>
      </c>
      <c r="D57" s="45" t="s">
        <v>122</v>
      </c>
      <c r="E57" s="45" t="s">
        <v>910</v>
      </c>
      <c r="F57" s="45" t="s">
        <v>909</v>
      </c>
      <c r="H57" s="23">
        <v>0.42010416666666667</v>
      </c>
    </row>
    <row r="58" spans="1:9" x14ac:dyDescent="0.4">
      <c r="A58" s="94">
        <v>46235</v>
      </c>
      <c r="B58" s="46" t="s">
        <v>180</v>
      </c>
      <c r="C58" s="46" t="s">
        <v>199</v>
      </c>
      <c r="D58" s="45" t="s">
        <v>121</v>
      </c>
      <c r="E58" s="45" t="s">
        <v>918</v>
      </c>
      <c r="F58" s="45" t="s">
        <v>919</v>
      </c>
      <c r="H58" s="23">
        <v>2.6400462962962962E-2</v>
      </c>
      <c r="I58" s="44" t="s">
        <v>920</v>
      </c>
    </row>
    <row r="59" spans="1:9" x14ac:dyDescent="0.4">
      <c r="A59" s="94">
        <v>46243</v>
      </c>
      <c r="B59" s="46" t="s">
        <v>12</v>
      </c>
      <c r="C59" s="46" t="s">
        <v>19</v>
      </c>
      <c r="D59" s="45" t="s">
        <v>121</v>
      </c>
      <c r="E59" s="45" t="s">
        <v>934</v>
      </c>
      <c r="F59" s="45" t="s">
        <v>747</v>
      </c>
      <c r="H59" s="23">
        <v>0.30185185185185187</v>
      </c>
      <c r="I59" s="44" t="s">
        <v>933</v>
      </c>
    </row>
    <row r="60" spans="1:9" x14ac:dyDescent="0.4">
      <c r="A60" s="94">
        <v>46243</v>
      </c>
      <c r="B60" s="46" t="s">
        <v>202</v>
      </c>
      <c r="C60" s="46" t="s">
        <v>152</v>
      </c>
      <c r="D60" s="45" t="s">
        <v>122</v>
      </c>
      <c r="E60" s="45" t="s">
        <v>935</v>
      </c>
      <c r="F60" s="45" t="s">
        <v>748</v>
      </c>
      <c r="H60" s="23">
        <v>0.14333333333333334</v>
      </c>
      <c r="I60" s="44" t="s">
        <v>936</v>
      </c>
    </row>
    <row r="61" spans="1:9" x14ac:dyDescent="0.4">
      <c r="A61" s="94">
        <v>46243</v>
      </c>
      <c r="B61" s="46" t="s">
        <v>56</v>
      </c>
      <c r="C61" s="46" t="s">
        <v>152</v>
      </c>
      <c r="D61" s="45" t="s">
        <v>121</v>
      </c>
      <c r="E61" s="45" t="s">
        <v>935</v>
      </c>
      <c r="F61" s="45" t="s">
        <v>748</v>
      </c>
      <c r="H61" s="23">
        <v>0.14371527777777779</v>
      </c>
      <c r="I61" s="44" t="s">
        <v>936</v>
      </c>
    </row>
    <row r="62" spans="1:9" x14ac:dyDescent="0.4">
      <c r="A62" s="94">
        <v>46243</v>
      </c>
      <c r="B62" s="46" t="s">
        <v>100</v>
      </c>
      <c r="C62" s="46" t="s">
        <v>129</v>
      </c>
      <c r="D62" s="45" t="s">
        <v>122</v>
      </c>
      <c r="E62" s="45" t="s">
        <v>935</v>
      </c>
      <c r="F62" s="45" t="s">
        <v>748</v>
      </c>
      <c r="H62" s="23">
        <v>0.16358796296296296</v>
      </c>
      <c r="I62" s="44" t="s">
        <v>936</v>
      </c>
    </row>
    <row r="63" spans="1:9" x14ac:dyDescent="0.4">
      <c r="A63" s="94">
        <v>46243</v>
      </c>
      <c r="B63" s="46" t="s">
        <v>37</v>
      </c>
      <c r="C63" s="46" t="s">
        <v>98</v>
      </c>
      <c r="D63" s="45" t="s">
        <v>122</v>
      </c>
      <c r="E63" s="45" t="s">
        <v>935</v>
      </c>
      <c r="F63" s="45" t="s">
        <v>748</v>
      </c>
      <c r="H63" s="23">
        <v>0.16548611111111111</v>
      </c>
      <c r="I63" s="44" t="s">
        <v>936</v>
      </c>
    </row>
    <row r="64" spans="1:9" x14ac:dyDescent="0.4">
      <c r="A64" s="94">
        <v>46243</v>
      </c>
      <c r="B64" s="46" t="s">
        <v>99</v>
      </c>
      <c r="C64" s="46" t="s">
        <v>127</v>
      </c>
      <c r="D64" s="45" t="s">
        <v>122</v>
      </c>
      <c r="E64" s="45" t="s">
        <v>935</v>
      </c>
      <c r="F64" s="45" t="s">
        <v>748</v>
      </c>
      <c r="H64" s="23">
        <v>0.16556712962962963</v>
      </c>
      <c r="I64" s="44" t="s">
        <v>936</v>
      </c>
    </row>
    <row r="65" spans="1:9" x14ac:dyDescent="0.4">
      <c r="A65" s="94">
        <v>46243</v>
      </c>
      <c r="B65" s="46" t="s">
        <v>34</v>
      </c>
      <c r="C65" s="46" t="s">
        <v>502</v>
      </c>
      <c r="D65" s="45" t="s">
        <v>121</v>
      </c>
      <c r="E65" s="45" t="s">
        <v>939</v>
      </c>
      <c r="F65" s="45" t="s">
        <v>938</v>
      </c>
      <c r="H65" s="23">
        <v>8.3275462962962968E-2</v>
      </c>
      <c r="I65" s="44" t="s">
        <v>937</v>
      </c>
    </row>
    <row r="66" spans="1:9" x14ac:dyDescent="0.4">
      <c r="A66" s="94"/>
      <c r="H66" s="23"/>
    </row>
    <row r="67" spans="1:9" x14ac:dyDescent="0.4">
      <c r="A67" s="94"/>
      <c r="H67" s="23"/>
    </row>
    <row r="68" spans="1:9" x14ac:dyDescent="0.4">
      <c r="A68" s="94"/>
      <c r="H68" s="23"/>
    </row>
    <row r="69" spans="1:9" x14ac:dyDescent="0.4">
      <c r="A69" s="94"/>
      <c r="H69" s="23"/>
    </row>
    <row r="70" spans="1:9" x14ac:dyDescent="0.4">
      <c r="A70" s="94"/>
      <c r="H70" s="23"/>
    </row>
    <row r="71" spans="1:9" x14ac:dyDescent="0.4">
      <c r="A71" s="94"/>
      <c r="H71" s="23"/>
    </row>
    <row r="72" spans="1:9" x14ac:dyDescent="0.4">
      <c r="A72" s="94"/>
      <c r="H72" s="23"/>
    </row>
    <row r="73" spans="1:9" x14ac:dyDescent="0.4">
      <c r="A73" s="94"/>
      <c r="H73" s="23"/>
    </row>
    <row r="74" spans="1:9" x14ac:dyDescent="0.4">
      <c r="A74" s="94"/>
      <c r="H74" s="23"/>
    </row>
    <row r="75" spans="1:9" x14ac:dyDescent="0.4">
      <c r="A75" s="94"/>
      <c r="H75" s="23"/>
    </row>
    <row r="76" spans="1:9" x14ac:dyDescent="0.4">
      <c r="A76" s="94"/>
      <c r="H76" s="23"/>
    </row>
    <row r="77" spans="1:9" x14ac:dyDescent="0.4">
      <c r="A77" s="94"/>
      <c r="H77" s="23"/>
    </row>
    <row r="78" spans="1:9" x14ac:dyDescent="0.4">
      <c r="A78" s="94"/>
      <c r="H78" s="23"/>
    </row>
    <row r="79" spans="1:9" x14ac:dyDescent="0.4">
      <c r="A79" s="94"/>
      <c r="H79" s="23"/>
    </row>
    <row r="80" spans="1:9" x14ac:dyDescent="0.4">
      <c r="A80" s="94"/>
      <c r="H80" s="23"/>
    </row>
    <row r="81" spans="1:8" x14ac:dyDescent="0.4">
      <c r="A81" s="94"/>
      <c r="H81" s="23"/>
    </row>
    <row r="82" spans="1:8" x14ac:dyDescent="0.4">
      <c r="A82" s="94"/>
      <c r="H82" s="23"/>
    </row>
    <row r="83" spans="1:8" x14ac:dyDescent="0.4">
      <c r="A83" s="94"/>
      <c r="H83" s="23"/>
    </row>
    <row r="84" spans="1:8" x14ac:dyDescent="0.4">
      <c r="A84" s="94"/>
      <c r="H84" s="23"/>
    </row>
    <row r="85" spans="1:8" x14ac:dyDescent="0.4">
      <c r="A85" s="94"/>
      <c r="H85" s="23"/>
    </row>
    <row r="86" spans="1:8" x14ac:dyDescent="0.4">
      <c r="A86" s="94"/>
      <c r="H86" s="23"/>
    </row>
    <row r="87" spans="1:8" x14ac:dyDescent="0.4">
      <c r="A87" s="94"/>
      <c r="H87" s="23"/>
    </row>
    <row r="88" spans="1:8" x14ac:dyDescent="0.4">
      <c r="A88" s="94"/>
      <c r="H88" s="23"/>
    </row>
    <row r="89" spans="1:8" x14ac:dyDescent="0.4">
      <c r="A89" s="94"/>
      <c r="H89" s="23"/>
    </row>
    <row r="90" spans="1:8" x14ac:dyDescent="0.4">
      <c r="A90" s="94"/>
      <c r="H90" s="23"/>
    </row>
    <row r="91" spans="1:8" x14ac:dyDescent="0.4">
      <c r="A91" s="94"/>
      <c r="H91" s="23"/>
    </row>
    <row r="92" spans="1:8" x14ac:dyDescent="0.4">
      <c r="A92" s="94"/>
      <c r="H92" s="23"/>
    </row>
    <row r="93" spans="1:8" x14ac:dyDescent="0.4">
      <c r="A93" s="94"/>
      <c r="H93" s="23"/>
    </row>
    <row r="94" spans="1:8" x14ac:dyDescent="0.4">
      <c r="A94" s="94"/>
      <c r="H94" s="23"/>
    </row>
    <row r="95" spans="1:8" x14ac:dyDescent="0.4">
      <c r="A95" s="94"/>
      <c r="H95" s="23"/>
    </row>
    <row r="96" spans="1:8" x14ac:dyDescent="0.4">
      <c r="A96" s="94"/>
      <c r="H96" s="23"/>
    </row>
    <row r="97" spans="1:8" x14ac:dyDescent="0.4">
      <c r="A97" s="94"/>
      <c r="H97" s="23"/>
    </row>
    <row r="98" spans="1:8" x14ac:dyDescent="0.4">
      <c r="A98" s="94"/>
      <c r="H98" s="23"/>
    </row>
    <row r="99" spans="1:8" x14ac:dyDescent="0.4">
      <c r="A99" s="94"/>
      <c r="H99" s="23"/>
    </row>
    <row r="100" spans="1:8" x14ac:dyDescent="0.4">
      <c r="A100" s="94"/>
      <c r="H100" s="23"/>
    </row>
    <row r="101" spans="1:8" x14ac:dyDescent="0.4">
      <c r="A101" s="94"/>
      <c r="H101" s="23"/>
    </row>
    <row r="102" spans="1:8" x14ac:dyDescent="0.4">
      <c r="A102" s="94"/>
      <c r="H102" s="23"/>
    </row>
    <row r="103" spans="1:8" x14ac:dyDescent="0.4">
      <c r="A103" s="94"/>
      <c r="H103" s="23"/>
    </row>
    <row r="104" spans="1:8" x14ac:dyDescent="0.4">
      <c r="A104" s="94"/>
      <c r="H104" s="23"/>
    </row>
    <row r="105" spans="1:8" x14ac:dyDescent="0.4">
      <c r="A105" s="94"/>
      <c r="H105" s="23"/>
    </row>
    <row r="106" spans="1:8" x14ac:dyDescent="0.4">
      <c r="A106" s="94"/>
      <c r="H106" s="23"/>
    </row>
    <row r="107" spans="1:8" x14ac:dyDescent="0.4">
      <c r="A107" s="94"/>
      <c r="H107" s="23"/>
    </row>
    <row r="108" spans="1:8" x14ac:dyDescent="0.4">
      <c r="A108" s="94"/>
      <c r="H108" s="23"/>
    </row>
    <row r="109" spans="1:8" x14ac:dyDescent="0.4">
      <c r="A109" s="94"/>
      <c r="H109" s="23"/>
    </row>
    <row r="110" spans="1:8" x14ac:dyDescent="0.4">
      <c r="A110" s="94"/>
      <c r="H110" s="23"/>
    </row>
    <row r="111" spans="1:8" x14ac:dyDescent="0.4">
      <c r="A111" s="94"/>
      <c r="H111" s="23"/>
    </row>
    <row r="112" spans="1:8" x14ac:dyDescent="0.4">
      <c r="A112" s="94"/>
      <c r="H112" s="23"/>
    </row>
    <row r="113" spans="1:8" x14ac:dyDescent="0.4">
      <c r="A113" s="94"/>
      <c r="H113" s="23"/>
    </row>
    <row r="114" spans="1:8" x14ac:dyDescent="0.4">
      <c r="A114" s="94"/>
      <c r="H114" s="23"/>
    </row>
    <row r="115" spans="1:8" x14ac:dyDescent="0.4">
      <c r="A115" s="94"/>
      <c r="H115" s="23"/>
    </row>
    <row r="116" spans="1:8" x14ac:dyDescent="0.4">
      <c r="A116" s="94"/>
      <c r="H116" s="23"/>
    </row>
    <row r="117" spans="1:8" x14ac:dyDescent="0.4">
      <c r="A117" s="94"/>
      <c r="H117" s="23"/>
    </row>
    <row r="118" spans="1:8" x14ac:dyDescent="0.4">
      <c r="A118" s="94"/>
      <c r="H118" s="23"/>
    </row>
    <row r="119" spans="1:8" x14ac:dyDescent="0.4">
      <c r="A119" s="94"/>
      <c r="H119" s="23"/>
    </row>
    <row r="120" spans="1:8" x14ac:dyDescent="0.4">
      <c r="A120" s="94"/>
      <c r="H120" s="23"/>
    </row>
    <row r="121" spans="1:8" x14ac:dyDescent="0.4">
      <c r="A121" s="94"/>
      <c r="H121" s="23"/>
    </row>
    <row r="122" spans="1:8" x14ac:dyDescent="0.4">
      <c r="A122" s="94"/>
      <c r="H122" s="23"/>
    </row>
    <row r="123" spans="1:8" x14ac:dyDescent="0.4">
      <c r="A123" s="94"/>
      <c r="H123" s="23"/>
    </row>
    <row r="124" spans="1:8" x14ac:dyDescent="0.4">
      <c r="A124" s="94"/>
      <c r="H124" s="23"/>
    </row>
    <row r="125" spans="1:8" x14ac:dyDescent="0.4">
      <c r="A125" s="94"/>
      <c r="H125" s="23"/>
    </row>
    <row r="126" spans="1:8" x14ac:dyDescent="0.4">
      <c r="A126" s="94"/>
      <c r="H126" s="23"/>
    </row>
    <row r="127" spans="1:8" x14ac:dyDescent="0.4">
      <c r="A127" s="94"/>
      <c r="H127" s="23"/>
    </row>
    <row r="128" spans="1:8" x14ac:dyDescent="0.4">
      <c r="A128" s="94"/>
      <c r="H128" s="23"/>
    </row>
    <row r="129" spans="1:8" x14ac:dyDescent="0.4">
      <c r="A129" s="94"/>
      <c r="H129" s="23"/>
    </row>
    <row r="130" spans="1:8" x14ac:dyDescent="0.4">
      <c r="A130" s="94"/>
      <c r="H130" s="23"/>
    </row>
    <row r="131" spans="1:8" x14ac:dyDescent="0.4">
      <c r="A131" s="94"/>
      <c r="H131" s="23"/>
    </row>
    <row r="132" spans="1:8" x14ac:dyDescent="0.4">
      <c r="A132" s="94"/>
      <c r="H132" s="23"/>
    </row>
    <row r="133" spans="1:8" x14ac:dyDescent="0.4">
      <c r="A133" s="94"/>
      <c r="H133" s="23"/>
    </row>
    <row r="134" spans="1:8" x14ac:dyDescent="0.4">
      <c r="A134" s="94"/>
      <c r="H134" s="23"/>
    </row>
    <row r="135" spans="1:8" x14ac:dyDescent="0.4">
      <c r="A135" s="94"/>
      <c r="H135" s="23"/>
    </row>
    <row r="136" spans="1:8" x14ac:dyDescent="0.4">
      <c r="A136" s="94"/>
      <c r="H136" s="23"/>
    </row>
    <row r="137" spans="1:8" x14ac:dyDescent="0.4">
      <c r="A137" s="94"/>
      <c r="H137" s="23"/>
    </row>
    <row r="138" spans="1:8" x14ac:dyDescent="0.4">
      <c r="A138" s="94"/>
      <c r="H138" s="23"/>
    </row>
    <row r="139" spans="1:8" x14ac:dyDescent="0.4">
      <c r="A139" s="94"/>
      <c r="H139" s="23"/>
    </row>
    <row r="140" spans="1:8" x14ac:dyDescent="0.4">
      <c r="A140" s="94"/>
      <c r="H140" s="23"/>
    </row>
    <row r="141" spans="1:8" x14ac:dyDescent="0.4">
      <c r="A141" s="94"/>
      <c r="H141" s="23"/>
    </row>
    <row r="142" spans="1:8" x14ac:dyDescent="0.4">
      <c r="A142" s="94"/>
      <c r="H142" s="23"/>
    </row>
    <row r="143" spans="1:8" x14ac:dyDescent="0.4">
      <c r="A143" s="94"/>
      <c r="H143" s="23"/>
    </row>
    <row r="144" spans="1:8" x14ac:dyDescent="0.4">
      <c r="A144" s="94"/>
      <c r="H144" s="23"/>
    </row>
    <row r="145" spans="1:8" x14ac:dyDescent="0.4">
      <c r="A145" s="94"/>
      <c r="H145" s="23"/>
    </row>
    <row r="146" spans="1:8" x14ac:dyDescent="0.4">
      <c r="A146" s="94"/>
      <c r="H146" s="23"/>
    </row>
    <row r="147" spans="1:8" x14ac:dyDescent="0.4">
      <c r="A147" s="94"/>
      <c r="H147" s="23"/>
    </row>
    <row r="148" spans="1:8" x14ac:dyDescent="0.4">
      <c r="A148" s="94"/>
      <c r="H148" s="23"/>
    </row>
    <row r="149" spans="1:8" x14ac:dyDescent="0.4">
      <c r="A149" s="94"/>
      <c r="H149" s="23"/>
    </row>
    <row r="150" spans="1:8" x14ac:dyDescent="0.4">
      <c r="A150" s="94"/>
      <c r="H150" s="23"/>
    </row>
    <row r="151" spans="1:8" x14ac:dyDescent="0.4">
      <c r="A151" s="94"/>
      <c r="H151" s="23"/>
    </row>
    <row r="152" spans="1:8" x14ac:dyDescent="0.4">
      <c r="A152" s="94"/>
      <c r="H152" s="23"/>
    </row>
    <row r="153" spans="1:8" x14ac:dyDescent="0.4">
      <c r="A153" s="94"/>
      <c r="H153" s="23"/>
    </row>
    <row r="154" spans="1:8" x14ac:dyDescent="0.4">
      <c r="A154" s="94"/>
      <c r="H154" s="23"/>
    </row>
    <row r="155" spans="1:8" x14ac:dyDescent="0.4">
      <c r="A155" s="94"/>
      <c r="H155" s="23"/>
    </row>
    <row r="156" spans="1:8" x14ac:dyDescent="0.4">
      <c r="A156" s="94"/>
      <c r="H156" s="23"/>
    </row>
    <row r="157" spans="1:8" x14ac:dyDescent="0.4">
      <c r="A157" s="94"/>
      <c r="H157" s="23"/>
    </row>
    <row r="158" spans="1:8" x14ac:dyDescent="0.4">
      <c r="A158" s="94"/>
      <c r="H158" s="23"/>
    </row>
    <row r="159" spans="1:8" x14ac:dyDescent="0.4">
      <c r="A159" s="94"/>
      <c r="H159" s="23"/>
    </row>
    <row r="160" spans="1:8" x14ac:dyDescent="0.4">
      <c r="A160" s="94"/>
      <c r="H160" s="23"/>
    </row>
    <row r="161" spans="1:8" x14ac:dyDescent="0.4">
      <c r="A161" s="94"/>
      <c r="H161" s="23"/>
    </row>
    <row r="162" spans="1:8" x14ac:dyDescent="0.4">
      <c r="A162" s="94"/>
      <c r="H162" s="23"/>
    </row>
    <row r="163" spans="1:8" x14ac:dyDescent="0.4">
      <c r="A163" s="94"/>
      <c r="H163" s="23"/>
    </row>
    <row r="164" spans="1:8" x14ac:dyDescent="0.4">
      <c r="A164" s="94"/>
      <c r="H164" s="23"/>
    </row>
    <row r="165" spans="1:8" x14ac:dyDescent="0.4">
      <c r="A165" s="94"/>
      <c r="H165" s="23"/>
    </row>
    <row r="166" spans="1:8" x14ac:dyDescent="0.4">
      <c r="A166" s="94"/>
      <c r="H166" s="23"/>
    </row>
    <row r="167" spans="1:8" x14ac:dyDescent="0.4">
      <c r="A167" s="94"/>
      <c r="H167" s="23"/>
    </row>
    <row r="168" spans="1:8" x14ac:dyDescent="0.4">
      <c r="A168" s="94"/>
      <c r="H168" s="23"/>
    </row>
    <row r="169" spans="1:8" x14ac:dyDescent="0.4">
      <c r="A169" s="94"/>
      <c r="H169" s="23"/>
    </row>
    <row r="170" spans="1:8" x14ac:dyDescent="0.4">
      <c r="A170" s="94"/>
      <c r="H170" s="23"/>
    </row>
    <row r="171" spans="1:8" x14ac:dyDescent="0.4">
      <c r="A171" s="94"/>
      <c r="H171" s="23"/>
    </row>
    <row r="172" spans="1:8" x14ac:dyDescent="0.4">
      <c r="A172" s="94"/>
      <c r="H172" s="23"/>
    </row>
    <row r="173" spans="1:8" x14ac:dyDescent="0.4">
      <c r="A173" s="94"/>
      <c r="H173" s="23"/>
    </row>
    <row r="174" spans="1:8" x14ac:dyDescent="0.4">
      <c r="A174" s="94"/>
      <c r="H174" s="23"/>
    </row>
    <row r="175" spans="1:8" x14ac:dyDescent="0.4">
      <c r="A175" s="94"/>
      <c r="H175" s="23"/>
    </row>
    <row r="176" spans="1:8" x14ac:dyDescent="0.4">
      <c r="A176" s="94"/>
      <c r="H176" s="23"/>
    </row>
    <row r="177" spans="1:8" x14ac:dyDescent="0.4">
      <c r="A177" s="94"/>
      <c r="H177" s="23"/>
    </row>
    <row r="178" spans="1:8" x14ac:dyDescent="0.4">
      <c r="A178" s="94"/>
      <c r="H178" s="23"/>
    </row>
    <row r="179" spans="1:8" x14ac:dyDescent="0.4">
      <c r="A179" s="94"/>
      <c r="H179" s="23"/>
    </row>
    <row r="180" spans="1:8" x14ac:dyDescent="0.4">
      <c r="A180" s="94"/>
      <c r="H180" s="23"/>
    </row>
    <row r="181" spans="1:8" x14ac:dyDescent="0.4">
      <c r="A181" s="94"/>
      <c r="H181" s="23"/>
    </row>
    <row r="182" spans="1:8" x14ac:dyDescent="0.4">
      <c r="A182" s="94"/>
      <c r="H182" s="23"/>
    </row>
    <row r="183" spans="1:8" x14ac:dyDescent="0.4">
      <c r="A183" s="94"/>
      <c r="H183" s="23"/>
    </row>
    <row r="184" spans="1:8" x14ac:dyDescent="0.4">
      <c r="A184" s="94"/>
      <c r="H184" s="23"/>
    </row>
    <row r="185" spans="1:8" x14ac:dyDescent="0.4">
      <c r="A185" s="94"/>
      <c r="H185" s="23"/>
    </row>
    <row r="186" spans="1:8" x14ac:dyDescent="0.4">
      <c r="A186" s="94"/>
      <c r="H186" s="23"/>
    </row>
    <row r="187" spans="1:8" x14ac:dyDescent="0.4">
      <c r="A187" s="94"/>
      <c r="H187" s="23"/>
    </row>
    <row r="188" spans="1:8" x14ac:dyDescent="0.4">
      <c r="A188" s="94"/>
      <c r="H188" s="23"/>
    </row>
    <row r="189" spans="1:8" x14ac:dyDescent="0.4">
      <c r="A189" s="94"/>
      <c r="H189" s="23"/>
    </row>
    <row r="190" spans="1:8" x14ac:dyDescent="0.4">
      <c r="A190" s="94"/>
      <c r="H190" s="23"/>
    </row>
    <row r="191" spans="1:8" x14ac:dyDescent="0.4">
      <c r="A191" s="94"/>
      <c r="H191" s="23"/>
    </row>
    <row r="192" spans="1:8" x14ac:dyDescent="0.4">
      <c r="A192" s="94"/>
      <c r="H192" s="23"/>
    </row>
    <row r="193" spans="1:8" x14ac:dyDescent="0.4">
      <c r="A193" s="94"/>
      <c r="H193" s="23"/>
    </row>
    <row r="194" spans="1:8" x14ac:dyDescent="0.4">
      <c r="A194" s="94"/>
      <c r="H194" s="23"/>
    </row>
  </sheetData>
  <phoneticPr fontId="32" type="noConversion"/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C00-000000000000}">
          <x14:formula1>
            <xm:f>Lists!$A$2:$A$3</xm:f>
          </x14:formula1>
          <xm:sqref>D2:D27</xm:sqref>
        </x14:dataValidation>
      </x14:dataValidations>
    </ext>
  </extLst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 codeName="Sheet18"/>
  <dimension ref="A1:A3"/>
  <sheetViews>
    <sheetView workbookViewId="0">
      <selection activeCell="A4" sqref="A4"/>
    </sheetView>
  </sheetViews>
  <sheetFormatPr defaultRowHeight="12.3" x14ac:dyDescent="0.4"/>
  <sheetData>
    <row r="1" spans="1:1" x14ac:dyDescent="0.4">
      <c r="A1" s="20" t="s">
        <v>116</v>
      </c>
    </row>
    <row r="2" spans="1:1" x14ac:dyDescent="0.4">
      <c r="A2" s="20" t="s">
        <v>121</v>
      </c>
    </row>
    <row r="3" spans="1:1" x14ac:dyDescent="0.4">
      <c r="A3" s="20" t="s">
        <v>122</v>
      </c>
    </row>
  </sheetData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3F8B8A-DC5A-42C9-8BA6-827792358AB1}">
  <sheetPr codeName="Sheet19"/>
  <dimension ref="A1:E155"/>
  <sheetViews>
    <sheetView showGridLines="0" workbookViewId="0"/>
  </sheetViews>
  <sheetFormatPr defaultRowHeight="12.3" x14ac:dyDescent="0.4"/>
  <cols>
    <col min="1" max="1" width="9" style="8" customWidth="1"/>
    <col min="2" max="2" width="10.77734375" customWidth="1"/>
    <col min="3" max="3" width="34.94140625" customWidth="1"/>
    <col min="4" max="4" width="11.5546875" customWidth="1"/>
    <col min="5" max="5" width="72.109375" customWidth="1"/>
  </cols>
  <sheetData>
    <row r="1" spans="1:5" s="8" customFormat="1" x14ac:dyDescent="0.4">
      <c r="A1" s="37" t="s">
        <v>254</v>
      </c>
      <c r="B1" s="37" t="s">
        <v>161</v>
      </c>
      <c r="C1" s="37" t="s">
        <v>255</v>
      </c>
      <c r="D1" s="37" t="s">
        <v>256</v>
      </c>
      <c r="E1" s="37" t="s">
        <v>274</v>
      </c>
    </row>
    <row r="2" spans="1:5" s="8" customFormat="1" x14ac:dyDescent="0.4">
      <c r="A2" s="32" t="s">
        <v>513</v>
      </c>
      <c r="B2" s="33"/>
      <c r="C2" s="33"/>
      <c r="D2" s="33"/>
      <c r="E2" s="34"/>
    </row>
    <row r="3" spans="1:5" x14ac:dyDescent="0.4">
      <c r="A3" s="38">
        <v>1</v>
      </c>
      <c r="B3" s="51">
        <v>46056</v>
      </c>
      <c r="C3" s="54" t="s">
        <v>488</v>
      </c>
      <c r="D3" s="57" t="s">
        <v>264</v>
      </c>
      <c r="E3" s="29" t="s">
        <v>503</v>
      </c>
    </row>
    <row r="4" spans="1:5" x14ac:dyDescent="0.4">
      <c r="A4" s="39">
        <v>2</v>
      </c>
      <c r="B4" s="52">
        <v>46086</v>
      </c>
      <c r="C4" s="42" t="s">
        <v>563</v>
      </c>
      <c r="D4" s="55" t="s">
        <v>264</v>
      </c>
      <c r="E4" s="30" t="s">
        <v>564</v>
      </c>
    </row>
    <row r="5" spans="1:5" x14ac:dyDescent="0.4">
      <c r="A5" s="39">
        <v>3</v>
      </c>
      <c r="B5" s="52">
        <v>46122</v>
      </c>
      <c r="C5" s="93" t="s">
        <v>647</v>
      </c>
      <c r="D5" s="55" t="s">
        <v>264</v>
      </c>
      <c r="E5" s="30" t="s">
        <v>648</v>
      </c>
    </row>
    <row r="6" spans="1:5" x14ac:dyDescent="0.4">
      <c r="A6" s="39">
        <v>4</v>
      </c>
      <c r="B6" s="52">
        <v>46151</v>
      </c>
      <c r="C6" s="93" t="s">
        <v>750</v>
      </c>
      <c r="D6" s="55" t="s">
        <v>264</v>
      </c>
      <c r="E6" s="30" t="s">
        <v>797</v>
      </c>
    </row>
    <row r="7" spans="1:5" x14ac:dyDescent="0.4">
      <c r="A7" s="39">
        <v>5</v>
      </c>
      <c r="B7" s="52">
        <v>46180</v>
      </c>
      <c r="C7" s="93" t="s">
        <v>796</v>
      </c>
      <c r="D7" s="55" t="s">
        <v>264</v>
      </c>
      <c r="E7" s="30" t="s">
        <v>798</v>
      </c>
    </row>
    <row r="8" spans="1:5" x14ac:dyDescent="0.4">
      <c r="A8" s="39">
        <v>6</v>
      </c>
      <c r="B8" s="52">
        <v>46183</v>
      </c>
      <c r="C8" s="93" t="s">
        <v>647</v>
      </c>
      <c r="D8" s="55" t="s">
        <v>264</v>
      </c>
      <c r="E8" s="30" t="s">
        <v>802</v>
      </c>
    </row>
    <row r="9" spans="1:5" x14ac:dyDescent="0.4">
      <c r="A9" s="39">
        <v>7</v>
      </c>
      <c r="B9" s="52">
        <v>46183</v>
      </c>
      <c r="C9" s="93" t="s">
        <v>814</v>
      </c>
      <c r="D9" s="55" t="s">
        <v>264</v>
      </c>
      <c r="E9" s="30" t="s">
        <v>833</v>
      </c>
    </row>
    <row r="10" spans="1:5" x14ac:dyDescent="0.4">
      <c r="A10" s="39">
        <v>8</v>
      </c>
      <c r="B10" s="52"/>
      <c r="C10" s="93"/>
      <c r="D10" s="55" t="s">
        <v>264</v>
      </c>
      <c r="E10" s="30"/>
    </row>
    <row r="11" spans="1:5" x14ac:dyDescent="0.4">
      <c r="A11" s="39">
        <v>9</v>
      </c>
      <c r="B11" s="52"/>
      <c r="C11" s="93"/>
      <c r="D11" s="55" t="s">
        <v>264</v>
      </c>
      <c r="E11" s="30"/>
    </row>
    <row r="12" spans="1:5" x14ac:dyDescent="0.4">
      <c r="A12" s="39">
        <v>10</v>
      </c>
      <c r="B12" s="52"/>
      <c r="C12" s="93"/>
      <c r="D12" s="55" t="s">
        <v>264</v>
      </c>
      <c r="E12" s="30"/>
    </row>
    <row r="13" spans="1:5" x14ac:dyDescent="0.4">
      <c r="A13" s="39">
        <v>11</v>
      </c>
      <c r="B13" s="52"/>
      <c r="C13" s="93"/>
      <c r="D13" s="55" t="s">
        <v>264</v>
      </c>
      <c r="E13" s="30"/>
    </row>
    <row r="14" spans="1:5" x14ac:dyDescent="0.4">
      <c r="A14" s="39">
        <v>12</v>
      </c>
      <c r="B14" s="52"/>
      <c r="C14" s="42"/>
      <c r="D14" s="55" t="s">
        <v>264</v>
      </c>
      <c r="E14" s="30"/>
    </row>
    <row r="15" spans="1:5" x14ac:dyDescent="0.4">
      <c r="A15" s="40"/>
      <c r="B15" s="53"/>
      <c r="C15" s="43"/>
      <c r="D15" s="56" t="s">
        <v>264</v>
      </c>
      <c r="E15" s="31"/>
    </row>
    <row r="16" spans="1:5" x14ac:dyDescent="0.4">
      <c r="A16" s="35" t="s">
        <v>511</v>
      </c>
      <c r="B16" s="8"/>
      <c r="C16" s="8"/>
      <c r="D16" s="8"/>
      <c r="E16" s="36"/>
    </row>
    <row r="17" spans="1:5" x14ac:dyDescent="0.4">
      <c r="A17" s="38">
        <v>1</v>
      </c>
      <c r="B17" s="51">
        <v>46023</v>
      </c>
      <c r="C17" s="54" t="s">
        <v>346</v>
      </c>
      <c r="D17" s="57" t="s">
        <v>251</v>
      </c>
      <c r="E17" s="29" t="s">
        <v>450</v>
      </c>
    </row>
    <row r="18" spans="1:5" x14ac:dyDescent="0.4">
      <c r="A18" s="39">
        <v>2</v>
      </c>
      <c r="B18" s="52">
        <v>46047</v>
      </c>
      <c r="C18" s="93" t="s">
        <v>479</v>
      </c>
      <c r="D18" s="55" t="s">
        <v>251</v>
      </c>
      <c r="E18" s="113" t="s">
        <v>478</v>
      </c>
    </row>
    <row r="19" spans="1:5" x14ac:dyDescent="0.4">
      <c r="A19" s="39">
        <v>3</v>
      </c>
      <c r="B19" s="52">
        <v>46075</v>
      </c>
      <c r="C19" s="93" t="s">
        <v>514</v>
      </c>
      <c r="D19" s="55" t="s">
        <v>515</v>
      </c>
      <c r="E19" s="30" t="s">
        <v>520</v>
      </c>
    </row>
    <row r="20" spans="1:5" x14ac:dyDescent="0.4">
      <c r="A20" s="39">
        <v>4</v>
      </c>
      <c r="B20" s="52">
        <v>46082</v>
      </c>
      <c r="C20" s="93" t="s">
        <v>383</v>
      </c>
      <c r="D20" s="55" t="s">
        <v>251</v>
      </c>
      <c r="E20" s="30" t="s">
        <v>548</v>
      </c>
    </row>
    <row r="21" spans="1:5" x14ac:dyDescent="0.4">
      <c r="A21" s="39">
        <v>5</v>
      </c>
      <c r="B21" s="52">
        <v>46117</v>
      </c>
      <c r="C21" s="93" t="s">
        <v>626</v>
      </c>
      <c r="D21" s="55" t="s">
        <v>251</v>
      </c>
      <c r="E21" s="30" t="s">
        <v>627</v>
      </c>
    </row>
    <row r="22" spans="1:5" x14ac:dyDescent="0.4">
      <c r="A22" s="39">
        <v>6</v>
      </c>
      <c r="B22" s="52">
        <v>46117</v>
      </c>
      <c r="C22" s="93" t="s">
        <v>628</v>
      </c>
      <c r="D22" s="55" t="s">
        <v>251</v>
      </c>
      <c r="E22" s="30" t="s">
        <v>630</v>
      </c>
    </row>
    <row r="23" spans="1:5" x14ac:dyDescent="0.4">
      <c r="A23" s="39">
        <v>7</v>
      </c>
      <c r="B23" s="52">
        <v>46117</v>
      </c>
      <c r="C23" s="93" t="s">
        <v>629</v>
      </c>
      <c r="D23" s="55" t="s">
        <v>251</v>
      </c>
      <c r="E23" s="30" t="s">
        <v>631</v>
      </c>
    </row>
    <row r="24" spans="1:5" x14ac:dyDescent="0.4">
      <c r="A24" s="39">
        <v>8</v>
      </c>
      <c r="B24" s="52">
        <v>46124</v>
      </c>
      <c r="C24" s="93" t="s">
        <v>651</v>
      </c>
      <c r="D24" s="55" t="s">
        <v>251</v>
      </c>
      <c r="E24" s="30" t="s">
        <v>652</v>
      </c>
    </row>
    <row r="25" spans="1:5" x14ac:dyDescent="0.4">
      <c r="A25" s="39">
        <v>9</v>
      </c>
      <c r="B25" s="52">
        <v>46124</v>
      </c>
      <c r="C25" s="93" t="s">
        <v>587</v>
      </c>
      <c r="D25" s="55" t="s">
        <v>251</v>
      </c>
      <c r="E25" s="113" t="s">
        <v>658</v>
      </c>
    </row>
    <row r="26" spans="1:5" x14ac:dyDescent="0.4">
      <c r="A26" s="39">
        <v>10</v>
      </c>
      <c r="B26" s="52">
        <v>46131</v>
      </c>
      <c r="C26" s="93" t="s">
        <v>666</v>
      </c>
      <c r="D26" s="55" t="s">
        <v>251</v>
      </c>
      <c r="E26" s="113" t="s">
        <v>697</v>
      </c>
    </row>
    <row r="27" spans="1:5" x14ac:dyDescent="0.4">
      <c r="A27" s="39">
        <v>11</v>
      </c>
      <c r="B27" s="52">
        <v>46138</v>
      </c>
      <c r="C27" s="93" t="s">
        <v>696</v>
      </c>
      <c r="D27" s="55" t="s">
        <v>251</v>
      </c>
      <c r="E27" s="113" t="s">
        <v>698</v>
      </c>
    </row>
    <row r="28" spans="1:5" x14ac:dyDescent="0.4">
      <c r="A28" s="39">
        <v>12</v>
      </c>
      <c r="B28" s="52">
        <v>46145</v>
      </c>
      <c r="C28" s="93" t="s">
        <v>718</v>
      </c>
      <c r="D28" s="55" t="s">
        <v>251</v>
      </c>
      <c r="E28" s="113" t="s">
        <v>734</v>
      </c>
    </row>
    <row r="29" spans="1:5" x14ac:dyDescent="0.4">
      <c r="A29" s="39">
        <v>13</v>
      </c>
      <c r="B29" s="52">
        <v>46152</v>
      </c>
      <c r="C29" s="93" t="s">
        <v>738</v>
      </c>
      <c r="D29" s="55" t="s">
        <v>251</v>
      </c>
      <c r="E29" s="113" t="s">
        <v>860</v>
      </c>
    </row>
    <row r="30" spans="1:5" x14ac:dyDescent="0.4">
      <c r="A30" s="39">
        <v>14</v>
      </c>
      <c r="B30" s="52">
        <v>46168</v>
      </c>
      <c r="C30" s="93" t="s">
        <v>789</v>
      </c>
      <c r="D30" s="55" t="s">
        <v>251</v>
      </c>
      <c r="E30" s="113" t="s">
        <v>790</v>
      </c>
    </row>
    <row r="31" spans="1:5" x14ac:dyDescent="0.4">
      <c r="A31" s="39">
        <v>15</v>
      </c>
      <c r="B31" s="52">
        <v>46180</v>
      </c>
      <c r="C31" s="93" t="s">
        <v>793</v>
      </c>
      <c r="D31" s="55" t="s">
        <v>251</v>
      </c>
      <c r="E31" s="113" t="s">
        <v>801</v>
      </c>
    </row>
    <row r="32" spans="1:5" x14ac:dyDescent="0.4">
      <c r="A32" s="39">
        <v>16</v>
      </c>
      <c r="B32" s="52">
        <v>46178</v>
      </c>
      <c r="C32" s="93" t="s">
        <v>799</v>
      </c>
      <c r="D32" s="55" t="s">
        <v>251</v>
      </c>
      <c r="E32" s="113" t="s">
        <v>800</v>
      </c>
    </row>
    <row r="33" spans="1:5" x14ac:dyDescent="0.4">
      <c r="A33" s="39">
        <v>17</v>
      </c>
      <c r="B33" s="52">
        <v>46194</v>
      </c>
      <c r="C33" s="93" t="s">
        <v>827</v>
      </c>
      <c r="D33" s="55" t="s">
        <v>251</v>
      </c>
      <c r="E33" s="113" t="s">
        <v>830</v>
      </c>
    </row>
    <row r="34" spans="1:5" x14ac:dyDescent="0.4">
      <c r="A34" s="39">
        <v>18</v>
      </c>
      <c r="B34" s="52">
        <v>46201</v>
      </c>
      <c r="C34" s="93" t="s">
        <v>420</v>
      </c>
      <c r="D34" s="55" t="s">
        <v>251</v>
      </c>
      <c r="E34" s="113" t="s">
        <v>841</v>
      </c>
    </row>
    <row r="35" spans="1:5" x14ac:dyDescent="0.4">
      <c r="A35" s="39">
        <v>19</v>
      </c>
      <c r="B35" s="52">
        <v>46196</v>
      </c>
      <c r="C35" s="93" t="s">
        <v>842</v>
      </c>
      <c r="D35" s="55" t="s">
        <v>251</v>
      </c>
      <c r="E35" s="30" t="s">
        <v>843</v>
      </c>
    </row>
    <row r="36" spans="1:5" x14ac:dyDescent="0.4">
      <c r="A36" s="39">
        <v>20</v>
      </c>
      <c r="B36" s="52">
        <v>46208</v>
      </c>
      <c r="C36" s="93" t="s">
        <v>855</v>
      </c>
      <c r="D36" s="55" t="s">
        <v>251</v>
      </c>
      <c r="E36" s="30" t="s">
        <v>856</v>
      </c>
    </row>
    <row r="37" spans="1:5" x14ac:dyDescent="0.4">
      <c r="A37" s="39">
        <v>21</v>
      </c>
      <c r="B37" s="52">
        <v>46210</v>
      </c>
      <c r="C37" s="93" t="s">
        <v>868</v>
      </c>
      <c r="D37" s="55" t="s">
        <v>251</v>
      </c>
      <c r="E37" s="30" t="s">
        <v>869</v>
      </c>
    </row>
    <row r="38" spans="1:5" x14ac:dyDescent="0.4">
      <c r="A38" s="39">
        <v>22</v>
      </c>
      <c r="B38" s="52">
        <v>46213</v>
      </c>
      <c r="C38" s="93" t="s">
        <v>870</v>
      </c>
      <c r="D38" s="55" t="s">
        <v>251</v>
      </c>
      <c r="E38" s="30" t="s">
        <v>886</v>
      </c>
    </row>
    <row r="39" spans="1:5" x14ac:dyDescent="0.4">
      <c r="A39" s="39">
        <v>23</v>
      </c>
      <c r="B39" s="52">
        <v>46215</v>
      </c>
      <c r="C39" s="93" t="s">
        <v>871</v>
      </c>
      <c r="D39" s="55" t="s">
        <v>251</v>
      </c>
      <c r="E39" s="30" t="s">
        <v>872</v>
      </c>
    </row>
    <row r="40" spans="1:5" x14ac:dyDescent="0.4">
      <c r="A40" s="39">
        <v>24</v>
      </c>
      <c r="B40" s="52">
        <v>46218</v>
      </c>
      <c r="C40" s="93" t="s">
        <v>875</v>
      </c>
      <c r="D40" s="55" t="s">
        <v>251</v>
      </c>
      <c r="E40" s="30" t="s">
        <v>876</v>
      </c>
    </row>
    <row r="41" spans="1:5" x14ac:dyDescent="0.4">
      <c r="A41" s="39">
        <v>25</v>
      </c>
      <c r="B41" s="52">
        <v>46221</v>
      </c>
      <c r="C41" s="93" t="s">
        <v>877</v>
      </c>
      <c r="D41" s="55" t="s">
        <v>251</v>
      </c>
      <c r="E41" s="30" t="s">
        <v>878</v>
      </c>
    </row>
    <row r="42" spans="1:5" x14ac:dyDescent="0.4">
      <c r="A42" s="39">
        <v>26</v>
      </c>
      <c r="B42" s="52">
        <v>46229</v>
      </c>
      <c r="C42" s="93" t="s">
        <v>896</v>
      </c>
      <c r="D42" s="55" t="s">
        <v>251</v>
      </c>
      <c r="E42" s="113" t="s">
        <v>897</v>
      </c>
    </row>
    <row r="43" spans="1:5" x14ac:dyDescent="0.4">
      <c r="A43" s="39">
        <v>27</v>
      </c>
      <c r="B43" s="52">
        <v>46236</v>
      </c>
      <c r="C43" s="93" t="s">
        <v>353</v>
      </c>
      <c r="D43" s="55" t="s">
        <v>251</v>
      </c>
      <c r="E43" s="30" t="s">
        <v>917</v>
      </c>
    </row>
    <row r="44" spans="1:5" x14ac:dyDescent="0.4">
      <c r="A44" s="39">
        <v>28</v>
      </c>
      <c r="B44" s="52">
        <v>46239</v>
      </c>
      <c r="C44" s="93" t="s">
        <v>921</v>
      </c>
      <c r="D44" s="55" t="s">
        <v>251</v>
      </c>
      <c r="E44" s="30" t="s">
        <v>922</v>
      </c>
    </row>
    <row r="45" spans="1:5" x14ac:dyDescent="0.4">
      <c r="A45" s="39">
        <v>29</v>
      </c>
      <c r="B45" s="52"/>
      <c r="C45" s="93"/>
      <c r="D45" s="55" t="s">
        <v>251</v>
      </c>
      <c r="E45" s="30"/>
    </row>
    <row r="46" spans="1:5" x14ac:dyDescent="0.4">
      <c r="A46" s="39">
        <v>30</v>
      </c>
      <c r="B46" s="52"/>
      <c r="C46" s="93"/>
      <c r="D46" s="55" t="s">
        <v>251</v>
      </c>
      <c r="E46" s="30"/>
    </row>
    <row r="47" spans="1:5" x14ac:dyDescent="0.4">
      <c r="A47" s="39">
        <v>31</v>
      </c>
      <c r="B47" s="52"/>
      <c r="C47" s="93"/>
      <c r="D47" s="55" t="s">
        <v>251</v>
      </c>
      <c r="E47" s="30"/>
    </row>
    <row r="48" spans="1:5" x14ac:dyDescent="0.4">
      <c r="A48" s="39">
        <v>32</v>
      </c>
      <c r="B48" s="52"/>
      <c r="C48" s="93"/>
      <c r="D48" s="55" t="s">
        <v>251</v>
      </c>
      <c r="E48" s="30"/>
    </row>
    <row r="49" spans="1:5" x14ac:dyDescent="0.4">
      <c r="A49" s="39">
        <v>33</v>
      </c>
      <c r="B49" s="52"/>
      <c r="C49" s="93"/>
      <c r="D49" s="55" t="s">
        <v>251</v>
      </c>
      <c r="E49" s="30"/>
    </row>
    <row r="50" spans="1:5" x14ac:dyDescent="0.4">
      <c r="A50" s="39">
        <v>34</v>
      </c>
      <c r="B50" s="52"/>
      <c r="C50" s="93"/>
      <c r="D50" s="55" t="s">
        <v>251</v>
      </c>
      <c r="E50" s="30"/>
    </row>
    <row r="51" spans="1:5" x14ac:dyDescent="0.4">
      <c r="A51" s="40"/>
      <c r="B51" s="53"/>
      <c r="C51" s="43"/>
      <c r="D51" s="56" t="s">
        <v>251</v>
      </c>
      <c r="E51" s="31"/>
    </row>
    <row r="52" spans="1:5" x14ac:dyDescent="0.4">
      <c r="A52" s="35" t="s">
        <v>512</v>
      </c>
      <c r="B52" s="8"/>
      <c r="C52" s="8"/>
      <c r="D52" s="8"/>
      <c r="E52" s="36"/>
    </row>
    <row r="53" spans="1:5" x14ac:dyDescent="0.4">
      <c r="A53" s="38">
        <v>1</v>
      </c>
      <c r="B53" s="51">
        <v>46033</v>
      </c>
      <c r="C53" s="54" t="s">
        <v>451</v>
      </c>
      <c r="D53" s="57" t="s">
        <v>265</v>
      </c>
      <c r="E53" s="29" t="s">
        <v>452</v>
      </c>
    </row>
    <row r="54" spans="1:5" x14ac:dyDescent="0.4">
      <c r="A54" s="39">
        <v>2</v>
      </c>
      <c r="B54" s="52">
        <v>46047</v>
      </c>
      <c r="C54" s="93" t="s">
        <v>477</v>
      </c>
      <c r="D54" s="55" t="s">
        <v>265</v>
      </c>
      <c r="E54" s="113" t="s">
        <v>783</v>
      </c>
    </row>
    <row r="55" spans="1:5" x14ac:dyDescent="0.4">
      <c r="A55" s="39">
        <v>3</v>
      </c>
      <c r="B55" s="52">
        <v>46075</v>
      </c>
      <c r="C55" s="42" t="s">
        <v>521</v>
      </c>
      <c r="D55" s="55" t="s">
        <v>265</v>
      </c>
      <c r="E55" s="113" t="s">
        <v>784</v>
      </c>
    </row>
    <row r="56" spans="1:5" x14ac:dyDescent="0.4">
      <c r="A56" s="39">
        <v>4</v>
      </c>
      <c r="B56" s="52">
        <v>46096</v>
      </c>
      <c r="C56" s="93" t="s">
        <v>570</v>
      </c>
      <c r="D56" s="55" t="s">
        <v>265</v>
      </c>
      <c r="E56" s="30" t="s">
        <v>572</v>
      </c>
    </row>
    <row r="57" spans="1:5" x14ac:dyDescent="0.4">
      <c r="A57" s="39">
        <v>5</v>
      </c>
      <c r="B57" s="52">
        <v>46110</v>
      </c>
      <c r="C57" s="93" t="s">
        <v>593</v>
      </c>
      <c r="D57" s="55" t="s">
        <v>265</v>
      </c>
      <c r="E57" s="113" t="s">
        <v>594</v>
      </c>
    </row>
    <row r="58" spans="1:5" x14ac:dyDescent="0.4">
      <c r="A58" s="39">
        <v>6</v>
      </c>
      <c r="B58" s="52"/>
      <c r="C58" s="93"/>
      <c r="D58" s="55" t="s">
        <v>265</v>
      </c>
      <c r="E58" s="113"/>
    </row>
    <row r="59" spans="1:5" x14ac:dyDescent="0.4">
      <c r="A59" s="39">
        <v>7</v>
      </c>
      <c r="B59" s="52"/>
      <c r="C59" s="93"/>
      <c r="D59" s="55" t="s">
        <v>265</v>
      </c>
      <c r="E59" s="113"/>
    </row>
    <row r="60" spans="1:5" x14ac:dyDescent="0.4">
      <c r="A60" s="39">
        <v>8</v>
      </c>
      <c r="B60" s="52"/>
      <c r="C60" s="93"/>
      <c r="D60" s="55" t="s">
        <v>265</v>
      </c>
      <c r="E60" s="113"/>
    </row>
    <row r="61" spans="1:5" x14ac:dyDescent="0.4">
      <c r="A61" s="39">
        <v>9</v>
      </c>
      <c r="B61" s="52"/>
      <c r="C61" s="93"/>
      <c r="D61" s="55" t="s">
        <v>265</v>
      </c>
      <c r="E61" s="113"/>
    </row>
    <row r="62" spans="1:5" x14ac:dyDescent="0.4">
      <c r="A62" s="39">
        <v>10</v>
      </c>
      <c r="B62" s="52"/>
      <c r="C62" s="93"/>
      <c r="D62" s="55" t="s">
        <v>265</v>
      </c>
      <c r="E62" s="113"/>
    </row>
    <row r="63" spans="1:5" x14ac:dyDescent="0.4">
      <c r="A63" s="40"/>
      <c r="B63" s="53"/>
      <c r="C63" s="43"/>
      <c r="D63" s="56" t="s">
        <v>265</v>
      </c>
      <c r="E63" s="31"/>
    </row>
    <row r="64" spans="1:5" x14ac:dyDescent="0.4">
      <c r="A64" s="35" t="s">
        <v>257</v>
      </c>
      <c r="B64" s="8"/>
      <c r="C64" s="8"/>
      <c r="D64" s="8"/>
      <c r="E64" s="36"/>
    </row>
    <row r="65" spans="1:5" x14ac:dyDescent="0.4">
      <c r="A65" s="38">
        <v>1</v>
      </c>
      <c r="B65" s="51">
        <v>46026</v>
      </c>
      <c r="C65" s="41" t="s">
        <v>444</v>
      </c>
      <c r="D65" s="57" t="s">
        <v>266</v>
      </c>
      <c r="E65" s="29" t="s">
        <v>449</v>
      </c>
    </row>
    <row r="66" spans="1:5" x14ac:dyDescent="0.4">
      <c r="A66" s="39">
        <v>2</v>
      </c>
      <c r="B66" s="52">
        <v>46033</v>
      </c>
      <c r="C66" s="93" t="s">
        <v>453</v>
      </c>
      <c r="D66" s="55" t="s">
        <v>266</v>
      </c>
      <c r="E66" s="30" t="s">
        <v>454</v>
      </c>
    </row>
    <row r="67" spans="1:5" x14ac:dyDescent="0.4">
      <c r="A67" s="39">
        <v>3</v>
      </c>
      <c r="B67" s="52">
        <v>46032</v>
      </c>
      <c r="C67" s="93" t="s">
        <v>465</v>
      </c>
      <c r="D67" s="55" t="s">
        <v>266</v>
      </c>
      <c r="E67" s="30" t="s">
        <v>475</v>
      </c>
    </row>
    <row r="68" spans="1:5" x14ac:dyDescent="0.4">
      <c r="A68" s="39">
        <v>4</v>
      </c>
      <c r="B68" s="52">
        <v>46040</v>
      </c>
      <c r="C68" s="93" t="s">
        <v>474</v>
      </c>
      <c r="D68" s="55" t="s">
        <v>266</v>
      </c>
      <c r="E68" s="30" t="s">
        <v>476</v>
      </c>
    </row>
    <row r="69" spans="1:5" x14ac:dyDescent="0.4">
      <c r="A69" s="39">
        <v>5</v>
      </c>
      <c r="B69" s="52">
        <v>46068</v>
      </c>
      <c r="C69" s="93" t="s">
        <v>495</v>
      </c>
      <c r="D69" s="55" t="s">
        <v>266</v>
      </c>
      <c r="E69" s="30" t="s">
        <v>496</v>
      </c>
    </row>
    <row r="70" spans="1:5" x14ac:dyDescent="0.4">
      <c r="A70" s="39">
        <v>6</v>
      </c>
      <c r="B70" s="52">
        <v>46075</v>
      </c>
      <c r="C70" s="93" t="s">
        <v>516</v>
      </c>
      <c r="D70" s="55" t="s">
        <v>266</v>
      </c>
      <c r="E70" s="30" t="s">
        <v>519</v>
      </c>
    </row>
    <row r="71" spans="1:5" x14ac:dyDescent="0.4">
      <c r="A71" s="39">
        <v>7</v>
      </c>
      <c r="B71" s="52">
        <v>46082</v>
      </c>
      <c r="C71" s="93" t="s">
        <v>526</v>
      </c>
      <c r="D71" s="55" t="s">
        <v>266</v>
      </c>
      <c r="E71" s="30" t="s">
        <v>527</v>
      </c>
    </row>
    <row r="72" spans="1:5" x14ac:dyDescent="0.4">
      <c r="A72" s="39">
        <v>8</v>
      </c>
      <c r="B72" s="52">
        <v>46081</v>
      </c>
      <c r="C72" s="93" t="s">
        <v>532</v>
      </c>
      <c r="D72" s="55" t="s">
        <v>266</v>
      </c>
      <c r="E72" s="30" t="s">
        <v>533</v>
      </c>
    </row>
    <row r="73" spans="1:5" x14ac:dyDescent="0.4">
      <c r="A73" s="39">
        <v>9</v>
      </c>
      <c r="B73" s="52">
        <v>46089</v>
      </c>
      <c r="C73" s="93" t="s">
        <v>552</v>
      </c>
      <c r="D73" s="55" t="s">
        <v>266</v>
      </c>
      <c r="E73" s="30" t="s">
        <v>553</v>
      </c>
    </row>
    <row r="74" spans="1:5" x14ac:dyDescent="0.4">
      <c r="A74" s="39">
        <v>10</v>
      </c>
      <c r="B74" s="52">
        <v>46096</v>
      </c>
      <c r="C74" s="93" t="s">
        <v>565</v>
      </c>
      <c r="D74" s="55" t="s">
        <v>266</v>
      </c>
      <c r="E74" s="30" t="s">
        <v>566</v>
      </c>
    </row>
    <row r="75" spans="1:5" x14ac:dyDescent="0.4">
      <c r="A75" s="39">
        <v>11</v>
      </c>
      <c r="B75" s="52">
        <v>46109</v>
      </c>
      <c r="C75" s="93" t="s">
        <v>591</v>
      </c>
      <c r="D75" s="55" t="s">
        <v>266</v>
      </c>
      <c r="E75" s="30" t="s">
        <v>592</v>
      </c>
    </row>
    <row r="76" spans="1:5" x14ac:dyDescent="0.4">
      <c r="A76" s="39">
        <v>12</v>
      </c>
      <c r="B76" s="52">
        <v>46110</v>
      </c>
      <c r="C76" s="93" t="s">
        <v>600</v>
      </c>
      <c r="D76" s="55" t="s">
        <v>266</v>
      </c>
      <c r="E76" s="30" t="s">
        <v>601</v>
      </c>
    </row>
    <row r="77" spans="1:5" x14ac:dyDescent="0.4">
      <c r="A77" s="39">
        <v>13</v>
      </c>
      <c r="B77" s="52">
        <v>46110</v>
      </c>
      <c r="C77" s="93" t="s">
        <v>602</v>
      </c>
      <c r="D77" s="55" t="s">
        <v>266</v>
      </c>
      <c r="E77" s="113" t="s">
        <v>603</v>
      </c>
    </row>
    <row r="78" spans="1:5" x14ac:dyDescent="0.4">
      <c r="A78" s="39">
        <v>14</v>
      </c>
      <c r="B78" s="52">
        <v>46124</v>
      </c>
      <c r="C78" s="93" t="s">
        <v>636</v>
      </c>
      <c r="D78" s="55" t="s">
        <v>266</v>
      </c>
      <c r="E78" s="113" t="s">
        <v>637</v>
      </c>
    </row>
    <row r="79" spans="1:5" x14ac:dyDescent="0.4">
      <c r="A79" s="39">
        <v>15</v>
      </c>
      <c r="B79" s="52">
        <v>46124</v>
      </c>
      <c r="C79" s="93" t="s">
        <v>640</v>
      </c>
      <c r="D79" s="55" t="s">
        <v>266</v>
      </c>
      <c r="E79" s="113" t="s">
        <v>687</v>
      </c>
    </row>
    <row r="80" spans="1:5" x14ac:dyDescent="0.4">
      <c r="A80" s="39">
        <v>16</v>
      </c>
      <c r="B80" s="52">
        <v>46159</v>
      </c>
      <c r="C80" s="93" t="s">
        <v>754</v>
      </c>
      <c r="D80" s="55" t="s">
        <v>266</v>
      </c>
      <c r="E80" s="113" t="s">
        <v>755</v>
      </c>
    </row>
    <row r="81" spans="1:5" x14ac:dyDescent="0.4">
      <c r="A81" s="39">
        <v>17</v>
      </c>
      <c r="B81" s="52">
        <v>46159</v>
      </c>
      <c r="C81" s="93" t="s">
        <v>757</v>
      </c>
      <c r="D81" s="55" t="s">
        <v>266</v>
      </c>
      <c r="E81" s="113" t="s">
        <v>758</v>
      </c>
    </row>
    <row r="82" spans="1:5" x14ac:dyDescent="0.4">
      <c r="A82" s="39">
        <v>18</v>
      </c>
      <c r="B82" s="52">
        <v>46179</v>
      </c>
      <c r="C82" s="93" t="s">
        <v>795</v>
      </c>
      <c r="D82" s="55" t="s">
        <v>266</v>
      </c>
      <c r="E82" s="113" t="s">
        <v>794</v>
      </c>
    </row>
    <row r="83" spans="1:5" x14ac:dyDescent="0.4">
      <c r="A83" s="39">
        <v>19</v>
      </c>
      <c r="B83" s="52">
        <v>46194</v>
      </c>
      <c r="C83" s="93" t="s">
        <v>827</v>
      </c>
      <c r="D83" s="55" t="s">
        <v>266</v>
      </c>
      <c r="E83" s="113" t="s">
        <v>829</v>
      </c>
    </row>
    <row r="84" spans="1:5" x14ac:dyDescent="0.4">
      <c r="A84" s="39">
        <v>20</v>
      </c>
      <c r="B84" s="52">
        <v>46201</v>
      </c>
      <c r="C84" s="93" t="s">
        <v>844</v>
      </c>
      <c r="D84" s="55" t="s">
        <v>266</v>
      </c>
      <c r="E84" s="113" t="s">
        <v>845</v>
      </c>
    </row>
    <row r="85" spans="1:5" x14ac:dyDescent="0.4">
      <c r="A85" s="39">
        <v>21</v>
      </c>
      <c r="B85" s="52">
        <v>46235</v>
      </c>
      <c r="C85" s="93" t="s">
        <v>912</v>
      </c>
      <c r="D85" s="55" t="s">
        <v>266</v>
      </c>
      <c r="E85" s="113" t="s">
        <v>916</v>
      </c>
    </row>
    <row r="86" spans="1:5" x14ac:dyDescent="0.4">
      <c r="A86" s="39">
        <v>22</v>
      </c>
      <c r="B86" s="52"/>
      <c r="C86" s="93"/>
      <c r="D86" s="55" t="s">
        <v>266</v>
      </c>
      <c r="E86" s="113"/>
    </row>
    <row r="87" spans="1:5" x14ac:dyDescent="0.4">
      <c r="A87" s="39">
        <v>23</v>
      </c>
      <c r="B87" s="52"/>
      <c r="C87" s="93"/>
      <c r="D87" s="55" t="s">
        <v>266</v>
      </c>
      <c r="E87" s="113"/>
    </row>
    <row r="88" spans="1:5" x14ac:dyDescent="0.4">
      <c r="A88" s="39">
        <v>24</v>
      </c>
      <c r="B88" s="52"/>
      <c r="C88" s="93"/>
      <c r="D88" s="55" t="s">
        <v>266</v>
      </c>
      <c r="E88" s="113"/>
    </row>
    <row r="89" spans="1:5" x14ac:dyDescent="0.4">
      <c r="A89" s="39">
        <v>25</v>
      </c>
      <c r="B89" s="52"/>
      <c r="C89" s="93"/>
      <c r="D89" s="55" t="s">
        <v>266</v>
      </c>
      <c r="E89" s="113"/>
    </row>
    <row r="90" spans="1:5" x14ac:dyDescent="0.4">
      <c r="A90" s="39">
        <v>26</v>
      </c>
      <c r="B90" s="52"/>
      <c r="C90" s="93"/>
      <c r="D90" s="55" t="s">
        <v>266</v>
      </c>
      <c r="E90" s="113"/>
    </row>
    <row r="91" spans="1:5" x14ac:dyDescent="0.4">
      <c r="A91" s="39">
        <v>27</v>
      </c>
      <c r="B91" s="52"/>
      <c r="C91" s="93"/>
      <c r="D91" s="55" t="s">
        <v>266</v>
      </c>
      <c r="E91" s="30"/>
    </row>
    <row r="92" spans="1:5" x14ac:dyDescent="0.4">
      <c r="A92" s="40"/>
      <c r="B92" s="53"/>
      <c r="C92" s="43"/>
      <c r="D92" s="56" t="s">
        <v>266</v>
      </c>
      <c r="E92" s="31"/>
    </row>
    <row r="93" spans="1:5" x14ac:dyDescent="0.4">
      <c r="A93" s="35" t="s">
        <v>258</v>
      </c>
      <c r="B93" s="8"/>
      <c r="C93" s="8"/>
      <c r="D93" s="8"/>
      <c r="E93" s="36"/>
    </row>
    <row r="94" spans="1:5" x14ac:dyDescent="0.4">
      <c r="A94" s="38">
        <v>1</v>
      </c>
      <c r="B94" s="51">
        <v>46068</v>
      </c>
      <c r="C94" s="54" t="s">
        <v>491</v>
      </c>
      <c r="D94" s="57" t="s">
        <v>267</v>
      </c>
      <c r="E94" s="29" t="s">
        <v>492</v>
      </c>
    </row>
    <row r="95" spans="1:5" x14ac:dyDescent="0.4">
      <c r="A95" s="39">
        <v>2</v>
      </c>
      <c r="B95" s="52">
        <v>46068</v>
      </c>
      <c r="C95" s="93" t="s">
        <v>493</v>
      </c>
      <c r="D95" s="55" t="s">
        <v>267</v>
      </c>
      <c r="E95" s="30" t="s">
        <v>528</v>
      </c>
    </row>
    <row r="96" spans="1:5" x14ac:dyDescent="0.4">
      <c r="A96" s="39">
        <v>3</v>
      </c>
      <c r="B96" s="52">
        <v>46124</v>
      </c>
      <c r="C96" s="93" t="s">
        <v>638</v>
      </c>
      <c r="D96" s="55" t="s">
        <v>267</v>
      </c>
      <c r="E96" s="30" t="s">
        <v>639</v>
      </c>
    </row>
    <row r="97" spans="1:5" x14ac:dyDescent="0.4">
      <c r="A97" s="39">
        <v>4</v>
      </c>
      <c r="B97" s="52">
        <v>46124</v>
      </c>
      <c r="C97" s="93" t="s">
        <v>640</v>
      </c>
      <c r="D97" s="55" t="s">
        <v>267</v>
      </c>
      <c r="E97" s="30" t="s">
        <v>641</v>
      </c>
    </row>
    <row r="98" spans="1:5" x14ac:dyDescent="0.4">
      <c r="A98" s="39">
        <v>5</v>
      </c>
      <c r="B98" s="52">
        <v>46124</v>
      </c>
      <c r="C98" s="93" t="s">
        <v>649</v>
      </c>
      <c r="D98" s="55" t="s">
        <v>267</v>
      </c>
      <c r="E98" s="30" t="s">
        <v>650</v>
      </c>
    </row>
    <row r="99" spans="1:5" x14ac:dyDescent="0.4">
      <c r="A99" s="39">
        <v>6</v>
      </c>
      <c r="B99" s="52">
        <v>46131</v>
      </c>
      <c r="C99" s="93" t="s">
        <v>665</v>
      </c>
      <c r="D99" s="55" t="s">
        <v>267</v>
      </c>
      <c r="E99" s="30" t="s">
        <v>688</v>
      </c>
    </row>
    <row r="100" spans="1:5" x14ac:dyDescent="0.4">
      <c r="A100" s="39">
        <v>7</v>
      </c>
      <c r="B100" s="52">
        <v>46138</v>
      </c>
      <c r="C100" s="93" t="s">
        <v>690</v>
      </c>
      <c r="D100" s="55" t="s">
        <v>267</v>
      </c>
      <c r="E100" s="30" t="s">
        <v>691</v>
      </c>
    </row>
    <row r="101" spans="1:5" x14ac:dyDescent="0.4">
      <c r="A101" s="39">
        <v>8</v>
      </c>
      <c r="B101" s="52">
        <v>46144</v>
      </c>
      <c r="C101" s="93" t="s">
        <v>706</v>
      </c>
      <c r="D101" s="55" t="s">
        <v>267</v>
      </c>
      <c r="E101" s="30" t="s">
        <v>707</v>
      </c>
    </row>
    <row r="102" spans="1:5" x14ac:dyDescent="0.4">
      <c r="A102" s="39">
        <v>9</v>
      </c>
      <c r="B102" s="52">
        <v>46166</v>
      </c>
      <c r="C102" s="93" t="s">
        <v>781</v>
      </c>
      <c r="D102" s="55" t="s">
        <v>267</v>
      </c>
      <c r="E102" s="30" t="s">
        <v>782</v>
      </c>
    </row>
    <row r="103" spans="1:5" x14ac:dyDescent="0.4">
      <c r="A103" s="39">
        <v>10</v>
      </c>
      <c r="B103" s="52">
        <v>46186</v>
      </c>
      <c r="C103" s="93" t="s">
        <v>805</v>
      </c>
      <c r="D103" s="55" t="s">
        <v>267</v>
      </c>
      <c r="E103" s="30" t="s">
        <v>828</v>
      </c>
    </row>
    <row r="104" spans="1:5" x14ac:dyDescent="0.4">
      <c r="A104" s="39">
        <v>11</v>
      </c>
      <c r="B104" s="52">
        <v>46236</v>
      </c>
      <c r="C104" s="93" t="s">
        <v>913</v>
      </c>
      <c r="D104" s="55" t="s">
        <v>267</v>
      </c>
      <c r="E104" s="30" t="s">
        <v>915</v>
      </c>
    </row>
    <row r="105" spans="1:5" x14ac:dyDescent="0.4">
      <c r="A105" s="39">
        <v>12</v>
      </c>
      <c r="B105" s="52"/>
      <c r="C105" s="93"/>
      <c r="D105" s="55" t="s">
        <v>267</v>
      </c>
      <c r="E105" s="30"/>
    </row>
    <row r="106" spans="1:5" x14ac:dyDescent="0.4">
      <c r="A106" s="39">
        <v>13</v>
      </c>
      <c r="B106" s="52"/>
      <c r="C106" s="93"/>
      <c r="D106" s="55" t="s">
        <v>267</v>
      </c>
      <c r="E106" s="30"/>
    </row>
    <row r="107" spans="1:5" x14ac:dyDescent="0.4">
      <c r="A107" s="39">
        <v>14</v>
      </c>
      <c r="B107" s="52"/>
      <c r="C107" s="93"/>
      <c r="D107" s="55" t="s">
        <v>267</v>
      </c>
      <c r="E107" s="30"/>
    </row>
    <row r="108" spans="1:5" x14ac:dyDescent="0.4">
      <c r="A108" s="39">
        <v>15</v>
      </c>
      <c r="B108" s="52"/>
      <c r="C108" s="93"/>
      <c r="D108" s="55" t="s">
        <v>267</v>
      </c>
      <c r="E108" s="30"/>
    </row>
    <row r="109" spans="1:5" x14ac:dyDescent="0.4">
      <c r="A109" s="39">
        <v>16</v>
      </c>
      <c r="B109" s="52"/>
      <c r="C109" s="93"/>
      <c r="D109" s="55" t="s">
        <v>267</v>
      </c>
      <c r="E109" s="30"/>
    </row>
    <row r="110" spans="1:5" x14ac:dyDescent="0.4">
      <c r="A110" s="40"/>
      <c r="B110" s="53"/>
      <c r="C110" s="43"/>
      <c r="D110" s="56" t="s">
        <v>267</v>
      </c>
      <c r="E110" s="31"/>
    </row>
    <row r="111" spans="1:5" x14ac:dyDescent="0.4">
      <c r="A111" s="35" t="s">
        <v>259</v>
      </c>
      <c r="E111" s="30"/>
    </row>
    <row r="112" spans="1:5" x14ac:dyDescent="0.4">
      <c r="A112" s="110">
        <v>1</v>
      </c>
      <c r="B112" s="51">
        <v>46029</v>
      </c>
      <c r="C112" s="54" t="s">
        <v>635</v>
      </c>
      <c r="D112" s="57" t="s">
        <v>448</v>
      </c>
      <c r="E112" s="121" t="s">
        <v>785</v>
      </c>
    </row>
    <row r="113" spans="1:5" x14ac:dyDescent="0.4">
      <c r="A113" s="111">
        <v>2</v>
      </c>
      <c r="B113" s="108">
        <v>46032</v>
      </c>
      <c r="C113" s="93" t="s">
        <v>466</v>
      </c>
      <c r="D113" s="95" t="s">
        <v>467</v>
      </c>
      <c r="E113" s="30" t="s">
        <v>468</v>
      </c>
    </row>
    <row r="114" spans="1:5" ht="12.6" customHeight="1" x14ac:dyDescent="0.4">
      <c r="A114" s="111">
        <v>3</v>
      </c>
      <c r="B114" s="108">
        <v>46032</v>
      </c>
      <c r="C114" s="93" t="s">
        <v>470</v>
      </c>
      <c r="D114" s="95" t="s">
        <v>469</v>
      </c>
      <c r="E114" s="30" t="s">
        <v>472</v>
      </c>
    </row>
    <row r="115" spans="1:5" x14ac:dyDescent="0.4">
      <c r="A115" s="111">
        <v>4</v>
      </c>
      <c r="B115" s="108">
        <v>46032</v>
      </c>
      <c r="C115" s="93" t="s">
        <v>470</v>
      </c>
      <c r="D115" s="95" t="s">
        <v>471</v>
      </c>
      <c r="E115" s="30" t="s">
        <v>473</v>
      </c>
    </row>
    <row r="116" spans="1:5" x14ac:dyDescent="0.4">
      <c r="A116" s="111">
        <v>5</v>
      </c>
      <c r="B116" s="108">
        <v>46061</v>
      </c>
      <c r="C116" s="93" t="s">
        <v>504</v>
      </c>
      <c r="D116" s="95" t="s">
        <v>448</v>
      </c>
      <c r="E116" s="113" t="s">
        <v>786</v>
      </c>
    </row>
    <row r="117" spans="1:5" x14ac:dyDescent="0.4">
      <c r="A117" s="111">
        <v>6</v>
      </c>
      <c r="B117" s="108">
        <v>46068</v>
      </c>
      <c r="C117" s="93" t="s">
        <v>489</v>
      </c>
      <c r="D117" s="95" t="s">
        <v>494</v>
      </c>
      <c r="E117" s="113" t="s">
        <v>490</v>
      </c>
    </row>
    <row r="118" spans="1:5" x14ac:dyDescent="0.4">
      <c r="A118" s="111">
        <v>7</v>
      </c>
      <c r="B118" s="108">
        <v>46089</v>
      </c>
      <c r="C118" s="93" t="s">
        <v>549</v>
      </c>
      <c r="D118" s="95" t="s">
        <v>550</v>
      </c>
      <c r="E118" s="113" t="s">
        <v>551</v>
      </c>
    </row>
    <row r="119" spans="1:5" x14ac:dyDescent="0.4">
      <c r="A119" s="111">
        <v>8</v>
      </c>
      <c r="B119" s="108">
        <v>46088</v>
      </c>
      <c r="C119" s="93" t="s">
        <v>554</v>
      </c>
      <c r="D119" s="95" t="s">
        <v>555</v>
      </c>
      <c r="E119" s="113" t="s">
        <v>556</v>
      </c>
    </row>
    <row r="120" spans="1:5" x14ac:dyDescent="0.4">
      <c r="A120" s="111">
        <v>9</v>
      </c>
      <c r="B120" s="108">
        <v>46088</v>
      </c>
      <c r="C120" s="93" t="s">
        <v>557</v>
      </c>
      <c r="D120" s="95" t="s">
        <v>558</v>
      </c>
      <c r="E120" s="113" t="s">
        <v>787</v>
      </c>
    </row>
    <row r="121" spans="1:5" x14ac:dyDescent="0.4">
      <c r="A121" s="111">
        <v>10</v>
      </c>
      <c r="B121" s="108">
        <v>46096</v>
      </c>
      <c r="C121" s="93" t="s">
        <v>358</v>
      </c>
      <c r="D121" s="95" t="s">
        <v>571</v>
      </c>
      <c r="E121" s="113" t="s">
        <v>573</v>
      </c>
    </row>
    <row r="122" spans="1:5" x14ac:dyDescent="0.4">
      <c r="A122" s="111">
        <v>11</v>
      </c>
      <c r="B122" s="108">
        <v>46110</v>
      </c>
      <c r="C122" s="93" t="s">
        <v>588</v>
      </c>
      <c r="D122" s="95" t="s">
        <v>589</v>
      </c>
      <c r="E122" s="113" t="s">
        <v>590</v>
      </c>
    </row>
    <row r="123" spans="1:5" x14ac:dyDescent="0.4">
      <c r="A123" s="111">
        <v>12</v>
      </c>
      <c r="B123" s="108">
        <v>46103</v>
      </c>
      <c r="C123" s="93" t="s">
        <v>595</v>
      </c>
      <c r="D123" s="95" t="s">
        <v>571</v>
      </c>
      <c r="E123" s="113" t="s">
        <v>596</v>
      </c>
    </row>
    <row r="124" spans="1:5" x14ac:dyDescent="0.4">
      <c r="A124" s="111">
        <v>13</v>
      </c>
      <c r="B124" s="108">
        <v>46112</v>
      </c>
      <c r="C124" s="93" t="s">
        <v>624</v>
      </c>
      <c r="D124" s="95" t="s">
        <v>625</v>
      </c>
      <c r="E124" s="113" t="s">
        <v>634</v>
      </c>
    </row>
    <row r="125" spans="1:5" x14ac:dyDescent="0.4">
      <c r="A125" s="111">
        <v>14</v>
      </c>
      <c r="B125" s="108">
        <v>46115</v>
      </c>
      <c r="C125" s="93" t="s">
        <v>632</v>
      </c>
      <c r="D125" s="95" t="s">
        <v>448</v>
      </c>
      <c r="E125" s="113" t="s">
        <v>633</v>
      </c>
    </row>
    <row r="126" spans="1:5" x14ac:dyDescent="0.4">
      <c r="A126" s="111">
        <v>15</v>
      </c>
      <c r="B126" s="108">
        <v>46119</v>
      </c>
      <c r="C126" s="93" t="s">
        <v>653</v>
      </c>
      <c r="D126" s="95" t="s">
        <v>654</v>
      </c>
      <c r="E126" s="113" t="s">
        <v>655</v>
      </c>
    </row>
    <row r="127" spans="1:5" x14ac:dyDescent="0.4">
      <c r="A127" s="111">
        <v>16</v>
      </c>
      <c r="B127" s="108">
        <v>46124</v>
      </c>
      <c r="C127" s="93" t="s">
        <v>657</v>
      </c>
      <c r="D127" s="95" t="s">
        <v>656</v>
      </c>
      <c r="E127" s="113" t="s">
        <v>662</v>
      </c>
    </row>
    <row r="128" spans="1:5" x14ac:dyDescent="0.4">
      <c r="A128" s="111">
        <v>17</v>
      </c>
      <c r="B128" s="108">
        <v>46126</v>
      </c>
      <c r="C128" s="93" t="s">
        <v>669</v>
      </c>
      <c r="D128" s="95" t="s">
        <v>625</v>
      </c>
      <c r="E128" s="113" t="s">
        <v>670</v>
      </c>
    </row>
    <row r="129" spans="1:5" x14ac:dyDescent="0.4">
      <c r="A129" s="111">
        <v>18</v>
      </c>
      <c r="B129" s="108">
        <v>46131</v>
      </c>
      <c r="C129" s="93" t="s">
        <v>671</v>
      </c>
      <c r="D129" s="95" t="s">
        <v>672</v>
      </c>
      <c r="E129" s="113" t="s">
        <v>677</v>
      </c>
    </row>
    <row r="130" spans="1:5" x14ac:dyDescent="0.4">
      <c r="A130" s="111">
        <v>19</v>
      </c>
      <c r="B130" s="108">
        <v>46138</v>
      </c>
      <c r="C130" s="93" t="s">
        <v>692</v>
      </c>
      <c r="D130" s="95" t="s">
        <v>448</v>
      </c>
      <c r="E130" s="113" t="s">
        <v>693</v>
      </c>
    </row>
    <row r="131" spans="1:5" x14ac:dyDescent="0.4">
      <c r="A131" s="111">
        <v>20</v>
      </c>
      <c r="B131" s="108">
        <v>46133</v>
      </c>
      <c r="C131" s="93" t="s">
        <v>694</v>
      </c>
      <c r="D131" s="95" t="s">
        <v>695</v>
      </c>
      <c r="E131" s="113" t="s">
        <v>699</v>
      </c>
    </row>
    <row r="132" spans="1:5" x14ac:dyDescent="0.4">
      <c r="A132" s="111">
        <v>21</v>
      </c>
      <c r="B132" s="108">
        <v>46140</v>
      </c>
      <c r="C132" s="93" t="s">
        <v>708</v>
      </c>
      <c r="D132" s="95" t="s">
        <v>494</v>
      </c>
      <c r="E132" s="113" t="s">
        <v>709</v>
      </c>
    </row>
    <row r="133" spans="1:5" x14ac:dyDescent="0.4">
      <c r="A133" s="111">
        <v>22</v>
      </c>
      <c r="B133" s="108">
        <v>46147</v>
      </c>
      <c r="C133" s="93" t="s">
        <v>739</v>
      </c>
      <c r="D133" s="95" t="s">
        <v>740</v>
      </c>
      <c r="E133" s="113" t="s">
        <v>741</v>
      </c>
    </row>
    <row r="134" spans="1:5" x14ac:dyDescent="0.4">
      <c r="A134" s="111">
        <v>23</v>
      </c>
      <c r="B134" s="108">
        <v>46154</v>
      </c>
      <c r="C134" s="93" t="s">
        <v>751</v>
      </c>
      <c r="D134" s="95" t="s">
        <v>625</v>
      </c>
      <c r="E134" s="113" t="s">
        <v>752</v>
      </c>
    </row>
    <row r="135" spans="1:5" x14ac:dyDescent="0.4">
      <c r="A135" s="111">
        <v>24</v>
      </c>
      <c r="B135" s="108">
        <v>46155</v>
      </c>
      <c r="C135" s="93" t="s">
        <v>753</v>
      </c>
      <c r="D135" s="95" t="s">
        <v>672</v>
      </c>
      <c r="E135" s="113" t="s">
        <v>788</v>
      </c>
    </row>
    <row r="136" spans="1:5" x14ac:dyDescent="0.4">
      <c r="A136" s="111">
        <v>25</v>
      </c>
      <c r="B136" s="108">
        <v>46161</v>
      </c>
      <c r="C136" s="93" t="s">
        <v>779</v>
      </c>
      <c r="D136" s="95" t="s">
        <v>740</v>
      </c>
      <c r="E136" s="113" t="s">
        <v>780</v>
      </c>
    </row>
    <row r="137" spans="1:5" x14ac:dyDescent="0.4">
      <c r="A137" s="111">
        <v>26</v>
      </c>
      <c r="B137" s="108">
        <v>46175</v>
      </c>
      <c r="C137" s="93" t="s">
        <v>791</v>
      </c>
      <c r="D137" s="95" t="s">
        <v>625</v>
      </c>
      <c r="E137" s="113" t="s">
        <v>792</v>
      </c>
    </row>
    <row r="138" spans="1:5" x14ac:dyDescent="0.4">
      <c r="A138" s="111">
        <v>27</v>
      </c>
      <c r="B138" s="108">
        <v>46182</v>
      </c>
      <c r="C138" s="93" t="s">
        <v>803</v>
      </c>
      <c r="D138" s="95" t="s">
        <v>448</v>
      </c>
      <c r="E138" s="113" t="s">
        <v>804</v>
      </c>
    </row>
    <row r="139" spans="1:5" x14ac:dyDescent="0.4">
      <c r="A139" s="111">
        <v>28</v>
      </c>
      <c r="B139" s="108">
        <v>46189</v>
      </c>
      <c r="C139" s="93" t="s">
        <v>824</v>
      </c>
      <c r="D139" s="95" t="s">
        <v>825</v>
      </c>
      <c r="E139" s="113" t="s">
        <v>826</v>
      </c>
    </row>
    <row r="140" spans="1:5" x14ac:dyDescent="0.4">
      <c r="A140" s="111">
        <v>29</v>
      </c>
      <c r="B140" s="108">
        <v>46203</v>
      </c>
      <c r="C140" s="93" t="s">
        <v>852</v>
      </c>
      <c r="D140" s="95" t="s">
        <v>853</v>
      </c>
      <c r="E140" s="113" t="s">
        <v>854</v>
      </c>
    </row>
    <row r="141" spans="1:5" x14ac:dyDescent="0.4">
      <c r="A141" s="111">
        <v>30</v>
      </c>
      <c r="B141" s="108">
        <v>46201</v>
      </c>
      <c r="C141" s="93" t="s">
        <v>857</v>
      </c>
      <c r="D141" s="95" t="s">
        <v>858</v>
      </c>
      <c r="E141" s="113" t="s">
        <v>859</v>
      </c>
    </row>
    <row r="142" spans="1:5" x14ac:dyDescent="0.4">
      <c r="A142" s="111">
        <v>31</v>
      </c>
      <c r="B142" s="108">
        <v>46217</v>
      </c>
      <c r="C142" s="93" t="s">
        <v>879</v>
      </c>
      <c r="D142" s="95" t="s">
        <v>880</v>
      </c>
      <c r="E142" s="113" t="s">
        <v>881</v>
      </c>
    </row>
    <row r="143" spans="1:5" x14ac:dyDescent="0.4">
      <c r="A143" s="111">
        <v>32</v>
      </c>
      <c r="B143" s="108">
        <v>46224</v>
      </c>
      <c r="C143" s="93" t="s">
        <v>889</v>
      </c>
      <c r="D143" s="95" t="s">
        <v>672</v>
      </c>
      <c r="E143" s="113" t="s">
        <v>890</v>
      </c>
    </row>
    <row r="144" spans="1:5" x14ac:dyDescent="0.4">
      <c r="A144" s="111">
        <v>33</v>
      </c>
      <c r="B144" s="108">
        <v>46231</v>
      </c>
      <c r="C144" s="93" t="s">
        <v>911</v>
      </c>
      <c r="D144" s="95" t="s">
        <v>625</v>
      </c>
      <c r="E144" s="113" t="s">
        <v>914</v>
      </c>
    </row>
    <row r="145" spans="1:5" x14ac:dyDescent="0.4">
      <c r="A145" s="111">
        <v>34</v>
      </c>
      <c r="B145" s="108"/>
      <c r="C145" s="93"/>
      <c r="D145" s="95"/>
      <c r="E145" s="113"/>
    </row>
    <row r="146" spans="1:5" x14ac:dyDescent="0.4">
      <c r="A146" s="111">
        <v>35</v>
      </c>
      <c r="B146" s="108"/>
      <c r="C146" s="93"/>
      <c r="D146" s="95"/>
      <c r="E146" s="113"/>
    </row>
    <row r="147" spans="1:5" x14ac:dyDescent="0.4">
      <c r="A147" s="111">
        <v>36</v>
      </c>
      <c r="B147" s="108"/>
      <c r="C147" s="93"/>
      <c r="D147" s="95"/>
      <c r="E147" s="113"/>
    </row>
    <row r="148" spans="1:5" x14ac:dyDescent="0.4">
      <c r="A148" s="111">
        <v>37</v>
      </c>
      <c r="B148" s="108"/>
      <c r="C148" s="93"/>
      <c r="D148" s="95"/>
      <c r="E148" s="113"/>
    </row>
    <row r="149" spans="1:5" x14ac:dyDescent="0.4">
      <c r="A149" s="111">
        <v>38</v>
      </c>
      <c r="B149" s="108"/>
      <c r="C149" s="93"/>
      <c r="D149" s="95"/>
      <c r="E149" s="113"/>
    </row>
    <row r="150" spans="1:5" x14ac:dyDescent="0.4">
      <c r="A150" s="111">
        <v>39</v>
      </c>
      <c r="B150" s="108"/>
      <c r="C150" s="93"/>
      <c r="D150" s="95"/>
      <c r="E150" s="113"/>
    </row>
    <row r="151" spans="1:5" x14ac:dyDescent="0.4">
      <c r="A151" s="111">
        <v>40</v>
      </c>
      <c r="B151" s="108"/>
      <c r="C151" s="93"/>
      <c r="D151" s="95"/>
      <c r="E151" s="113"/>
    </row>
    <row r="152" spans="1:5" x14ac:dyDescent="0.4">
      <c r="A152" s="111">
        <v>41</v>
      </c>
      <c r="B152" s="108"/>
      <c r="C152" s="93"/>
      <c r="D152" s="95"/>
      <c r="E152" s="113"/>
    </row>
    <row r="153" spans="1:5" x14ac:dyDescent="0.4">
      <c r="A153" s="112"/>
      <c r="B153" s="109"/>
      <c r="C153" s="43"/>
      <c r="D153" s="56"/>
      <c r="E153" s="31"/>
    </row>
    <row r="155" spans="1:5" x14ac:dyDescent="0.4">
      <c r="B155" s="8"/>
      <c r="C155" s="93"/>
      <c r="D155" s="95"/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>
    <tabColor rgb="FF00B0F0"/>
    <pageSetUpPr fitToPage="1"/>
  </sheetPr>
  <dimension ref="A1:X149"/>
  <sheetViews>
    <sheetView showGridLines="0" workbookViewId="0"/>
  </sheetViews>
  <sheetFormatPr defaultRowHeight="12.3" x14ac:dyDescent="0.4"/>
  <cols>
    <col min="1" max="1" width="6" style="8" customWidth="1"/>
    <col min="2" max="3" width="11.44140625" customWidth="1"/>
    <col min="4" max="4" width="8.77734375" customWidth="1"/>
    <col min="5" max="5" width="3.71875" customWidth="1"/>
    <col min="6" max="6" width="6" style="8" customWidth="1"/>
    <col min="7" max="8" width="11.44140625" customWidth="1"/>
    <col min="9" max="9" width="8.77734375" customWidth="1"/>
    <col min="10" max="10" width="3.71875" customWidth="1"/>
    <col min="11" max="11" width="6" style="8" customWidth="1"/>
    <col min="12" max="13" width="11.44140625" style="15" customWidth="1"/>
    <col min="14" max="14" width="8.77734375" customWidth="1"/>
    <col min="15" max="15" width="3.71875" customWidth="1"/>
    <col min="16" max="16" width="6" style="8" customWidth="1"/>
    <col min="17" max="18" width="11.44140625" customWidth="1"/>
    <col min="19" max="19" width="8.77734375" customWidth="1"/>
    <col min="20" max="20" width="3.71875" customWidth="1"/>
    <col min="21" max="21" width="6.5546875" style="8" customWidth="1"/>
    <col min="22" max="22" width="11.44140625" customWidth="1"/>
    <col min="23" max="23" width="8.77734375" customWidth="1"/>
  </cols>
  <sheetData>
    <row r="1" spans="1:24" x14ac:dyDescent="0.4">
      <c r="A1" s="28" t="s">
        <v>432</v>
      </c>
      <c r="G1" s="4"/>
      <c r="I1" s="11"/>
      <c r="N1" s="11"/>
    </row>
    <row r="2" spans="1:24" x14ac:dyDescent="0.4">
      <c r="N2" s="11"/>
    </row>
    <row r="3" spans="1:24" x14ac:dyDescent="0.4">
      <c r="A3" s="122" t="s">
        <v>270</v>
      </c>
      <c r="B3" s="123"/>
      <c r="C3" s="123"/>
      <c r="F3" s="122" t="s">
        <v>251</v>
      </c>
      <c r="G3" s="123"/>
      <c r="H3" s="123"/>
      <c r="I3" s="11"/>
      <c r="K3" s="122" t="s">
        <v>271</v>
      </c>
      <c r="L3" s="123"/>
      <c r="M3" s="123"/>
      <c r="N3" s="11"/>
      <c r="P3" s="122" t="s">
        <v>272</v>
      </c>
      <c r="Q3" s="123"/>
      <c r="R3" s="123"/>
      <c r="S3" s="11"/>
      <c r="T3" s="11"/>
      <c r="U3" s="122" t="s">
        <v>273</v>
      </c>
      <c r="V3" s="123"/>
    </row>
    <row r="4" spans="1:24" x14ac:dyDescent="0.4">
      <c r="A4" s="8">
        <v>1</v>
      </c>
      <c r="B4" s="6" t="str">
        <f>IFERROR(VLOOKUP($A4,'5k Men'!$A$4:$G$144,2,FALSE),"")</f>
        <v>Robert</v>
      </c>
      <c r="C4" s="6" t="str">
        <f>IFERROR(VLOOKUP($A4,'5k Men'!$A$4:$G$144,3,FALSE),"")</f>
        <v>Sparkes</v>
      </c>
      <c r="D4" s="6">
        <f>IFERROR(VLOOKUP($A4,'5k Men'!$A$4:$G$144,7,FALSE),"")</f>
        <v>1.0821759259259258E-2</v>
      </c>
      <c r="F4" s="8">
        <v>1</v>
      </c>
      <c r="G4" s="6" t="str">
        <f>IFERROR(VLOOKUP($F4,'10K Men'!$A$4:$G$176,2,FALSE),"")</f>
        <v>Robert</v>
      </c>
      <c r="H4" s="6" t="str">
        <f>IFERROR(VLOOKUP($F4,'10K Men'!$A$4:$G$176,3,FALSE),"")</f>
        <v>Sparkes</v>
      </c>
      <c r="I4" s="6">
        <f>IFERROR(VLOOKUP($F4,'10K Men'!$A$4:$G$176,7,FALSE),"")</f>
        <v>2.2766203703703705E-2</v>
      </c>
      <c r="K4" s="8">
        <v>1</v>
      </c>
      <c r="L4" s="6" t="str">
        <f>IFERROR(VLOOKUP($K4,'10M Men'!$A$4:$G$176,2,FALSE),"")</f>
        <v>Robert</v>
      </c>
      <c r="M4" s="6" t="str">
        <f>IFERROR(VLOOKUP($K4,'10M Men'!$A$4:$G$176,3,FALSE),"")</f>
        <v>Hodges</v>
      </c>
      <c r="N4" s="6">
        <f>IFERROR(VLOOKUP($K4,'10M Men'!$A$4:$G$176,7,FALSE),"")</f>
        <v>3.7997685185185183E-2</v>
      </c>
      <c r="P4" s="8">
        <v>1</v>
      </c>
      <c r="Q4" s="6" t="str">
        <f>IFERROR(VLOOKUP($P4,'Half M Men'!$A$4:$G$153,2,FALSE),"")</f>
        <v>Robert</v>
      </c>
      <c r="R4" s="6" t="str">
        <f>IFERROR(VLOOKUP($P4,'Half M Men'!$A$4:$G$153,3,FALSE),"")</f>
        <v>Hodges</v>
      </c>
      <c r="S4" s="6">
        <f>IFERROR(VLOOKUP($P4,'Half M Men'!$A$4:$G$153,7,FALSE),"")</f>
        <v>4.9618055555555554E-2</v>
      </c>
      <c r="T4" s="14"/>
      <c r="U4" s="8">
        <v>1</v>
      </c>
      <c r="V4" s="6" t="str">
        <f>IFERROR(VLOOKUP($U4,'Full M Men'!$A$4:$G$176,2,FALSE),"")</f>
        <v>David</v>
      </c>
      <c r="W4" s="6" t="str">
        <f>IFERROR(VLOOKUP($U4,'Full M Men'!$A$4:$G$176,3,FALSE),"")</f>
        <v>Whiting</v>
      </c>
      <c r="X4" s="6">
        <f>IFERROR(VLOOKUP($U4,'Full M Men'!$A$4:$G$176,7,FALSE),"")</f>
        <v>0.11496527777777778</v>
      </c>
    </row>
    <row r="5" spans="1:24" x14ac:dyDescent="0.4">
      <c r="A5" s="8">
        <v>2</v>
      </c>
      <c r="B5" s="6" t="str">
        <f>IFERROR(VLOOKUP($A5,'5k Men'!$A$4:$G$144,2,FALSE),"")</f>
        <v>Robert</v>
      </c>
      <c r="C5" s="6" t="str">
        <f>IFERROR(VLOOKUP($A5,'5k Men'!$A$4:$G$144,3,FALSE),"")</f>
        <v>Hodges</v>
      </c>
      <c r="D5" s="6">
        <f>IFERROR(VLOOKUP($A5,'5k Men'!$A$4:$G$144,7,FALSE),"")</f>
        <v>1.0844907407407407E-2</v>
      </c>
      <c r="F5" s="8">
        <v>2</v>
      </c>
      <c r="G5" s="6" t="str">
        <f>IFERROR(VLOOKUP($F5,'10K Men'!$A$4:$G$176,2,FALSE),"")</f>
        <v>Robert</v>
      </c>
      <c r="H5" s="6" t="str">
        <f>IFERROR(VLOOKUP($F5,'10K Men'!$A$4:$G$176,3,FALSE),"")</f>
        <v>Hodges</v>
      </c>
      <c r="I5" s="6">
        <f>IFERROR(VLOOKUP($F5,'10K Men'!$A$4:$G$176,7,FALSE),"")</f>
        <v>2.3032407407407408E-2</v>
      </c>
      <c r="J5" s="20"/>
      <c r="K5" s="8">
        <v>2</v>
      </c>
      <c r="L5" s="6" t="str">
        <f>IFERROR(VLOOKUP($K5,'10M Men'!$A$4:$G$176,2,FALSE),"")</f>
        <v>David</v>
      </c>
      <c r="M5" s="6" t="str">
        <f>IFERROR(VLOOKUP($K5,'10M Men'!$A$4:$G$176,3,FALSE),"")</f>
        <v>Whiting</v>
      </c>
      <c r="N5" s="6">
        <f>IFERROR(VLOOKUP($K5,'10M Men'!$A$4:$G$176,7,FALSE),"")</f>
        <v>4.0185185185185185E-2</v>
      </c>
      <c r="O5" s="20"/>
      <c r="P5" s="8">
        <v>2</v>
      </c>
      <c r="Q5" s="6" t="str">
        <f>IFERROR(VLOOKUP($P5,'Half M Men'!$A$4:$G$153,2,FALSE),"")</f>
        <v>David</v>
      </c>
      <c r="R5" s="6" t="str">
        <f>IFERROR(VLOOKUP($P5,'Half M Men'!$A$4:$G$153,3,FALSE),"")</f>
        <v>Whiting</v>
      </c>
      <c r="S5" s="6">
        <f>IFERROR(VLOOKUP($P5,'Half M Men'!$A$4:$G$153,7,FALSE),"")</f>
        <v>5.3831018518518521E-2</v>
      </c>
      <c r="T5" s="18"/>
      <c r="U5" s="8">
        <v>2</v>
      </c>
      <c r="V5" s="6" t="str">
        <f>IFERROR(VLOOKUP($U5,'Full M Men'!$A$4:$G$176,2,FALSE),"")</f>
        <v>Stuart</v>
      </c>
      <c r="W5" s="6" t="str">
        <f>IFERROR(VLOOKUP($U5,'Full M Men'!$A$4:$G$176,3,FALSE),"")</f>
        <v>Little</v>
      </c>
      <c r="X5" s="6">
        <f>IFERROR(VLOOKUP($U5,'Full M Men'!$A$4:$G$176,7,FALSE),"")</f>
        <v>0.11895833333333333</v>
      </c>
    </row>
    <row r="6" spans="1:24" x14ac:dyDescent="0.4">
      <c r="A6" s="8">
        <v>3</v>
      </c>
      <c r="B6" s="6" t="str">
        <f>IFERROR(VLOOKUP($A6,'5k Men'!$A$4:$G$144,2,FALSE),"")</f>
        <v>Stuart</v>
      </c>
      <c r="C6" s="6" t="str">
        <f>IFERROR(VLOOKUP($A6,'5k Men'!$A$4:$G$144,3,FALSE),"")</f>
        <v>Little</v>
      </c>
      <c r="D6" s="6">
        <f>IFERROR(VLOOKUP($A6,'5k Men'!$A$4:$G$144,7,FALSE),"")</f>
        <v>1.1747685185185186E-2</v>
      </c>
      <c r="F6" s="8">
        <v>3</v>
      </c>
      <c r="G6" s="6" t="str">
        <f>IFERROR(VLOOKUP($F6,'10K Men'!$A$4:$G$176,2,FALSE),"")</f>
        <v>David</v>
      </c>
      <c r="H6" s="6" t="str">
        <f>IFERROR(VLOOKUP($F6,'10K Men'!$A$4:$G$176,3,FALSE),"")</f>
        <v>Whiting</v>
      </c>
      <c r="I6" s="6">
        <f>IFERROR(VLOOKUP($F6,'10K Men'!$A$4:$G$176,7,FALSE),"")</f>
        <v>2.4548611111111111E-2</v>
      </c>
      <c r="J6" s="20"/>
      <c r="K6" s="8">
        <v>3</v>
      </c>
      <c r="L6" s="6" t="str">
        <f>IFERROR(VLOOKUP($K6,'10M Men'!$A$4:$G$176,2,FALSE),"")</f>
        <v>Josh</v>
      </c>
      <c r="M6" s="6" t="str">
        <f>IFERROR(VLOOKUP($K6,'10M Men'!$A$4:$G$176,3,FALSE),"")</f>
        <v>Green</v>
      </c>
      <c r="N6" s="6">
        <f>IFERROR(VLOOKUP($K6,'10M Men'!$A$4:$G$176,7,FALSE),"")</f>
        <v>4.1250000000000002E-2</v>
      </c>
      <c r="O6" s="20"/>
      <c r="P6" s="8">
        <v>3</v>
      </c>
      <c r="Q6" s="6" t="str">
        <f>IFERROR(VLOOKUP($P6,'Half M Men'!$A$4:$G$153,2,FALSE),"")</f>
        <v>Bob</v>
      </c>
      <c r="R6" s="6" t="str">
        <f>IFERROR(VLOOKUP($P6,'Half M Men'!$A$4:$G$153,3,FALSE),"")</f>
        <v>Metcalfe</v>
      </c>
      <c r="S6" s="6">
        <f>IFERROR(VLOOKUP($P6,'Half M Men'!$A$4:$G$153,7,FALSE),"")</f>
        <v>5.6782407407407406E-2</v>
      </c>
      <c r="T6" s="18"/>
      <c r="U6" s="8">
        <v>3</v>
      </c>
      <c r="V6" s="6" t="str">
        <f>IFERROR(VLOOKUP($U6,'Full M Men'!$A$4:$G$176,2,FALSE),"")</f>
        <v>Steve</v>
      </c>
      <c r="W6" s="6" t="str">
        <f>IFERROR(VLOOKUP($U6,'Full M Men'!$A$4:$G$176,3,FALSE),"")</f>
        <v>Ostler</v>
      </c>
      <c r="X6" s="6">
        <f>IFERROR(VLOOKUP($U6,'Full M Men'!$A$4:$G$176,7,FALSE),"")</f>
        <v>0.11930555555555555</v>
      </c>
    </row>
    <row r="7" spans="1:24" x14ac:dyDescent="0.4">
      <c r="A7" s="8">
        <v>4</v>
      </c>
      <c r="B7" s="6" t="str">
        <f>IFERROR(VLOOKUP($A7,'5k Men'!$A$4:$G$144,2,FALSE),"")</f>
        <v>Josh</v>
      </c>
      <c r="C7" s="6" t="str">
        <f>IFERROR(VLOOKUP($A7,'5k Men'!$A$4:$G$144,3,FALSE),"")</f>
        <v>Green</v>
      </c>
      <c r="D7" s="6">
        <f>IFERROR(VLOOKUP($A7,'5k Men'!$A$4:$G$144,7,FALSE),"")</f>
        <v>1.1817129629629629E-2</v>
      </c>
      <c r="F7" s="8">
        <v>4</v>
      </c>
      <c r="G7" s="6" t="str">
        <f>IFERROR(VLOOKUP($F7,'10K Men'!$A$4:$G$176,2,FALSE),"")</f>
        <v>Simon</v>
      </c>
      <c r="H7" s="6" t="str">
        <f>IFERROR(VLOOKUP($F7,'10K Men'!$A$4:$G$176,3,FALSE),"")</f>
        <v>Bishop</v>
      </c>
      <c r="I7" s="6">
        <f>IFERROR(VLOOKUP($F7,'10K Men'!$A$4:$G$176,7,FALSE),"")</f>
        <v>2.5011574074074075E-2</v>
      </c>
      <c r="J7" s="20"/>
      <c r="K7" s="8">
        <v>4</v>
      </c>
      <c r="L7" s="6" t="str">
        <f>IFERROR(VLOOKUP($K7,'10M Men'!$A$4:$G$176,2,FALSE),"")</f>
        <v>Stuart</v>
      </c>
      <c r="M7" s="6" t="str">
        <f>IFERROR(VLOOKUP($K7,'10M Men'!$A$4:$G$176,3,FALSE),"")</f>
        <v>Little</v>
      </c>
      <c r="N7" s="6">
        <f>IFERROR(VLOOKUP($K7,'10M Men'!$A$4:$G$176,7,FALSE),"")</f>
        <v>4.2048611111111113E-2</v>
      </c>
      <c r="O7" s="20"/>
      <c r="P7" s="8">
        <v>4</v>
      </c>
      <c r="Q7" s="6" t="str">
        <f>IFERROR(VLOOKUP($P7,'Half M Men'!$A$4:$G$153,2,FALSE),"")</f>
        <v>Harry</v>
      </c>
      <c r="R7" s="6" t="str">
        <f>IFERROR(VLOOKUP($P7,'Half M Men'!$A$4:$G$153,3,FALSE),"")</f>
        <v>Schofield</v>
      </c>
      <c r="S7" s="6">
        <f>IFERROR(VLOOKUP($P7,'Half M Men'!$A$4:$G$153,7,FALSE),"")</f>
        <v>5.8842592592592592E-2</v>
      </c>
      <c r="T7" s="18"/>
      <c r="U7" s="8">
        <v>4</v>
      </c>
      <c r="V7" s="6" t="str">
        <f>IFERROR(VLOOKUP($U7,'Full M Men'!$A$4:$G$176,2,FALSE),"")</f>
        <v>Harry</v>
      </c>
      <c r="W7" s="6" t="str">
        <f>IFERROR(VLOOKUP($U7,'Full M Men'!$A$4:$G$176,3,FALSE),"")</f>
        <v>Schofield</v>
      </c>
      <c r="X7" s="6">
        <f>IFERROR(VLOOKUP($U7,'Full M Men'!$A$4:$G$176,7,FALSE),"")</f>
        <v>0.12178240740740741</v>
      </c>
    </row>
    <row r="8" spans="1:24" x14ac:dyDescent="0.4">
      <c r="A8" s="8">
        <v>5</v>
      </c>
      <c r="B8" s="6" t="str">
        <f>IFERROR(VLOOKUP($A8,'5k Men'!$A$4:$G$144,2,FALSE),"")</f>
        <v>David</v>
      </c>
      <c r="C8" s="6" t="str">
        <f>IFERROR(VLOOKUP($A8,'5k Men'!$A$4:$G$144,3,FALSE),"")</f>
        <v>Whiting</v>
      </c>
      <c r="D8" s="6">
        <f>IFERROR(VLOOKUP($A8,'5k Men'!$A$4:$G$144,7,FALSE),"")</f>
        <v>1.1840277777777778E-2</v>
      </c>
      <c r="F8" s="8">
        <v>5</v>
      </c>
      <c r="G8" s="6" t="str">
        <f>IFERROR(VLOOKUP($F8,'10K Men'!$A$4:$G$176,2,FALSE),"")</f>
        <v>Calum</v>
      </c>
      <c r="H8" s="6" t="str">
        <f>IFERROR(VLOOKUP($F8,'10K Men'!$A$4:$G$176,3,FALSE),"")</f>
        <v>Bunn</v>
      </c>
      <c r="I8" s="6">
        <f>IFERROR(VLOOKUP($F8,'10K Men'!$A$4:$G$176,7,FALSE),"")</f>
        <v>2.5069444444444443E-2</v>
      </c>
      <c r="J8" s="20"/>
      <c r="K8" s="8">
        <v>5</v>
      </c>
      <c r="L8" s="6" t="str">
        <f>IFERROR(VLOOKUP($K8,'10M Men'!$A$4:$G$176,2,FALSE),"")</f>
        <v>Calum</v>
      </c>
      <c r="M8" s="6" t="str">
        <f>IFERROR(VLOOKUP($K8,'10M Men'!$A$4:$G$176,3,FALSE),"")</f>
        <v>Bunn</v>
      </c>
      <c r="N8" s="6">
        <f>IFERROR(VLOOKUP($K8,'10M Men'!$A$4:$G$176,7,FALSE),"")</f>
        <v>4.3043981481481482E-2</v>
      </c>
      <c r="O8" s="20"/>
      <c r="P8" s="8">
        <v>5</v>
      </c>
      <c r="Q8" s="6" t="str">
        <f>IFERROR(VLOOKUP($P8,'Half M Men'!$A$4:$G$153,2,FALSE),"")</f>
        <v>Jody</v>
      </c>
      <c r="R8" s="6" t="str">
        <f>IFERROR(VLOOKUP($P8,'Half M Men'!$A$4:$G$153,3,FALSE),"")</f>
        <v>Horth</v>
      </c>
      <c r="S8" s="6">
        <f>IFERROR(VLOOKUP($P8,'Half M Men'!$A$4:$G$153,7,FALSE),"")</f>
        <v>6.0520833333333336E-2</v>
      </c>
      <c r="T8" s="18"/>
      <c r="U8" s="8">
        <v>5</v>
      </c>
      <c r="V8" s="6" t="str">
        <f>IFERROR(VLOOKUP($U8,'Full M Men'!$A$4:$G$176,2,FALSE),"")</f>
        <v>Josh</v>
      </c>
      <c r="W8" s="6" t="str">
        <f>IFERROR(VLOOKUP($U8,'Full M Men'!$A$4:$G$176,3,FALSE),"")</f>
        <v>Green</v>
      </c>
      <c r="X8" s="6">
        <f>IFERROR(VLOOKUP($U8,'Full M Men'!$A$4:$G$176,7,FALSE),"")</f>
        <v>0.12430555555555556</v>
      </c>
    </row>
    <row r="9" spans="1:24" x14ac:dyDescent="0.4">
      <c r="A9" s="8">
        <v>6</v>
      </c>
      <c r="B9" s="6" t="str">
        <f>IFERROR(VLOOKUP($A9,'5k Men'!$A$4:$G$144,2,FALSE),"")</f>
        <v>Calum</v>
      </c>
      <c r="C9" s="6" t="str">
        <f>IFERROR(VLOOKUP($A9,'5k Men'!$A$4:$G$144,3,FALSE),"")</f>
        <v>Bunn</v>
      </c>
      <c r="D9" s="6">
        <f>IFERROR(VLOOKUP($A9,'5k Men'!$A$4:$G$144,7,FALSE),"")</f>
        <v>1.2291666666666666E-2</v>
      </c>
      <c r="F9" s="8">
        <v>6</v>
      </c>
      <c r="G9" s="6" t="str">
        <f>IFERROR(VLOOKUP($F9,'10K Men'!$A$4:$G$176,2,FALSE),"")</f>
        <v>Stuart</v>
      </c>
      <c r="H9" s="6" t="str">
        <f>IFERROR(VLOOKUP($F9,'10K Men'!$A$4:$G$176,3,FALSE),"")</f>
        <v>Little</v>
      </c>
      <c r="I9" s="6">
        <f>IFERROR(VLOOKUP($F9,'10K Men'!$A$4:$G$176,7,FALSE),"")</f>
        <v>2.5115740740740741E-2</v>
      </c>
      <c r="J9" s="20"/>
      <c r="K9" s="8">
        <v>6</v>
      </c>
      <c r="L9" s="6" t="str">
        <f>IFERROR(VLOOKUP($K9,'10M Men'!$A$4:$G$176,2,FALSE),"")</f>
        <v>Steve</v>
      </c>
      <c r="M9" s="6" t="str">
        <f>IFERROR(VLOOKUP($K9,'10M Men'!$A$4:$G$176,3,FALSE),"")</f>
        <v>Ostler</v>
      </c>
      <c r="N9" s="6">
        <f>IFERROR(VLOOKUP($K9,'10M Men'!$A$4:$G$176,7,FALSE),"")</f>
        <v>4.3159722222222224E-2</v>
      </c>
      <c r="O9" s="20"/>
      <c r="P9" s="8">
        <v>6</v>
      </c>
      <c r="Q9" s="6" t="str">
        <f>IFERROR(VLOOKUP($P9,'Half M Men'!$A$4:$G$153,2,FALSE),"")</f>
        <v>Wayne</v>
      </c>
      <c r="R9" s="6" t="str">
        <f>IFERROR(VLOOKUP($P9,'Half M Men'!$A$4:$G$153,3,FALSE),"")</f>
        <v>Murtagh</v>
      </c>
      <c r="S9" s="6">
        <f>IFERROR(VLOOKUP($P9,'Half M Men'!$A$4:$G$153,7,FALSE),"")</f>
        <v>6.2650462962962963E-2</v>
      </c>
      <c r="T9" s="18"/>
      <c r="U9" s="8">
        <v>6</v>
      </c>
      <c r="V9" s="6" t="str">
        <f>IFERROR(VLOOKUP($U9,'Full M Men'!$A$4:$G$176,2,FALSE),"")</f>
        <v>Ian</v>
      </c>
      <c r="W9" s="6" t="str">
        <f>IFERROR(VLOOKUP($U9,'Full M Men'!$A$4:$G$176,3,FALSE),"")</f>
        <v>Boardley</v>
      </c>
      <c r="X9" s="6">
        <f>IFERROR(VLOOKUP($U9,'Full M Men'!$A$4:$G$176,7,FALSE),"")</f>
        <v>0.1287962962962963</v>
      </c>
    </row>
    <row r="10" spans="1:24" x14ac:dyDescent="0.4">
      <c r="A10" s="8">
        <v>7</v>
      </c>
      <c r="B10" s="6" t="str">
        <f>IFERROR(VLOOKUP($A10,'5k Men'!$A$4:$G$144,2,FALSE),"")</f>
        <v>Simon</v>
      </c>
      <c r="C10" s="6" t="str">
        <f>IFERROR(VLOOKUP($A10,'5k Men'!$A$4:$G$144,3,FALSE),"")</f>
        <v>Bishop</v>
      </c>
      <c r="D10" s="6">
        <f>IFERROR(VLOOKUP($A10,'5k Men'!$A$4:$G$144,7,FALSE),"")</f>
        <v>1.2476851851851852E-2</v>
      </c>
      <c r="F10" s="8">
        <v>7</v>
      </c>
      <c r="G10" s="6" t="str">
        <f>IFERROR(VLOOKUP($F10,'10K Men'!$A$4:$G$176,2,FALSE),"")</f>
        <v>Harry</v>
      </c>
      <c r="H10" s="6" t="str">
        <f>IFERROR(VLOOKUP($F10,'10K Men'!$A$4:$G$176,3,FALSE),"")</f>
        <v>Schofield</v>
      </c>
      <c r="I10" s="6">
        <f>IFERROR(VLOOKUP($F10,'10K Men'!$A$4:$G$176,7,FALSE),"")</f>
        <v>2.5196759259259259E-2</v>
      </c>
      <c r="J10" s="20"/>
      <c r="K10" s="8">
        <v>7</v>
      </c>
      <c r="L10" s="6" t="str">
        <f>IFERROR(VLOOKUP($K10,'10M Men'!$A$4:$G$176,2,FALSE),"")</f>
        <v>Simon</v>
      </c>
      <c r="M10" s="6" t="str">
        <f>IFERROR(VLOOKUP($K10,'10M Men'!$A$4:$G$176,3,FALSE),"")</f>
        <v>Bishop</v>
      </c>
      <c r="N10" s="6">
        <f>IFERROR(VLOOKUP($K10,'10M Men'!$A$4:$G$176,7,FALSE),"")</f>
        <v>4.3692129629629629E-2</v>
      </c>
      <c r="O10" s="20"/>
      <c r="P10" s="8">
        <v>7</v>
      </c>
      <c r="Q10" s="6" t="str">
        <f>IFERROR(VLOOKUP($P10,'Half M Men'!$A$4:$G$153,2,FALSE),"")</f>
        <v>Niall</v>
      </c>
      <c r="R10" s="6" t="str">
        <f>IFERROR(VLOOKUP($P10,'Half M Men'!$A$4:$G$153,3,FALSE),"")</f>
        <v>Stafford</v>
      </c>
      <c r="S10" s="6">
        <f>IFERROR(VLOOKUP($P10,'Half M Men'!$A$4:$G$153,7,FALSE),"")</f>
        <v>6.2731481481481485E-2</v>
      </c>
      <c r="T10" s="20"/>
      <c r="U10" s="8">
        <v>7</v>
      </c>
      <c r="V10" s="6" t="str">
        <f>IFERROR(VLOOKUP($U10,'Full M Men'!$A$4:$G$176,2,FALSE),"")</f>
        <v>Martin</v>
      </c>
      <c r="W10" s="6" t="str">
        <f>IFERROR(VLOOKUP($U10,'Full M Men'!$A$4:$G$176,3,FALSE),"")</f>
        <v>Oliver</v>
      </c>
      <c r="X10" s="6">
        <f>IFERROR(VLOOKUP($U10,'Full M Men'!$A$4:$G$176,7,FALSE),"")</f>
        <v>0.12922453703703704</v>
      </c>
    </row>
    <row r="11" spans="1:24" x14ac:dyDescent="0.4">
      <c r="A11" s="8">
        <v>8</v>
      </c>
      <c r="B11" s="6" t="str">
        <f>IFERROR(VLOOKUP($A11,'5k Men'!$A$4:$G$144,2,FALSE),"")</f>
        <v>Darren</v>
      </c>
      <c r="C11" s="6" t="str">
        <f>IFERROR(VLOOKUP($A11,'5k Men'!$A$4:$G$144,3,FALSE),"")</f>
        <v>Edge</v>
      </c>
      <c r="D11" s="6">
        <f>IFERROR(VLOOKUP($A11,'5k Men'!$A$4:$G$144,7,FALSE),"")</f>
        <v>1.3043981481481481E-2</v>
      </c>
      <c r="F11" s="8">
        <v>8</v>
      </c>
      <c r="G11" s="6" t="str">
        <f>IFERROR(VLOOKUP($F11,'10K Men'!$A$4:$G$176,2,FALSE),"")</f>
        <v>Bob</v>
      </c>
      <c r="H11" s="6" t="str">
        <f>IFERROR(VLOOKUP($F11,'10K Men'!$A$4:$G$176,3,FALSE),"")</f>
        <v>Metcalfe</v>
      </c>
      <c r="I11" s="6">
        <f>IFERROR(VLOOKUP($F11,'10K Men'!$A$4:$G$176,7,FALSE),"")</f>
        <v>2.5266203703703704E-2</v>
      </c>
      <c r="J11" s="20"/>
      <c r="K11" s="8">
        <v>8</v>
      </c>
      <c r="L11" s="6" t="str">
        <f>IFERROR(VLOOKUP($K11,'10M Men'!$A$4:$G$176,2,FALSE),"")</f>
        <v>Adrian</v>
      </c>
      <c r="M11" s="6" t="str">
        <f>IFERROR(VLOOKUP($K11,'10M Men'!$A$4:$G$176,3,FALSE),"")</f>
        <v>Messingham</v>
      </c>
      <c r="N11" s="6">
        <f>IFERROR(VLOOKUP($K11,'10M Men'!$A$4:$G$176,7,FALSE),"")</f>
        <v>4.4108796296296299E-2</v>
      </c>
      <c r="O11" s="20"/>
      <c r="P11" s="8">
        <v>8</v>
      </c>
      <c r="Q11" s="6" t="str">
        <f>IFERROR(VLOOKUP($P11,'Half M Men'!$A$4:$G$153,2,FALSE),"")</f>
        <v>Jamie</v>
      </c>
      <c r="R11" s="6" t="str">
        <f>IFERROR(VLOOKUP($P11,'Half M Men'!$A$4:$G$153,3,FALSE),"")</f>
        <v>Kitching</v>
      </c>
      <c r="S11" s="6">
        <f>IFERROR(VLOOKUP($P11,'Half M Men'!$A$4:$G$153,7,FALSE),"")</f>
        <v>6.384259259259259E-2</v>
      </c>
      <c r="T11" s="20"/>
      <c r="U11" s="8">
        <v>8</v>
      </c>
      <c r="V11" s="6" t="str">
        <f>IFERROR(VLOOKUP($U11,'Full M Men'!$A$4:$G$176,2,FALSE),"")</f>
        <v>Wayne</v>
      </c>
      <c r="W11" s="6" t="str">
        <f>IFERROR(VLOOKUP($U11,'Full M Men'!$A$4:$G$176,3,FALSE),"")</f>
        <v>Murtagh</v>
      </c>
      <c r="X11" s="6">
        <f>IFERROR(VLOOKUP($U11,'Full M Men'!$A$4:$G$176,7,FALSE),"")</f>
        <v>0.1361111111111111</v>
      </c>
    </row>
    <row r="12" spans="1:24" x14ac:dyDescent="0.4">
      <c r="A12" s="8">
        <v>9</v>
      </c>
      <c r="B12" s="6" t="str">
        <f>IFERROR(VLOOKUP($A12,'5k Men'!$A$4:$G$144,2,FALSE),"")</f>
        <v>Steve</v>
      </c>
      <c r="C12" s="6" t="str">
        <f>IFERROR(VLOOKUP($A12,'5k Men'!$A$4:$G$144,3,FALSE),"")</f>
        <v>Ostler</v>
      </c>
      <c r="D12" s="6">
        <f>IFERROR(VLOOKUP($A12,'5k Men'!$A$4:$G$144,7,FALSE),"")</f>
        <v>1.3055555555555556E-2</v>
      </c>
      <c r="F12" s="8">
        <v>9</v>
      </c>
      <c r="G12" s="6" t="str">
        <f>IFERROR(VLOOKUP($F12,'10K Men'!$A$4:$G$176,2,FALSE),"")</f>
        <v>Josh</v>
      </c>
      <c r="H12" s="6" t="str">
        <f>IFERROR(VLOOKUP($F12,'10K Men'!$A$4:$G$176,3,FALSE),"")</f>
        <v>Green</v>
      </c>
      <c r="I12" s="6">
        <f>IFERROR(VLOOKUP($F12,'10K Men'!$A$4:$G$176,7,FALSE),"")</f>
        <v>2.5312500000000002E-2</v>
      </c>
      <c r="J12" s="20"/>
      <c r="K12" s="8">
        <v>9</v>
      </c>
      <c r="L12" s="6" t="str">
        <f>IFERROR(VLOOKUP($K12,'10M Men'!$A$4:$G$176,2,FALSE),"")</f>
        <v>Jody</v>
      </c>
      <c r="M12" s="6" t="str">
        <f>IFERROR(VLOOKUP($K12,'10M Men'!$A$4:$G$176,3,FALSE),"")</f>
        <v>Horth</v>
      </c>
      <c r="N12" s="6">
        <f>IFERROR(VLOOKUP($K12,'10M Men'!$A$4:$G$176,7,FALSE),"")</f>
        <v>4.6168981481481484E-2</v>
      </c>
      <c r="O12" s="20"/>
      <c r="P12" s="8">
        <v>9</v>
      </c>
      <c r="Q12" s="6" t="str">
        <f>IFERROR(VLOOKUP($P12,'Half M Men'!$A$4:$G$153,2,FALSE),"")</f>
        <v>Lee</v>
      </c>
      <c r="R12" s="6" t="str">
        <f>IFERROR(VLOOKUP($P12,'Half M Men'!$A$4:$G$153,3,FALSE),"")</f>
        <v>Harper</v>
      </c>
      <c r="S12" s="6">
        <f>IFERROR(VLOOKUP($P12,'Half M Men'!$A$4:$G$153,7,FALSE),"")</f>
        <v>6.8298611111111115E-2</v>
      </c>
      <c r="T12" s="20"/>
      <c r="U12" s="8">
        <v>9</v>
      </c>
      <c r="V12" s="6" t="str">
        <f>IFERROR(VLOOKUP($U12,'Full M Men'!$A$4:$G$176,2,FALSE),"")</f>
        <v>David</v>
      </c>
      <c r="W12" s="6" t="str">
        <f>IFERROR(VLOOKUP($U12,'Full M Men'!$A$4:$G$176,3,FALSE),"")</f>
        <v>Meilhan</v>
      </c>
      <c r="X12" s="6">
        <f>IFERROR(VLOOKUP($U12,'Full M Men'!$A$4:$G$176,7,FALSE),"")</f>
        <v>0.1375925925925926</v>
      </c>
    </row>
    <row r="13" spans="1:24" x14ac:dyDescent="0.4">
      <c r="A13" s="8">
        <v>10</v>
      </c>
      <c r="B13" s="6" t="str">
        <f>IFERROR(VLOOKUP($A13,'5k Men'!$A$4:$G$144,2,FALSE),"")</f>
        <v>Thomas</v>
      </c>
      <c r="C13" s="6" t="str">
        <f>IFERROR(VLOOKUP($A13,'5k Men'!$A$4:$G$144,3,FALSE),"")</f>
        <v>Jorna</v>
      </c>
      <c r="D13" s="6">
        <f>IFERROR(VLOOKUP($A13,'5k Men'!$A$4:$G$144,7,FALSE),"")</f>
        <v>1.3078703703703703E-2</v>
      </c>
      <c r="F13" s="8">
        <v>10</v>
      </c>
      <c r="G13" s="6" t="str">
        <f>IFERROR(VLOOKUP($F13,'10K Men'!$A$4:$G$176,2,FALSE),"")</f>
        <v>Steve</v>
      </c>
      <c r="H13" s="6" t="str">
        <f>IFERROR(VLOOKUP($F13,'10K Men'!$A$4:$G$176,3,FALSE),"")</f>
        <v>Ostler</v>
      </c>
      <c r="I13" s="6">
        <f>IFERROR(VLOOKUP($F13,'10K Men'!$A$4:$G$176,7,FALSE),"")</f>
        <v>2.6099537037037036E-2</v>
      </c>
      <c r="J13" s="20"/>
      <c r="K13" s="8">
        <v>10</v>
      </c>
      <c r="L13" s="6" t="str">
        <f>IFERROR(VLOOKUP($K13,'10M Men'!$A$4:$G$176,2,FALSE),"")</f>
        <v>Jack</v>
      </c>
      <c r="M13" s="6" t="str">
        <f>IFERROR(VLOOKUP($K13,'10M Men'!$A$4:$G$176,3,FALSE),"")</f>
        <v>Kane</v>
      </c>
      <c r="N13" s="6">
        <f>IFERROR(VLOOKUP($K13,'10M Men'!$A$4:$G$176,7,FALSE),"")</f>
        <v>4.6319444444444448E-2</v>
      </c>
      <c r="O13" s="20"/>
      <c r="P13" s="8">
        <v>10</v>
      </c>
      <c r="Q13" s="6" t="str">
        <f>IFERROR(VLOOKUP($P13,'Half M Men'!$A$4:$G$153,2,FALSE),"")</f>
        <v>Bruce</v>
      </c>
      <c r="R13" s="6" t="str">
        <f>IFERROR(VLOOKUP($P13,'Half M Men'!$A$4:$G$153,3,FALSE),"")</f>
        <v>Woodford</v>
      </c>
      <c r="S13" s="6">
        <f>IFERROR(VLOOKUP($P13,'Half M Men'!$A$4:$G$153,7,FALSE),"")</f>
        <v>7.0150462962962956E-2</v>
      </c>
      <c r="T13" s="20"/>
      <c r="U13" s="8">
        <v>10</v>
      </c>
      <c r="V13" s="6" t="str">
        <f>IFERROR(VLOOKUP($U13,'Full M Men'!$A$4:$G$176,2,FALSE),"")</f>
        <v>Jody</v>
      </c>
      <c r="W13" s="6" t="str">
        <f>IFERROR(VLOOKUP($U13,'Full M Men'!$A$4:$G$176,3,FALSE),"")</f>
        <v>Horth</v>
      </c>
      <c r="X13" s="6">
        <f>IFERROR(VLOOKUP($U13,'Full M Men'!$A$4:$G$176,7,FALSE),"")</f>
        <v>0.13900462962962962</v>
      </c>
    </row>
    <row r="14" spans="1:24" x14ac:dyDescent="0.4">
      <c r="A14" s="8">
        <v>11</v>
      </c>
      <c r="B14" s="6" t="str">
        <f>IFERROR(VLOOKUP($A14,'5k Men'!$A$4:$G$144,2,FALSE),"")</f>
        <v>Michael</v>
      </c>
      <c r="C14" s="6" t="str">
        <f>IFERROR(VLOOKUP($A14,'5k Men'!$A$4:$G$144,3,FALSE),"")</f>
        <v>McGrath</v>
      </c>
      <c r="D14" s="6">
        <f>IFERROR(VLOOKUP($A14,'5k Men'!$A$4:$G$144,7,FALSE),"")</f>
        <v>1.3136574074074075E-2</v>
      </c>
      <c r="F14" s="8">
        <v>11</v>
      </c>
      <c r="G14" s="6" t="str">
        <f>IFERROR(VLOOKUP($F14,'10K Men'!$A$4:$G$176,2,FALSE),"")</f>
        <v>Darren</v>
      </c>
      <c r="H14" s="6" t="str">
        <f>IFERROR(VLOOKUP($F14,'10K Men'!$A$4:$G$176,3,FALSE),"")</f>
        <v>Edge</v>
      </c>
      <c r="I14" s="6">
        <f>IFERROR(VLOOKUP($F14,'10K Men'!$A$4:$G$176,7,FALSE),"")</f>
        <v>2.6493055555555554E-2</v>
      </c>
      <c r="J14" s="20"/>
      <c r="K14" s="8">
        <v>11</v>
      </c>
      <c r="L14" s="6" t="str">
        <f>IFERROR(VLOOKUP($K14,'10M Men'!$A$4:$G$176,2,FALSE),"")</f>
        <v>Wayne</v>
      </c>
      <c r="M14" s="6" t="str">
        <f>IFERROR(VLOOKUP($K14,'10M Men'!$A$4:$G$176,3,FALSE),"")</f>
        <v>Murtagh</v>
      </c>
      <c r="N14" s="6">
        <f>IFERROR(VLOOKUP($K14,'10M Men'!$A$4:$G$176,7,FALSE),"")</f>
        <v>4.8460648148148149E-2</v>
      </c>
      <c r="O14" s="20"/>
      <c r="P14" s="8">
        <v>11</v>
      </c>
      <c r="Q14" s="6" t="str">
        <f>IFERROR(VLOOKUP($P14,'Half M Men'!$A$4:$G$153,2,FALSE),"")</f>
        <v>Patrick</v>
      </c>
      <c r="R14" s="6" t="str">
        <f>IFERROR(VLOOKUP($P14,'Half M Men'!$A$4:$G$153,3,FALSE),"")</f>
        <v>Marshall</v>
      </c>
      <c r="S14" s="6">
        <f>IFERROR(VLOOKUP($P14,'Half M Men'!$A$4:$G$153,7,FALSE),"")</f>
        <v>7.5787037037037042E-2</v>
      </c>
      <c r="T14" s="20"/>
      <c r="U14" s="8">
        <v>11</v>
      </c>
      <c r="V14" s="6" t="str">
        <f>IFERROR(VLOOKUP($U14,'Full M Men'!$A$4:$G$176,2,FALSE),"")</f>
        <v>Bruce</v>
      </c>
      <c r="W14" s="6" t="str">
        <f>IFERROR(VLOOKUP($U14,'Full M Men'!$A$4:$G$176,3,FALSE),"")</f>
        <v>Woodford</v>
      </c>
      <c r="X14" s="6">
        <f>IFERROR(VLOOKUP($U14,'Full M Men'!$A$4:$G$176,7,FALSE),"")</f>
        <v>0.14743055555555556</v>
      </c>
    </row>
    <row r="15" spans="1:24" x14ac:dyDescent="0.4">
      <c r="A15" s="8">
        <v>12</v>
      </c>
      <c r="B15" s="6" t="str">
        <f>IFERROR(VLOOKUP($A15,'5k Men'!$A$4:$G$144,2,FALSE),"")</f>
        <v>John</v>
      </c>
      <c r="C15" s="6" t="str">
        <f>IFERROR(VLOOKUP($A15,'5k Men'!$A$4:$G$144,3,FALSE),"")</f>
        <v>Dawson</v>
      </c>
      <c r="D15" s="6">
        <f>IFERROR(VLOOKUP($A15,'5k Men'!$A$4:$G$144,7,FALSE),"")</f>
        <v>1.3287037037037036E-2</v>
      </c>
      <c r="F15" s="8">
        <v>12</v>
      </c>
      <c r="G15" s="6" t="str">
        <f>IFERROR(VLOOKUP($F15,'10K Men'!$A$4:$G$176,2,FALSE),"")</f>
        <v>Martin</v>
      </c>
      <c r="H15" s="6" t="str">
        <f>IFERROR(VLOOKUP($F15,'10K Men'!$A$4:$G$176,3,FALSE),"")</f>
        <v>Oliver</v>
      </c>
      <c r="I15" s="6">
        <f>IFERROR(VLOOKUP($F15,'10K Men'!$A$4:$G$176,7,FALSE),"")</f>
        <v>2.7106481481481481E-2</v>
      </c>
      <c r="J15" s="20"/>
      <c r="K15" s="8">
        <v>12</v>
      </c>
      <c r="L15" s="6" t="str">
        <f>IFERROR(VLOOKUP($K15,'10M Men'!$A$4:$G$176,2,FALSE),"")</f>
        <v>Jamie</v>
      </c>
      <c r="M15" s="6" t="str">
        <f>IFERROR(VLOOKUP($K15,'10M Men'!$A$4:$G$176,3,FALSE),"")</f>
        <v>Kitching</v>
      </c>
      <c r="N15" s="6">
        <f>IFERROR(VLOOKUP($K15,'10M Men'!$A$4:$G$176,7,FALSE),"")</f>
        <v>4.8784722222222222E-2</v>
      </c>
      <c r="O15" s="20"/>
      <c r="P15" s="8">
        <v>12</v>
      </c>
      <c r="Q15" s="6" t="str">
        <f>IFERROR(VLOOKUP($P15,'Half M Men'!$A$4:$G$153,2,FALSE),"")</f>
        <v>Ken</v>
      </c>
      <c r="R15" s="6" t="str">
        <f>IFERROR(VLOOKUP($P15,'Half M Men'!$A$4:$G$153,3,FALSE),"")</f>
        <v>Pearson</v>
      </c>
      <c r="S15" s="6">
        <f>IFERROR(VLOOKUP($P15,'Half M Men'!$A$4:$G$153,7,FALSE),"")</f>
        <v>7.6238425925925932E-2</v>
      </c>
      <c r="T15" s="20"/>
      <c r="U15" s="8">
        <v>12</v>
      </c>
      <c r="V15" s="6" t="str">
        <f>IFERROR(VLOOKUP($U15,'Full M Men'!$A$4:$G$176,2,FALSE),"")</f>
        <v>Jack</v>
      </c>
      <c r="W15" s="6" t="str">
        <f>IFERROR(VLOOKUP($U15,'Full M Men'!$A$4:$G$176,3,FALSE),"")</f>
        <v>Kane</v>
      </c>
      <c r="X15" s="6">
        <f>IFERROR(VLOOKUP($U15,'Full M Men'!$A$4:$G$176,7,FALSE),"")</f>
        <v>0.14760416666666668</v>
      </c>
    </row>
    <row r="16" spans="1:24" x14ac:dyDescent="0.4">
      <c r="A16" s="8">
        <v>13</v>
      </c>
      <c r="B16" s="6" t="str">
        <f>IFERROR(VLOOKUP($A16,'5k Men'!$A$4:$G$144,2,FALSE),"")</f>
        <v>Jody</v>
      </c>
      <c r="C16" s="6" t="str">
        <f>IFERROR(VLOOKUP($A16,'5k Men'!$A$4:$G$144,3,FALSE),"")</f>
        <v>Horth</v>
      </c>
      <c r="D16" s="6">
        <f>IFERROR(VLOOKUP($A16,'5k Men'!$A$4:$G$144,7,FALSE),"")</f>
        <v>1.3333333333333334E-2</v>
      </c>
      <c r="F16" s="8">
        <v>13</v>
      </c>
      <c r="G16" s="6" t="str">
        <f>IFERROR(VLOOKUP($F16,'10K Men'!$A$4:$G$176,2,FALSE),"")</f>
        <v>Neil</v>
      </c>
      <c r="H16" s="6" t="str">
        <f>IFERROR(VLOOKUP($F16,'10K Men'!$A$4:$G$176,3,FALSE),"")</f>
        <v>Ribey</v>
      </c>
      <c r="I16" s="6">
        <f>IFERROR(VLOOKUP($F16,'10K Men'!$A$4:$G$176,7,FALSE),"")</f>
        <v>2.7199074074074073E-2</v>
      </c>
      <c r="J16" s="20"/>
      <c r="K16" s="8">
        <v>13</v>
      </c>
      <c r="L16" s="6" t="str">
        <f>IFERROR(VLOOKUP($K16,'10M Men'!$A$4:$G$176,2,FALSE),"")</f>
        <v>John</v>
      </c>
      <c r="M16" s="6" t="str">
        <f>IFERROR(VLOOKUP($K16,'10M Men'!$A$4:$G$176,3,FALSE),"")</f>
        <v>Dawson</v>
      </c>
      <c r="N16" s="6">
        <f>IFERROR(VLOOKUP($K16,'10M Men'!$A$4:$G$176,7,FALSE),"")</f>
        <v>4.9375000000000002E-2</v>
      </c>
      <c r="O16" s="20"/>
      <c r="P16" s="8">
        <v>13</v>
      </c>
      <c r="Q16" s="6" t="str">
        <f>IFERROR(VLOOKUP($P16,'Half M Men'!$A$4:$G$153,2,FALSE),"")</f>
        <v>Lee</v>
      </c>
      <c r="R16" s="6" t="str">
        <f>IFERROR(VLOOKUP($P16,'Half M Men'!$A$4:$G$153,3,FALSE),"")</f>
        <v>Wiles</v>
      </c>
      <c r="S16" s="6">
        <f>IFERROR(VLOOKUP($P16,'Half M Men'!$A$4:$G$153,7,FALSE),"")</f>
        <v>7.8715277777777773E-2</v>
      </c>
      <c r="T16" s="20"/>
      <c r="U16" s="8">
        <v>13</v>
      </c>
      <c r="V16" s="6" t="str">
        <f>IFERROR(VLOOKUP($U16,'Full M Men'!$A$4:$G$176,2,FALSE),"")</f>
        <v>Adam</v>
      </c>
      <c r="W16" s="6" t="str">
        <f>IFERROR(VLOOKUP($U16,'Full M Men'!$A$4:$G$176,3,FALSE),"")</f>
        <v>White</v>
      </c>
      <c r="X16" s="6">
        <f>IFERROR(VLOOKUP($U16,'Full M Men'!$A$4:$G$176,7,FALSE),"")</f>
        <v>0.16361111111111112</v>
      </c>
    </row>
    <row r="17" spans="1:24" x14ac:dyDescent="0.4">
      <c r="A17" s="8">
        <v>14</v>
      </c>
      <c r="B17" s="6" t="str">
        <f>IFERROR(VLOOKUP($A17,'5k Men'!$A$4:$G$144,2,FALSE),"")</f>
        <v>Simon</v>
      </c>
      <c r="C17" s="6" t="str">
        <f>IFERROR(VLOOKUP($A17,'5k Men'!$A$4:$G$144,3,FALSE),"")</f>
        <v>Pick</v>
      </c>
      <c r="D17" s="6">
        <f>IFERROR(VLOOKUP($A17,'5k Men'!$A$4:$G$144,7,FALSE),"")</f>
        <v>1.3449074074074073E-2</v>
      </c>
      <c r="F17" s="8">
        <v>14</v>
      </c>
      <c r="G17" s="6" t="str">
        <f>IFERROR(VLOOKUP($F17,'10K Men'!$A$4:$G$176,2,FALSE),"")</f>
        <v>Jack</v>
      </c>
      <c r="H17" s="6" t="str">
        <f>IFERROR(VLOOKUP($F17,'10K Men'!$A$4:$G$176,3,FALSE),"")</f>
        <v>Kane</v>
      </c>
      <c r="I17" s="6">
        <f>IFERROR(VLOOKUP($F17,'10K Men'!$A$4:$G$176,7,FALSE),"")</f>
        <v>2.7349537037037037E-2</v>
      </c>
      <c r="J17" s="20"/>
      <c r="K17" s="8">
        <v>14</v>
      </c>
      <c r="L17" s="6" t="str">
        <f>IFERROR(VLOOKUP($K17,'10M Men'!$A$4:$G$176,2,FALSE),"")</f>
        <v>Gary</v>
      </c>
      <c r="M17" s="6" t="str">
        <f>IFERROR(VLOOKUP($K17,'10M Men'!$A$4:$G$176,3,FALSE),"")</f>
        <v>Walford</v>
      </c>
      <c r="N17" s="6">
        <f>IFERROR(VLOOKUP($K17,'10M Men'!$A$4:$G$176,7,FALSE),"")</f>
        <v>4.9409722222222223E-2</v>
      </c>
      <c r="O17" s="20"/>
      <c r="P17" s="8">
        <v>14</v>
      </c>
      <c r="Q17" s="6" t="str">
        <f>IFERROR(VLOOKUP($P17,'Half M Men'!$A$4:$G$153,2,FALSE),"")</f>
        <v>Matthew</v>
      </c>
      <c r="R17" s="6" t="str">
        <f>IFERROR(VLOOKUP($P17,'Half M Men'!$A$4:$G$153,3,FALSE),"")</f>
        <v>Dell</v>
      </c>
      <c r="S17" s="6">
        <f>IFERROR(VLOOKUP($P17,'Half M Men'!$A$4:$G$153,7,FALSE),"")</f>
        <v>8.009259259259259E-2</v>
      </c>
      <c r="T17" s="20"/>
      <c r="U17" s="8">
        <v>14</v>
      </c>
      <c r="V17" s="6" t="str">
        <f>IFERROR(VLOOKUP($U17,'Full M Men'!$A$4:$G$176,2,FALSE),"")</f>
        <v>Lee</v>
      </c>
      <c r="W17" s="6" t="str">
        <f>IFERROR(VLOOKUP($U17,'Full M Men'!$A$4:$G$176,3,FALSE),"")</f>
        <v>Harper</v>
      </c>
      <c r="X17" s="6">
        <f>IFERROR(VLOOKUP($U17,'Full M Men'!$A$4:$G$176,7,FALSE),"")</f>
        <v>0.16556712962962963</v>
      </c>
    </row>
    <row r="18" spans="1:24" x14ac:dyDescent="0.4">
      <c r="A18" s="8">
        <v>15</v>
      </c>
      <c r="B18" s="6" t="str">
        <f>IFERROR(VLOOKUP($A18,'5k Men'!$A$4:$G$144,2,FALSE),"")</f>
        <v>Wayne</v>
      </c>
      <c r="C18" s="6" t="str">
        <f>IFERROR(VLOOKUP($A18,'5k Men'!$A$4:$G$144,3,FALSE),"")</f>
        <v>Murtagh</v>
      </c>
      <c r="D18" s="6">
        <f>IFERROR(VLOOKUP($A18,'5k Men'!$A$4:$G$144,7,FALSE),"")</f>
        <v>1.3599537037037037E-2</v>
      </c>
      <c r="F18" s="8">
        <v>15</v>
      </c>
      <c r="G18" s="6" t="str">
        <f>IFERROR(VLOOKUP($F18,'10K Men'!$A$4:$G$176,2,FALSE),"")</f>
        <v>John</v>
      </c>
      <c r="H18" s="6" t="str">
        <f>IFERROR(VLOOKUP($F18,'10K Men'!$A$4:$G$176,3,FALSE),"")</f>
        <v>Dawson</v>
      </c>
      <c r="I18" s="6">
        <f>IFERROR(VLOOKUP($F18,'10K Men'!$A$4:$G$176,7,FALSE),"")</f>
        <v>2.7615740740740739E-2</v>
      </c>
      <c r="J18" s="20"/>
      <c r="K18" s="8">
        <v>15</v>
      </c>
      <c r="L18" s="6" t="str">
        <f>IFERROR(VLOOKUP($K18,'10M Men'!$A$4:$G$176,2,FALSE),"")</f>
        <v>Lee</v>
      </c>
      <c r="M18" s="6" t="str">
        <f>IFERROR(VLOOKUP($K18,'10M Men'!$A$4:$G$176,3,FALSE),"")</f>
        <v>Harper</v>
      </c>
      <c r="N18" s="6">
        <f>IFERROR(VLOOKUP($K18,'10M Men'!$A$4:$G$176,7,FALSE),"")</f>
        <v>4.9560185185185186E-2</v>
      </c>
      <c r="O18" s="20"/>
      <c r="P18" s="8">
        <v>15</v>
      </c>
      <c r="Q18" s="6" t="str">
        <f>IFERROR(VLOOKUP($P18,'Half M Men'!$A$4:$G$153,2,FALSE),"")</f>
        <v>Matthew</v>
      </c>
      <c r="R18" s="6" t="str">
        <f>IFERROR(VLOOKUP($P18,'Half M Men'!$A$4:$G$153,3,FALSE),"")</f>
        <v>Hutchinson</v>
      </c>
      <c r="S18" s="6">
        <f>IFERROR(VLOOKUP($P18,'Half M Men'!$A$4:$G$153,7,FALSE),"")</f>
        <v>8.1851851851851856E-2</v>
      </c>
      <c r="T18" s="20"/>
      <c r="U18" s="8">
        <v>15</v>
      </c>
      <c r="V18" s="6" t="str">
        <f>IFERROR(VLOOKUP($U18,'Full M Men'!$A$4:$G$176,2,FALSE),"")</f>
        <v>Matthew</v>
      </c>
      <c r="W18" s="6" t="str">
        <f>IFERROR(VLOOKUP($U18,'Full M Men'!$A$4:$G$176,3,FALSE),"")</f>
        <v>Hutchinson</v>
      </c>
      <c r="X18" s="6">
        <f>IFERROR(VLOOKUP($U18,'Full M Men'!$A$4:$G$176,7,FALSE),"")</f>
        <v>0.18861111111111112</v>
      </c>
    </row>
    <row r="19" spans="1:24" x14ac:dyDescent="0.4">
      <c r="A19" s="8">
        <v>16</v>
      </c>
      <c r="B19" s="6" t="str">
        <f>IFERROR(VLOOKUP($A19,'5k Men'!$A$4:$G$144,2,FALSE),"")</f>
        <v>Ian</v>
      </c>
      <c r="C19" s="6" t="str">
        <f>IFERROR(VLOOKUP($A19,'5k Men'!$A$4:$G$144,3,FALSE),"")</f>
        <v>Boardley</v>
      </c>
      <c r="D19" s="6">
        <f>IFERROR(VLOOKUP($A19,'5k Men'!$A$4:$G$144,7,FALSE),"")</f>
        <v>1.361111111111111E-2</v>
      </c>
      <c r="F19" s="8">
        <v>16</v>
      </c>
      <c r="G19" s="6" t="str">
        <f>IFERROR(VLOOKUP($F19,'10K Men'!$A$4:$G$176,2,FALSE),"")</f>
        <v>Michael</v>
      </c>
      <c r="H19" s="6" t="str">
        <f>IFERROR(VLOOKUP($F19,'10K Men'!$A$4:$G$176,3,FALSE),"")</f>
        <v>McGrath</v>
      </c>
      <c r="I19" s="6">
        <f>IFERROR(VLOOKUP($F19,'10K Men'!$A$4:$G$176,7,FALSE),"")</f>
        <v>2.7696759259259258E-2</v>
      </c>
      <c r="J19" s="20"/>
      <c r="K19" s="8">
        <v>16</v>
      </c>
      <c r="L19" s="6" t="str">
        <f>IFERROR(VLOOKUP($K19,'10M Men'!$A$4:$G$176,2,FALSE),"")</f>
        <v>Mark</v>
      </c>
      <c r="M19" s="6" t="str">
        <f>IFERROR(VLOOKUP($K19,'10M Men'!$A$4:$G$176,3,FALSE),"")</f>
        <v>Dalton</v>
      </c>
      <c r="N19" s="6">
        <f>IFERROR(VLOOKUP($K19,'10M Men'!$A$4:$G$176,7,FALSE),"")</f>
        <v>4.9907407407407407E-2</v>
      </c>
      <c r="O19" s="20"/>
      <c r="P19" s="8">
        <v>16</v>
      </c>
      <c r="Q19" s="6" t="str">
        <f>IFERROR(VLOOKUP($P19,'Half M Men'!$A$4:$G$153,2,FALSE),"")</f>
        <v>Gregory</v>
      </c>
      <c r="R19" s="6" t="str">
        <f>IFERROR(VLOOKUP($P19,'Half M Men'!$A$4:$G$153,3,FALSE),"")</f>
        <v>Davis</v>
      </c>
      <c r="S19" s="6">
        <f>IFERROR(VLOOKUP($P19,'Half M Men'!$A$4:$G$153,7,FALSE),"")</f>
        <v>8.1921296296296298E-2</v>
      </c>
      <c r="T19" s="20"/>
      <c r="U19" s="8">
        <v>16</v>
      </c>
      <c r="V19" s="6" t="str">
        <f>IFERROR(VLOOKUP($U19,'Full M Men'!$A$4:$G$176,2,FALSE),"")</f>
        <v>David</v>
      </c>
      <c r="W19" s="6" t="str">
        <f>IFERROR(VLOOKUP($U19,'Full M Men'!$A$4:$G$176,3,FALSE),"")</f>
        <v>Percival</v>
      </c>
      <c r="X19" s="6">
        <f>IFERROR(VLOOKUP($U19,'Full M Men'!$A$4:$G$176,7,FALSE),"")</f>
        <v>0.19753472222222221</v>
      </c>
    </row>
    <row r="20" spans="1:24" x14ac:dyDescent="0.4">
      <c r="A20" s="8">
        <v>17</v>
      </c>
      <c r="B20" s="6" t="str">
        <f>IFERROR(VLOOKUP($A20,'5k Men'!$A$4:$G$144,2,FALSE),"")</f>
        <v>Roger</v>
      </c>
      <c r="C20" s="6" t="str">
        <f>IFERROR(VLOOKUP($A20,'5k Men'!$A$4:$G$144,3,FALSE),"")</f>
        <v>Tomlin</v>
      </c>
      <c r="D20" s="6">
        <f>IFERROR(VLOOKUP($A20,'5k Men'!$A$4:$G$144,7,FALSE),"")</f>
        <v>1.3668981481481482E-2</v>
      </c>
      <c r="F20" s="8">
        <v>17</v>
      </c>
      <c r="G20" s="6" t="str">
        <f>IFERROR(VLOOKUP($F20,'10K Men'!$A$4:$G$176,2,FALSE),"")</f>
        <v>Lewis</v>
      </c>
      <c r="H20" s="6" t="str">
        <f>IFERROR(VLOOKUP($F20,'10K Men'!$A$4:$G$176,3,FALSE),"")</f>
        <v>Holloway</v>
      </c>
      <c r="I20" s="6">
        <f>IFERROR(VLOOKUP($F20,'10K Men'!$A$4:$G$176,7,FALSE),"")</f>
        <v>2.7731481481481482E-2</v>
      </c>
      <c r="J20" s="20"/>
      <c r="K20" s="8">
        <v>17</v>
      </c>
      <c r="L20" s="6" t="str">
        <f>IFERROR(VLOOKUP($K20,'10M Men'!$A$4:$G$176,2,FALSE),"")</f>
        <v>Mark</v>
      </c>
      <c r="M20" s="6" t="str">
        <f>IFERROR(VLOOKUP($K20,'10M Men'!$A$4:$G$176,3,FALSE),"")</f>
        <v>Lorch</v>
      </c>
      <c r="N20" s="6">
        <f>IFERROR(VLOOKUP($K20,'10M Men'!$A$4:$G$176,7,FALSE),"")</f>
        <v>5.0115740740740738E-2</v>
      </c>
      <c r="O20" s="20"/>
      <c r="P20" s="8">
        <v>17</v>
      </c>
      <c r="Q20" s="6" t="str">
        <f>IFERROR(VLOOKUP($P20,'Half M Men'!$A$4:$G$153,2,FALSE),"")</f>
        <v>Robert</v>
      </c>
      <c r="R20" s="6" t="str">
        <f>IFERROR(VLOOKUP($P20,'Half M Men'!$A$4:$G$153,3,FALSE),"")</f>
        <v>Mayson</v>
      </c>
      <c r="S20" s="6">
        <f>IFERROR(VLOOKUP($P20,'Half M Men'!$A$4:$G$153,7,FALSE),"")</f>
        <v>8.4293981481481484E-2</v>
      </c>
      <c r="T20" s="20"/>
      <c r="U20" s="8">
        <v>17</v>
      </c>
      <c r="V20" s="6" t="str">
        <f>IFERROR(VLOOKUP($U20,'Full M Men'!$A$4:$G$176,2,FALSE),"")</f>
        <v>Paul</v>
      </c>
      <c r="W20" s="6" t="str">
        <f>IFERROR(VLOOKUP($U20,'Full M Men'!$A$4:$G$176,3,FALSE),"")</f>
        <v>Chambers</v>
      </c>
      <c r="X20" s="6">
        <f>IFERROR(VLOOKUP($U20,'Full M Men'!$A$4:$G$176,7,FALSE),"")</f>
        <v>0.19885416666666667</v>
      </c>
    </row>
    <row r="21" spans="1:24" x14ac:dyDescent="0.4">
      <c r="A21" s="8">
        <v>18</v>
      </c>
      <c r="B21" s="6" t="str">
        <f>IFERROR(VLOOKUP($A21,'5k Men'!$A$4:$G$144,2,FALSE),"")</f>
        <v>Lee</v>
      </c>
      <c r="C21" s="6" t="str">
        <f>IFERROR(VLOOKUP($A21,'5k Men'!$A$4:$G$144,3,FALSE),"")</f>
        <v>Wiles</v>
      </c>
      <c r="D21" s="6">
        <f>IFERROR(VLOOKUP($A21,'5k Men'!$A$4:$G$144,7,FALSE),"")</f>
        <v>1.3738425925925926E-2</v>
      </c>
      <c r="F21" s="8">
        <v>18</v>
      </c>
      <c r="G21" s="6" t="str">
        <f>IFERROR(VLOOKUP($F21,'10K Men'!$A$4:$G$176,2,FALSE),"")</f>
        <v>Jamie</v>
      </c>
      <c r="H21" s="6" t="str">
        <f>IFERROR(VLOOKUP($F21,'10K Men'!$A$4:$G$176,3,FALSE),"")</f>
        <v>Kitching</v>
      </c>
      <c r="I21" s="6">
        <f>IFERROR(VLOOKUP($F21,'10K Men'!$A$4:$G$176,7,FALSE),"")</f>
        <v>2.7789351851851853E-2</v>
      </c>
      <c r="J21" s="20"/>
      <c r="K21" s="8">
        <v>18</v>
      </c>
      <c r="L21" s="6" t="str">
        <f>IFERROR(VLOOKUP($K21,'10M Men'!$A$4:$G$176,2,FALSE),"")</f>
        <v>Paul</v>
      </c>
      <c r="M21" s="6" t="str">
        <f>IFERROR(VLOOKUP($K21,'10M Men'!$A$4:$G$176,3,FALSE),"")</f>
        <v>Clark</v>
      </c>
      <c r="N21" s="6">
        <f>IFERROR(VLOOKUP($K21,'10M Men'!$A$4:$G$176,7,FALSE),"")</f>
        <v>5.0462962962962966E-2</v>
      </c>
      <c r="O21" s="20"/>
      <c r="P21" s="8">
        <v>18</v>
      </c>
      <c r="Q21" s="6" t="str">
        <f>IFERROR(VLOOKUP($P21,'Half M Men'!$A$4:$G$153,2,FALSE),"")</f>
        <v>Roy</v>
      </c>
      <c r="R21" s="6" t="str">
        <f>IFERROR(VLOOKUP($P21,'Half M Men'!$A$4:$G$153,3,FALSE),"")</f>
        <v>Partington</v>
      </c>
      <c r="S21" s="6">
        <f>IFERROR(VLOOKUP($P21,'Half M Men'!$A$4:$G$153,7,FALSE),"")</f>
        <v>9.3900462962962963E-2</v>
      </c>
      <c r="T21" s="20"/>
      <c r="U21" s="8">
        <v>18</v>
      </c>
      <c r="V21" s="6" t="str">
        <f>IFERROR(VLOOKUP($U21,'Full M Men'!$A$4:$G$176,2,FALSE),"")</f>
        <v>Gregory</v>
      </c>
      <c r="W21" s="6" t="str">
        <f>IFERROR(VLOOKUP($U21,'Full M Men'!$A$4:$G$176,3,FALSE),"")</f>
        <v>Davis</v>
      </c>
      <c r="X21" s="6">
        <f>IFERROR(VLOOKUP($U21,'Full M Men'!$A$4:$G$176,7,FALSE),"")</f>
        <v>0.19961805555555556</v>
      </c>
    </row>
    <row r="22" spans="1:24" x14ac:dyDescent="0.4">
      <c r="A22" s="8">
        <v>19</v>
      </c>
      <c r="B22" s="6" t="str">
        <f>IFERROR(VLOOKUP($A22,'5k Men'!$A$4:$G$144,2,FALSE),"")</f>
        <v>David</v>
      </c>
      <c r="C22" s="6" t="str">
        <f>IFERROR(VLOOKUP($A22,'5k Men'!$A$4:$G$144,3,FALSE),"")</f>
        <v>Elliott-Button</v>
      </c>
      <c r="D22" s="6">
        <f>IFERROR(VLOOKUP($A22,'5k Men'!$A$4:$G$144,7,FALSE),"")</f>
        <v>1.3819444444444445E-2</v>
      </c>
      <c r="F22" s="8">
        <v>19</v>
      </c>
      <c r="G22" s="6" t="str">
        <f>IFERROR(VLOOKUP($F22,'10K Men'!$A$4:$G$176,2,FALSE),"")</f>
        <v>Thomas</v>
      </c>
      <c r="H22" s="6" t="str">
        <f>IFERROR(VLOOKUP($F22,'10K Men'!$A$4:$G$176,3,FALSE),"")</f>
        <v>Jorna</v>
      </c>
      <c r="I22" s="6">
        <f>IFERROR(VLOOKUP($F22,'10K Men'!$A$4:$G$176,7,FALSE),"")</f>
        <v>2.8078703703703703E-2</v>
      </c>
      <c r="J22" s="20"/>
      <c r="K22" s="8">
        <v>19</v>
      </c>
      <c r="L22" s="6" t="str">
        <f>IFERROR(VLOOKUP($K22,'10M Men'!$A$4:$G$176,2,FALSE),"")</f>
        <v>Matt</v>
      </c>
      <c r="M22" s="6" t="str">
        <f>IFERROR(VLOOKUP($K22,'10M Men'!$A$4:$G$176,3,FALSE),"")</f>
        <v>Edey</v>
      </c>
      <c r="N22" s="6">
        <f>IFERROR(VLOOKUP($K22,'10M Men'!$A$4:$G$176,7,FALSE),"")</f>
        <v>5.047453703703704E-2</v>
      </c>
      <c r="O22" s="20"/>
      <c r="P22" s="8">
        <v>19</v>
      </c>
      <c r="Q22" s="6" t="str">
        <f>IFERROR(VLOOKUP($P22,'Half M Men'!$A$4:$G$153,2,FALSE),"")</f>
        <v>Carl</v>
      </c>
      <c r="R22" s="6" t="str">
        <f>IFERROR(VLOOKUP($P22,'Half M Men'!$A$4:$G$153,3,FALSE),"")</f>
        <v>Hailstone</v>
      </c>
      <c r="S22" s="6">
        <f>IFERROR(VLOOKUP($P22,'Half M Men'!$A$4:$G$153,7,FALSE),"")</f>
        <v>9.9861111111111109E-2</v>
      </c>
      <c r="T22" s="20"/>
      <c r="U22" s="8">
        <v>19</v>
      </c>
      <c r="V22" s="6" t="str">
        <f>IFERROR(VLOOKUP($U22,'Full M Men'!$A$4:$G$176,2,FALSE),"")</f>
        <v>Peter</v>
      </c>
      <c r="W22" s="6" t="str">
        <f>IFERROR(VLOOKUP($U22,'Full M Men'!$A$4:$G$176,3,FALSE),"")</f>
        <v>Watkinson</v>
      </c>
      <c r="X22" s="6">
        <f>IFERROR(VLOOKUP($U22,'Full M Men'!$A$4:$G$176,7,FALSE),"")</f>
        <v>0.20337962962962963</v>
      </c>
    </row>
    <row r="23" spans="1:24" x14ac:dyDescent="0.4">
      <c r="A23" s="8">
        <v>20</v>
      </c>
      <c r="B23" s="6" t="str">
        <f>IFERROR(VLOOKUP($A23,'5k Men'!$A$4:$G$144,2,FALSE),"")</f>
        <v>Lewis</v>
      </c>
      <c r="C23" s="6" t="str">
        <f>IFERROR(VLOOKUP($A23,'5k Men'!$A$4:$G$144,3,FALSE),"")</f>
        <v>Holloway</v>
      </c>
      <c r="D23" s="6">
        <f>IFERROR(VLOOKUP($A23,'5k Men'!$A$4:$G$144,7,FALSE),"")</f>
        <v>1.3831018518518519E-2</v>
      </c>
      <c r="F23" s="8">
        <v>20</v>
      </c>
      <c r="G23" s="6" t="str">
        <f>IFERROR(VLOOKUP($F23,'10K Men'!$A$4:$G$176,2,FALSE),"")</f>
        <v>Jody</v>
      </c>
      <c r="H23" s="6" t="str">
        <f>IFERROR(VLOOKUP($F23,'10K Men'!$A$4:$G$176,3,FALSE),"")</f>
        <v>Horth</v>
      </c>
      <c r="I23" s="6">
        <f>IFERROR(VLOOKUP($F23,'10K Men'!$A$4:$G$176,7,FALSE),"")</f>
        <v>2.826388888888889E-2</v>
      </c>
      <c r="J23" s="20"/>
      <c r="K23" s="8">
        <v>20</v>
      </c>
      <c r="L23" s="6" t="str">
        <f>IFERROR(VLOOKUP($K23,'10M Men'!$A$4:$G$176,2,FALSE),"")</f>
        <v>Bruce</v>
      </c>
      <c r="M23" s="6" t="str">
        <f>IFERROR(VLOOKUP($K23,'10M Men'!$A$4:$G$176,3,FALSE),"")</f>
        <v>Woodford</v>
      </c>
      <c r="N23" s="6">
        <f>IFERROR(VLOOKUP($K23,'10M Men'!$A$4:$G$176,7,FALSE),"")</f>
        <v>5.2199074074074071E-2</v>
      </c>
      <c r="O23" s="20"/>
      <c r="P23" s="8">
        <v>20</v>
      </c>
      <c r="Q23" s="6" t="str">
        <f>IFERROR(VLOOKUP($P23,'Half M Men'!$A$4:$G$153,2,FALSE),"")</f>
        <v/>
      </c>
      <c r="R23" s="6" t="str">
        <f>IFERROR(VLOOKUP($P23,'Half M Men'!$A$4:$G$153,3,FALSE),"")</f>
        <v/>
      </c>
      <c r="S23" s="6" t="str">
        <f>IFERROR(VLOOKUP($P23,'Half M Men'!$A$4:$G$153,7,FALSE),"")</f>
        <v/>
      </c>
      <c r="T23" s="20"/>
      <c r="U23" s="8">
        <v>20</v>
      </c>
      <c r="V23" s="6" t="str">
        <f>IFERROR(VLOOKUP($U23,'Full M Men'!$A$4:$G$176,2,FALSE),"")</f>
        <v/>
      </c>
      <c r="W23" s="6" t="str">
        <f>IFERROR(VLOOKUP($U23,'Full M Men'!$A$4:$G$176,3,FALSE),"")</f>
        <v/>
      </c>
      <c r="X23" s="6" t="str">
        <f>IFERROR(VLOOKUP($U23,'Full M Men'!$A$4:$G$176,7,FALSE),"")</f>
        <v/>
      </c>
    </row>
    <row r="24" spans="1:24" x14ac:dyDescent="0.4">
      <c r="A24" s="8">
        <v>21</v>
      </c>
      <c r="B24" s="6" t="str">
        <f>IFERROR(VLOOKUP($A24,'5k Men'!$A$4:$G$144,2,FALSE),"")</f>
        <v>Kris</v>
      </c>
      <c r="C24" s="6" t="str">
        <f>IFERROR(VLOOKUP($A24,'5k Men'!$A$4:$G$144,3,FALSE),"")</f>
        <v>Hilton</v>
      </c>
      <c r="D24" s="6">
        <f>IFERROR(VLOOKUP($A24,'5k Men'!$A$4:$G$144,7,FALSE),"")</f>
        <v>1.3900462962962963E-2</v>
      </c>
      <c r="F24" s="8">
        <v>21</v>
      </c>
      <c r="G24" s="6" t="str">
        <f>IFERROR(VLOOKUP($F24,'10K Men'!$A$4:$G$176,2,FALSE),"")</f>
        <v>Daniel</v>
      </c>
      <c r="H24" s="6" t="str">
        <f>IFERROR(VLOOKUP($F24,'10K Men'!$A$4:$G$176,3,FALSE),"")</f>
        <v>Bridel</v>
      </c>
      <c r="I24" s="6">
        <f>IFERROR(VLOOKUP($F24,'10K Men'!$A$4:$G$176,7,FALSE),"")</f>
        <v>2.8854166666666667E-2</v>
      </c>
      <c r="J24" s="20"/>
      <c r="K24" s="8">
        <v>21</v>
      </c>
      <c r="L24" s="6" t="str">
        <f>IFERROR(VLOOKUP($K24,'10M Men'!$A$4:$G$176,2,FALSE),"")</f>
        <v>Ben</v>
      </c>
      <c r="M24" s="6" t="str">
        <f>IFERROR(VLOOKUP($K24,'10M Men'!$A$4:$G$176,3,FALSE),"")</f>
        <v>Atkinson</v>
      </c>
      <c r="N24" s="6">
        <f>IFERROR(VLOOKUP($K24,'10M Men'!$A$4:$G$176,7,FALSE),"")</f>
        <v>5.2627314814814814E-2</v>
      </c>
      <c r="O24" s="20"/>
      <c r="P24" s="8">
        <v>21</v>
      </c>
      <c r="Q24" s="6" t="str">
        <f>IFERROR(VLOOKUP($P24,'Half M Men'!$A$4:$G$153,2,FALSE),"")</f>
        <v/>
      </c>
      <c r="R24" s="6" t="str">
        <f>IFERROR(VLOOKUP($P24,'Half M Men'!$A$4:$G$153,3,FALSE),"")</f>
        <v/>
      </c>
      <c r="S24" s="6" t="str">
        <f>IFERROR(VLOOKUP($P24,'Half M Men'!$A$4:$G$153,7,FALSE),"")</f>
        <v/>
      </c>
      <c r="T24" s="20"/>
      <c r="U24" s="8">
        <v>21</v>
      </c>
      <c r="V24" s="6" t="str">
        <f>IFERROR(VLOOKUP($U24,'Full M Men'!$A$4:$G$176,2,FALSE),"")</f>
        <v/>
      </c>
      <c r="W24" s="6" t="str">
        <f>IFERROR(VLOOKUP($U24,'Full M Men'!$A$4:$G$176,3,FALSE),"")</f>
        <v/>
      </c>
      <c r="X24" s="6" t="str">
        <f>IFERROR(VLOOKUP($U24,'Full M Men'!$A$4:$G$176,7,FALSE),"")</f>
        <v/>
      </c>
    </row>
    <row r="25" spans="1:24" x14ac:dyDescent="0.4">
      <c r="A25" s="8">
        <v>22</v>
      </c>
      <c r="B25" s="6" t="str">
        <f>IFERROR(VLOOKUP($A25,'5k Men'!$A$4:$G$144,2,FALSE),"")</f>
        <v>Lee</v>
      </c>
      <c r="C25" s="6" t="str">
        <f>IFERROR(VLOOKUP($A25,'5k Men'!$A$4:$G$144,3,FALSE),"")</f>
        <v>Harper</v>
      </c>
      <c r="D25" s="6">
        <f>IFERROR(VLOOKUP($A25,'5k Men'!$A$4:$G$144,7,FALSE),"")</f>
        <v>1.4201388888888888E-2</v>
      </c>
      <c r="F25" s="8">
        <v>22</v>
      </c>
      <c r="G25" s="6" t="str">
        <f>IFERROR(VLOOKUP($F25,'10K Men'!$A$4:$G$176,2,FALSE),"")</f>
        <v>Gary</v>
      </c>
      <c r="H25" s="6" t="str">
        <f>IFERROR(VLOOKUP($F25,'10K Men'!$A$4:$G$176,3,FALSE),"")</f>
        <v>Walford</v>
      </c>
      <c r="I25" s="6">
        <f>IFERROR(VLOOKUP($F25,'10K Men'!$A$4:$G$176,7,FALSE),"")</f>
        <v>2.9560185185185186E-2</v>
      </c>
      <c r="J25" s="20"/>
      <c r="K25" s="8">
        <v>22</v>
      </c>
      <c r="L25" s="6" t="str">
        <f>IFERROR(VLOOKUP($K25,'10M Men'!$A$4:$G$176,2,FALSE),"")</f>
        <v>William</v>
      </c>
      <c r="M25" s="6" t="str">
        <f>IFERROR(VLOOKUP($K25,'10M Men'!$A$4:$G$176,3,FALSE),"")</f>
        <v>Pike</v>
      </c>
      <c r="N25" s="6">
        <f>IFERROR(VLOOKUP($K25,'10M Men'!$A$4:$G$176,7,FALSE),"")</f>
        <v>5.2662037037037035E-2</v>
      </c>
      <c r="O25" s="20"/>
      <c r="P25" s="8">
        <v>22</v>
      </c>
      <c r="Q25" s="6" t="str">
        <f>IFERROR(VLOOKUP($P25,'Half M Men'!$A$4:$G$153,2,FALSE),"")</f>
        <v/>
      </c>
      <c r="R25" s="6" t="str">
        <f>IFERROR(VLOOKUP($P25,'Half M Men'!$A$4:$G$153,3,FALSE),"")</f>
        <v/>
      </c>
      <c r="S25" s="6" t="str">
        <f>IFERROR(VLOOKUP($P25,'Half M Men'!$A$4:$G$153,7,FALSE),"")</f>
        <v/>
      </c>
      <c r="T25" s="20"/>
      <c r="U25" s="8">
        <v>22</v>
      </c>
      <c r="V25" s="6" t="str">
        <f>IFERROR(VLOOKUP($U25,'Full M Men'!$A$4:$G$176,2,FALSE),"")</f>
        <v/>
      </c>
      <c r="W25" s="6" t="str">
        <f>IFERROR(VLOOKUP($U25,'Full M Men'!$A$4:$G$176,3,FALSE),"")</f>
        <v/>
      </c>
      <c r="X25" s="6" t="str">
        <f>IFERROR(VLOOKUP($U25,'Full M Men'!$A$4:$G$176,7,FALSE),"")</f>
        <v/>
      </c>
    </row>
    <row r="26" spans="1:24" x14ac:dyDescent="0.4">
      <c r="A26" s="8">
        <v>23</v>
      </c>
      <c r="B26" s="6" t="str">
        <f>IFERROR(VLOOKUP($A26,'5k Men'!$A$4:$G$144,2,FALSE),"")</f>
        <v>Gary</v>
      </c>
      <c r="C26" s="6" t="str">
        <f>IFERROR(VLOOKUP($A26,'5k Men'!$A$4:$G$144,3,FALSE),"")</f>
        <v>Walford</v>
      </c>
      <c r="D26" s="6">
        <f>IFERROR(VLOOKUP($A26,'5k Men'!$A$4:$G$144,7,FALSE),"")</f>
        <v>1.4212962962962964E-2</v>
      </c>
      <c r="F26" s="8">
        <v>23</v>
      </c>
      <c r="G26" s="6" t="str">
        <f>IFERROR(VLOOKUP($F26,'10K Men'!$A$4:$G$176,2,FALSE),"")</f>
        <v>Wayne</v>
      </c>
      <c r="H26" s="6" t="str">
        <f>IFERROR(VLOOKUP($F26,'10K Men'!$A$4:$G$176,3,FALSE),"")</f>
        <v>Murtagh</v>
      </c>
      <c r="I26" s="6">
        <f>IFERROR(VLOOKUP($F26,'10K Men'!$A$4:$G$176,7,FALSE),"")</f>
        <v>2.9733796296296296E-2</v>
      </c>
      <c r="J26" s="20"/>
      <c r="K26" s="8">
        <v>23</v>
      </c>
      <c r="L26" s="6" t="str">
        <f>IFERROR(VLOOKUP($K26,'10M Men'!$A$4:$G$176,2,FALSE),"")</f>
        <v>Tom</v>
      </c>
      <c r="M26" s="6" t="str">
        <f>IFERROR(VLOOKUP($K26,'10M Men'!$A$4:$G$176,3,FALSE),"")</f>
        <v>Skinner</v>
      </c>
      <c r="N26" s="6">
        <f>IFERROR(VLOOKUP($K26,'10M Men'!$A$4:$G$176,7,FALSE),"")</f>
        <v>5.3402777777777778E-2</v>
      </c>
      <c r="O26" s="20"/>
      <c r="P26" s="8">
        <v>23</v>
      </c>
      <c r="Q26" s="6" t="str">
        <f>IFERROR(VLOOKUP($P26,'Half M Men'!$A$4:$G$153,2,FALSE),"")</f>
        <v/>
      </c>
      <c r="R26" s="6" t="str">
        <f>IFERROR(VLOOKUP($P26,'Half M Men'!$A$4:$G$153,3,FALSE),"")</f>
        <v/>
      </c>
      <c r="S26" s="6" t="str">
        <f>IFERROR(VLOOKUP($P26,'Half M Men'!$A$4:$G$153,7,FALSE),"")</f>
        <v/>
      </c>
      <c r="T26" s="20"/>
      <c r="U26" s="8">
        <v>23</v>
      </c>
      <c r="V26" s="6" t="str">
        <f>IFERROR(VLOOKUP($U26,'Full M Men'!$A$4:$G$176,2,FALSE),"")</f>
        <v/>
      </c>
      <c r="W26" s="6" t="str">
        <f>IFERROR(VLOOKUP($U26,'Full M Men'!$A$4:$G$176,3,FALSE),"")</f>
        <v/>
      </c>
      <c r="X26" s="6" t="str">
        <f>IFERROR(VLOOKUP($U26,'Full M Men'!$A$4:$G$176,7,FALSE),"")</f>
        <v/>
      </c>
    </row>
    <row r="27" spans="1:24" x14ac:dyDescent="0.4">
      <c r="A27" s="8">
        <v>24</v>
      </c>
      <c r="B27" s="6" t="str">
        <f>IFERROR(VLOOKUP($A27,'5k Men'!$A$4:$G$144,2,FALSE),"")</f>
        <v>Doug</v>
      </c>
      <c r="C27" s="6" t="str">
        <f>IFERROR(VLOOKUP($A27,'5k Men'!$A$4:$G$144,3,FALSE),"")</f>
        <v>Sharp</v>
      </c>
      <c r="D27" s="6">
        <f>IFERROR(VLOOKUP($A27,'5k Men'!$A$4:$G$144,7,FALSE),"")</f>
        <v>1.4224537037037037E-2</v>
      </c>
      <c r="F27" s="8">
        <v>24</v>
      </c>
      <c r="G27" s="6" t="str">
        <f>IFERROR(VLOOKUP($F27,'10K Men'!$A$4:$G$176,2,FALSE),"")</f>
        <v>Simon</v>
      </c>
      <c r="H27" s="6" t="str">
        <f>IFERROR(VLOOKUP($F27,'10K Men'!$A$4:$G$176,3,FALSE),"")</f>
        <v>Pick</v>
      </c>
      <c r="I27" s="6">
        <f>IFERROR(VLOOKUP($F27,'10K Men'!$A$4:$G$176,7,FALSE),"")</f>
        <v>3.0208333333333334E-2</v>
      </c>
      <c r="J27" s="20"/>
      <c r="K27" s="8">
        <v>24</v>
      </c>
      <c r="L27" s="6" t="str">
        <f>IFERROR(VLOOKUP($K27,'10M Men'!$A$4:$G$176,2,FALSE),"")</f>
        <v>Ben</v>
      </c>
      <c r="M27" s="6" t="str">
        <f>IFERROR(VLOOKUP($K27,'10M Men'!$A$4:$G$176,3,FALSE),"")</f>
        <v>Rumford</v>
      </c>
      <c r="N27" s="6">
        <f>IFERROR(VLOOKUP($K27,'10M Men'!$A$4:$G$176,7,FALSE),"")</f>
        <v>5.4189814814814816E-2</v>
      </c>
      <c r="O27" s="20"/>
      <c r="P27" s="8">
        <v>24</v>
      </c>
      <c r="Q27" s="6" t="str">
        <f>IFERROR(VLOOKUP($P27,'Half M Men'!$A$4:$G$153,2,FALSE),"")</f>
        <v/>
      </c>
      <c r="R27" s="6" t="str">
        <f>IFERROR(VLOOKUP($P27,'Half M Men'!$A$4:$G$153,3,FALSE),"")</f>
        <v/>
      </c>
      <c r="S27" s="6" t="str">
        <f>IFERROR(VLOOKUP($P27,'Half M Men'!$A$4:$G$153,7,FALSE),"")</f>
        <v/>
      </c>
      <c r="T27" s="20"/>
      <c r="U27" s="8">
        <v>24</v>
      </c>
      <c r="V27" s="6" t="str">
        <f>IFERROR(VLOOKUP($U27,'Full M Men'!$A$4:$G$176,2,FALSE),"")</f>
        <v/>
      </c>
      <c r="W27" s="6" t="str">
        <f>IFERROR(VLOOKUP($U27,'Full M Men'!$A$4:$G$176,3,FALSE),"")</f>
        <v/>
      </c>
      <c r="X27" s="6" t="str">
        <f>IFERROR(VLOOKUP($U27,'Full M Men'!$A$4:$G$176,7,FALSE),"")</f>
        <v/>
      </c>
    </row>
    <row r="28" spans="1:24" x14ac:dyDescent="0.4">
      <c r="A28" s="8">
        <v>25</v>
      </c>
      <c r="B28" s="6" t="str">
        <f>IFERROR(VLOOKUP($A28,'5k Men'!$A$4:$G$144,2,FALSE),"")</f>
        <v>Adrian</v>
      </c>
      <c r="C28" s="6" t="str">
        <f>IFERROR(VLOOKUP($A28,'5k Men'!$A$4:$G$144,3,FALSE),"")</f>
        <v>Messingham</v>
      </c>
      <c r="D28" s="6">
        <f>IFERROR(VLOOKUP($A28,'5k Men'!$A$4:$G$144,7,FALSE),"")</f>
        <v>1.4282407407407407E-2</v>
      </c>
      <c r="F28" s="8">
        <v>25</v>
      </c>
      <c r="G28" s="6" t="str">
        <f>IFERROR(VLOOKUP($F28,'10K Men'!$A$4:$G$176,2,FALSE),"")</f>
        <v>Lee</v>
      </c>
      <c r="H28" s="6" t="str">
        <f>IFERROR(VLOOKUP($F28,'10K Men'!$A$4:$G$176,3,FALSE),"")</f>
        <v>Wiles</v>
      </c>
      <c r="I28" s="6">
        <f>IFERROR(VLOOKUP($F28,'10K Men'!$A$4:$G$176,7,FALSE),"")</f>
        <v>3.0601851851851852E-2</v>
      </c>
      <c r="J28" s="20"/>
      <c r="K28" s="8">
        <v>25</v>
      </c>
      <c r="L28" s="6" t="str">
        <f>IFERROR(VLOOKUP($K28,'10M Men'!$A$4:$G$176,2,FALSE),"")</f>
        <v>Andrew</v>
      </c>
      <c r="M28" s="6" t="str">
        <f>IFERROR(VLOOKUP($K28,'10M Men'!$A$4:$G$176,3,FALSE),"")</f>
        <v>Johnson</v>
      </c>
      <c r="N28" s="6">
        <f>IFERROR(VLOOKUP($K28,'10M Men'!$A$4:$G$176,7,FALSE),"")</f>
        <v>5.4375E-2</v>
      </c>
      <c r="O28" s="20"/>
      <c r="P28" s="8">
        <v>25</v>
      </c>
      <c r="Q28" s="6" t="str">
        <f>IFERROR(VLOOKUP($P28,'Half M Men'!$A$4:$G$153,2,FALSE),"")</f>
        <v/>
      </c>
      <c r="R28" s="6" t="str">
        <f>IFERROR(VLOOKUP($P28,'Half M Men'!$A$4:$G$153,3,FALSE),"")</f>
        <v/>
      </c>
      <c r="S28" s="6" t="str">
        <f>IFERROR(VLOOKUP($P28,'Half M Men'!$A$4:$G$153,7,FALSE),"")</f>
        <v/>
      </c>
      <c r="T28" s="20"/>
      <c r="U28" s="8">
        <v>25</v>
      </c>
      <c r="V28" s="6" t="str">
        <f>IFERROR(VLOOKUP($U28,'Full M Men'!$A$4:$G$176,2,FALSE),"")</f>
        <v/>
      </c>
      <c r="W28" s="6" t="str">
        <f>IFERROR(VLOOKUP($U28,'Full M Men'!$A$4:$G$176,3,FALSE),"")</f>
        <v/>
      </c>
      <c r="X28" s="6" t="str">
        <f>IFERROR(VLOOKUP($U28,'Full M Men'!$A$4:$G$176,7,FALSE),"")</f>
        <v/>
      </c>
    </row>
    <row r="29" spans="1:24" x14ac:dyDescent="0.4">
      <c r="A29" s="8">
        <v>26</v>
      </c>
      <c r="B29" s="6" t="str">
        <f>IFERROR(VLOOKUP($A29,'5k Men'!$A$4:$G$144,2,FALSE),"")</f>
        <v>Mark</v>
      </c>
      <c r="C29" s="6" t="str">
        <f>IFERROR(VLOOKUP($A29,'5k Men'!$A$4:$G$144,3,FALSE),"")</f>
        <v>Lorch</v>
      </c>
      <c r="D29" s="6">
        <f>IFERROR(VLOOKUP($A29,'5k Men'!$A$4:$G$144,7,FALSE),"")</f>
        <v>1.4328703703703703E-2</v>
      </c>
      <c r="F29" s="8">
        <v>26</v>
      </c>
      <c r="G29" s="6" t="str">
        <f>IFERROR(VLOOKUP($F29,'10K Men'!$A$4:$G$176,2,FALSE),"")</f>
        <v>Anthony</v>
      </c>
      <c r="H29" s="6" t="str">
        <f>IFERROR(VLOOKUP($F29,'10K Men'!$A$4:$G$176,3,FALSE),"")</f>
        <v>Bristow</v>
      </c>
      <c r="I29" s="6">
        <f>IFERROR(VLOOKUP($F29,'10K Men'!$A$4:$G$176,7,FALSE),"")</f>
        <v>3.0659722222222224E-2</v>
      </c>
      <c r="J29" s="20"/>
      <c r="K29" s="8">
        <v>26</v>
      </c>
      <c r="L29" s="6" t="str">
        <f>IFERROR(VLOOKUP($K29,'10M Men'!$A$4:$G$176,2,FALSE),"")</f>
        <v>David</v>
      </c>
      <c r="M29" s="6" t="str">
        <f>IFERROR(VLOOKUP($K29,'10M Men'!$A$4:$G$176,3,FALSE),"")</f>
        <v>Elliott-Button</v>
      </c>
      <c r="N29" s="6">
        <f>IFERROR(VLOOKUP($K29,'10M Men'!$A$4:$G$176,7,FALSE),"")</f>
        <v>5.4467592592592595E-2</v>
      </c>
      <c r="O29" s="20"/>
      <c r="P29" s="8">
        <v>26</v>
      </c>
      <c r="Q29" s="6" t="str">
        <f>IFERROR(VLOOKUP($P29,'Half M Men'!$A$4:$G$153,2,FALSE),"")</f>
        <v/>
      </c>
      <c r="R29" s="6" t="str">
        <f>IFERROR(VLOOKUP($P29,'Half M Men'!$A$4:$G$153,3,FALSE),"")</f>
        <v/>
      </c>
      <c r="S29" s="6" t="str">
        <f>IFERROR(VLOOKUP($P29,'Half M Men'!$A$4:$G$153,7,FALSE),"")</f>
        <v/>
      </c>
      <c r="T29" s="20"/>
      <c r="U29" s="8">
        <v>26</v>
      </c>
      <c r="V29" s="6" t="str">
        <f>IFERROR(VLOOKUP($U29,'Full M Men'!$A$4:$G$176,2,FALSE),"")</f>
        <v/>
      </c>
      <c r="W29" s="6" t="str">
        <f>IFERROR(VLOOKUP($U29,'Full M Men'!$A$4:$G$176,3,FALSE),"")</f>
        <v/>
      </c>
      <c r="X29" s="6" t="str">
        <f>IFERROR(VLOOKUP($U29,'Full M Men'!$A$4:$G$176,7,FALSE),"")</f>
        <v/>
      </c>
    </row>
    <row r="30" spans="1:24" x14ac:dyDescent="0.4">
      <c r="A30" s="8">
        <v>27</v>
      </c>
      <c r="B30" s="6" t="str">
        <f>IFERROR(VLOOKUP($A30,'5k Men'!$A$4:$G$144,2,FALSE),"")</f>
        <v>David</v>
      </c>
      <c r="C30" s="6" t="str">
        <f>IFERROR(VLOOKUP($A30,'5k Men'!$A$4:$G$144,3,FALSE),"")</f>
        <v>Morrison</v>
      </c>
      <c r="D30" s="6">
        <f>IFERROR(VLOOKUP($A30,'5k Men'!$A$4:$G$144,7,FALSE),"")</f>
        <v>1.4351851851851852E-2</v>
      </c>
      <c r="F30" s="8">
        <v>27</v>
      </c>
      <c r="G30" s="6" t="str">
        <f>IFERROR(VLOOKUP($F30,'10K Men'!$A$4:$G$176,2,FALSE),"")</f>
        <v>Peter</v>
      </c>
      <c r="H30" s="6" t="str">
        <f>IFERROR(VLOOKUP($F30,'10K Men'!$A$4:$G$176,3,FALSE),"")</f>
        <v>Henderson</v>
      </c>
      <c r="I30" s="6">
        <f>IFERROR(VLOOKUP($F30,'10K Men'!$A$4:$G$176,7,FALSE),"")</f>
        <v>3.0752314814814816E-2</v>
      </c>
      <c r="J30" s="20"/>
      <c r="K30" s="8">
        <v>27</v>
      </c>
      <c r="L30" s="6" t="str">
        <f>IFERROR(VLOOKUP($K30,'10M Men'!$A$4:$G$176,2,FALSE),"")</f>
        <v>Adam</v>
      </c>
      <c r="M30" s="6" t="str">
        <f>IFERROR(VLOOKUP($K30,'10M Men'!$A$4:$G$176,3,FALSE),"")</f>
        <v>White</v>
      </c>
      <c r="N30" s="6">
        <f>IFERROR(VLOOKUP($K30,'10M Men'!$A$4:$G$176,7,FALSE),"")</f>
        <v>5.4918981481481478E-2</v>
      </c>
      <c r="O30" s="20"/>
      <c r="P30" s="8">
        <v>27</v>
      </c>
      <c r="Q30" s="6" t="str">
        <f>IFERROR(VLOOKUP($P30,'Half M Men'!$A$4:$G$153,2,FALSE),"")</f>
        <v/>
      </c>
      <c r="R30" s="6" t="str">
        <f>IFERROR(VLOOKUP($P30,'Half M Men'!$A$4:$G$153,3,FALSE),"")</f>
        <v/>
      </c>
      <c r="S30" s="6" t="str">
        <f>IFERROR(VLOOKUP($P30,'Half M Men'!$A$4:$G$153,7,FALSE),"")</f>
        <v/>
      </c>
      <c r="T30" s="20"/>
      <c r="U30" s="8">
        <v>27</v>
      </c>
      <c r="V30" s="6" t="str">
        <f>IFERROR(VLOOKUP($U30,'Full M Men'!$A$4:$G$176,2,FALSE),"")</f>
        <v/>
      </c>
      <c r="W30" s="6" t="str">
        <f>IFERROR(VLOOKUP($U30,'Full M Men'!$A$4:$G$176,3,FALSE),"")</f>
        <v/>
      </c>
      <c r="X30" s="6" t="str">
        <f>IFERROR(VLOOKUP($U30,'Full M Men'!$A$4:$G$176,7,FALSE),"")</f>
        <v/>
      </c>
    </row>
    <row r="31" spans="1:24" x14ac:dyDescent="0.4">
      <c r="A31" s="8">
        <v>28</v>
      </c>
      <c r="B31" s="6" t="str">
        <f>IFERROR(VLOOKUP($A31,'5k Men'!$A$4:$G$144,2,FALSE),"")</f>
        <v>William</v>
      </c>
      <c r="C31" s="6" t="str">
        <f>IFERROR(VLOOKUP($A31,'5k Men'!$A$4:$G$144,3,FALSE),"")</f>
        <v>Pike</v>
      </c>
      <c r="D31" s="6">
        <f>IFERROR(VLOOKUP($A31,'5k Men'!$A$4:$G$144,7,FALSE),"")</f>
        <v>1.4490740740740742E-2</v>
      </c>
      <c r="F31" s="8">
        <v>28</v>
      </c>
      <c r="G31" s="6" t="str">
        <f>IFERROR(VLOOKUP($F31,'10K Men'!$A$4:$G$176,2,FALSE),"")</f>
        <v>Paul</v>
      </c>
      <c r="H31" s="6" t="str">
        <f>IFERROR(VLOOKUP($F31,'10K Men'!$A$4:$G$176,3,FALSE),"")</f>
        <v>Clark</v>
      </c>
      <c r="I31" s="6">
        <f>IFERROR(VLOOKUP($F31,'10K Men'!$A$4:$G$176,7,FALSE),"")</f>
        <v>3.0810185185185184E-2</v>
      </c>
      <c r="J31" s="20"/>
      <c r="K31" s="8">
        <v>28</v>
      </c>
      <c r="L31" s="6" t="str">
        <f>IFERROR(VLOOKUP($K31,'10M Men'!$A$4:$G$176,2,FALSE),"")</f>
        <v>Patrick</v>
      </c>
      <c r="M31" s="6" t="str">
        <f>IFERROR(VLOOKUP($K31,'10M Men'!$A$4:$G$176,3,FALSE),"")</f>
        <v>Marshall</v>
      </c>
      <c r="N31" s="6">
        <f>IFERROR(VLOOKUP($K31,'10M Men'!$A$4:$G$176,7,FALSE),"")</f>
        <v>5.6909722222222223E-2</v>
      </c>
      <c r="O31" s="20"/>
      <c r="P31" s="8">
        <v>28</v>
      </c>
      <c r="Q31" s="6" t="str">
        <f>IFERROR(VLOOKUP($P31,'Half M Men'!$A$4:$G$153,2,FALSE),"")</f>
        <v/>
      </c>
      <c r="R31" s="6" t="str">
        <f>IFERROR(VLOOKUP($P31,'Half M Men'!$A$4:$G$153,3,FALSE),"")</f>
        <v/>
      </c>
      <c r="S31" s="6" t="str">
        <f>IFERROR(VLOOKUP($P31,'Half M Men'!$A$4:$G$153,7,FALSE),"")</f>
        <v/>
      </c>
      <c r="T31" s="20"/>
      <c r="U31" s="8">
        <v>28</v>
      </c>
      <c r="V31" s="6" t="str">
        <f>IFERROR(VLOOKUP($U31,'Full M Men'!$A$4:$G$176,2,FALSE),"")</f>
        <v/>
      </c>
      <c r="W31" s="6" t="str">
        <f>IFERROR(VLOOKUP($U31,'Full M Men'!$A$4:$G$176,3,FALSE),"")</f>
        <v/>
      </c>
      <c r="X31" s="6" t="str">
        <f>IFERROR(VLOOKUP($U31,'Full M Men'!$A$4:$G$176,7,FALSE),"")</f>
        <v/>
      </c>
    </row>
    <row r="32" spans="1:24" x14ac:dyDescent="0.4">
      <c r="A32" s="8">
        <v>29</v>
      </c>
      <c r="B32" s="6" t="str">
        <f>IFERROR(VLOOKUP($A32,'5k Men'!$A$4:$G$144,2,FALSE),"")</f>
        <v>Daniel</v>
      </c>
      <c r="C32" s="6" t="str">
        <f>IFERROR(VLOOKUP($A32,'5k Men'!$A$4:$G$144,3,FALSE),"")</f>
        <v>Clayton</v>
      </c>
      <c r="D32" s="6">
        <f>IFERROR(VLOOKUP($A32,'5k Men'!$A$4:$G$144,7,FALSE),"")</f>
        <v>1.4583333333333334E-2</v>
      </c>
      <c r="F32" s="8">
        <v>29</v>
      </c>
      <c r="G32" s="6" t="str">
        <f>IFERROR(VLOOKUP($F32,'10K Men'!$A$4:$G$176,2,FALSE),"")</f>
        <v>Daniel</v>
      </c>
      <c r="H32" s="6" t="str">
        <f>IFERROR(VLOOKUP($F32,'10K Men'!$A$4:$G$176,3,FALSE),"")</f>
        <v>Hammond</v>
      </c>
      <c r="I32" s="6">
        <f>IFERROR(VLOOKUP($F32,'10K Men'!$A$4:$G$176,7,FALSE),"")</f>
        <v>3.0949074074074073E-2</v>
      </c>
      <c r="J32" s="20"/>
      <c r="K32" s="8">
        <v>29</v>
      </c>
      <c r="L32" s="6" t="str">
        <f>IFERROR(VLOOKUP($K32,'10M Men'!$A$4:$G$176,2,FALSE),"")</f>
        <v>Kenneth</v>
      </c>
      <c r="M32" s="6" t="str">
        <f>IFERROR(VLOOKUP($K32,'10M Men'!$A$4:$G$176,3,FALSE),"")</f>
        <v>Hearson</v>
      </c>
      <c r="N32" s="6">
        <f>IFERROR(VLOOKUP($K32,'10M Men'!$A$4:$G$176,7,FALSE),"")</f>
        <v>5.7199074074074076E-2</v>
      </c>
      <c r="O32" s="20"/>
      <c r="P32" s="8">
        <v>29</v>
      </c>
      <c r="Q32" s="6" t="str">
        <f>IFERROR(VLOOKUP($P32,'Half M Men'!$A$4:$G$153,2,FALSE),"")</f>
        <v/>
      </c>
      <c r="R32" s="6" t="str">
        <f>IFERROR(VLOOKUP($P32,'Half M Men'!$A$4:$G$153,3,FALSE),"")</f>
        <v/>
      </c>
      <c r="S32" s="6" t="str">
        <f>IFERROR(VLOOKUP($P32,'Half M Men'!$A$4:$G$153,7,FALSE),"")</f>
        <v/>
      </c>
      <c r="T32" s="20"/>
      <c r="U32" s="8">
        <v>29</v>
      </c>
      <c r="V32" s="6" t="str">
        <f>IFERROR(VLOOKUP($U32,'Full M Men'!$A$4:$G$176,2,FALSE),"")</f>
        <v/>
      </c>
      <c r="W32" s="6" t="str">
        <f>IFERROR(VLOOKUP($U32,'Full M Men'!$A$4:$G$176,3,FALSE),"")</f>
        <v/>
      </c>
      <c r="X32" s="6" t="str">
        <f>IFERROR(VLOOKUP($U32,'Full M Men'!$A$4:$G$176,7,FALSE),"")</f>
        <v/>
      </c>
    </row>
    <row r="33" spans="1:24" x14ac:dyDescent="0.4">
      <c r="A33" s="8">
        <v>30</v>
      </c>
      <c r="B33" s="6" t="str">
        <f>IFERROR(VLOOKUP($A33,'5k Men'!$A$4:$G$144,2,FALSE),"")</f>
        <v>Niall</v>
      </c>
      <c r="C33" s="6" t="str">
        <f>IFERROR(VLOOKUP($A33,'5k Men'!$A$4:$G$144,3,FALSE),"")</f>
        <v>Stafford</v>
      </c>
      <c r="D33" s="6">
        <f>IFERROR(VLOOKUP($A33,'5k Men'!$A$4:$G$144,7,FALSE),"")</f>
        <v>1.4687499999999999E-2</v>
      </c>
      <c r="F33" s="8">
        <v>30</v>
      </c>
      <c r="G33" s="6" t="str">
        <f>IFERROR(VLOOKUP($F33,'10K Men'!$A$4:$G$176,2,FALSE),"")</f>
        <v>Ben</v>
      </c>
      <c r="H33" s="6" t="str">
        <f>IFERROR(VLOOKUP($F33,'10K Men'!$A$4:$G$176,3,FALSE),"")</f>
        <v>Stephenson</v>
      </c>
      <c r="I33" s="6">
        <f>IFERROR(VLOOKUP($F33,'10K Men'!$A$4:$G$176,7,FALSE),"")</f>
        <v>3.1041666666666665E-2</v>
      </c>
      <c r="J33" s="20"/>
      <c r="K33" s="8">
        <v>30</v>
      </c>
      <c r="L33" s="6" t="str">
        <f>IFERROR(VLOOKUP($K33,'10M Men'!$A$4:$G$176,2,FALSE),"")</f>
        <v>Ken</v>
      </c>
      <c r="M33" s="6" t="str">
        <f>IFERROR(VLOOKUP($K33,'10M Men'!$A$4:$G$176,3,FALSE),"")</f>
        <v>Pearson</v>
      </c>
      <c r="N33" s="6">
        <f>IFERROR(VLOOKUP($K33,'10M Men'!$A$4:$G$176,7,FALSE),"")</f>
        <v>5.7627314814814812E-2</v>
      </c>
      <c r="O33" s="20"/>
      <c r="P33" s="8">
        <v>30</v>
      </c>
      <c r="Q33" s="6" t="str">
        <f>IFERROR(VLOOKUP($P33,'Half M Men'!$A$4:$G$153,2,FALSE),"")</f>
        <v/>
      </c>
      <c r="R33" s="6" t="str">
        <f>IFERROR(VLOOKUP($P33,'Half M Men'!$A$4:$G$153,3,FALSE),"")</f>
        <v/>
      </c>
      <c r="S33" s="6" t="str">
        <f>IFERROR(VLOOKUP($P33,'Half M Men'!$A$4:$G$153,7,FALSE),"")</f>
        <v/>
      </c>
      <c r="T33" s="20"/>
      <c r="U33" s="8">
        <v>30</v>
      </c>
      <c r="V33" s="6" t="str">
        <f>IFERROR(VLOOKUP($U33,'Full M Men'!$A$4:$G$176,2,FALSE),"")</f>
        <v/>
      </c>
      <c r="W33" s="6" t="str">
        <f>IFERROR(VLOOKUP($U33,'Full M Men'!$A$4:$G$176,3,FALSE),"")</f>
        <v/>
      </c>
      <c r="X33" s="6" t="str">
        <f>IFERROR(VLOOKUP($U33,'Full M Men'!$A$4:$G$176,7,FALSE),"")</f>
        <v/>
      </c>
    </row>
    <row r="34" spans="1:24" x14ac:dyDescent="0.4">
      <c r="A34" s="8">
        <v>31</v>
      </c>
      <c r="B34" s="6" t="str">
        <f>IFERROR(VLOOKUP($A34,'5k Men'!$A$4:$G$144,2,FALSE),"")</f>
        <v>Matthew</v>
      </c>
      <c r="C34" s="6" t="str">
        <f>IFERROR(VLOOKUP($A34,'5k Men'!$A$4:$G$144,3,FALSE),"")</f>
        <v>Frampton</v>
      </c>
      <c r="D34" s="6">
        <f>IFERROR(VLOOKUP($A34,'5k Men'!$A$4:$G$144,7,FALSE),"")</f>
        <v>1.480324074074074E-2</v>
      </c>
      <c r="F34" s="8">
        <v>31</v>
      </c>
      <c r="G34" s="6" t="str">
        <f>IFERROR(VLOOKUP($F34,'10K Men'!$A$4:$G$176,2,FALSE),"")</f>
        <v>Daniel</v>
      </c>
      <c r="H34" s="6" t="str">
        <f>IFERROR(VLOOKUP($F34,'10K Men'!$A$4:$G$176,3,FALSE),"")</f>
        <v>Clayton</v>
      </c>
      <c r="I34" s="6">
        <f>IFERROR(VLOOKUP($F34,'10K Men'!$A$4:$G$176,7,FALSE),"")</f>
        <v>3.1122685185185184E-2</v>
      </c>
      <c r="J34" s="20"/>
      <c r="K34" s="8">
        <v>31</v>
      </c>
      <c r="L34" s="6" t="str">
        <f>IFERROR(VLOOKUP($K34,'10M Men'!$A$4:$G$176,2,FALSE),"")</f>
        <v>Nicholas</v>
      </c>
      <c r="M34" s="6" t="str">
        <f>IFERROR(VLOOKUP($K34,'10M Men'!$A$4:$G$176,3,FALSE),"")</f>
        <v>Morrell</v>
      </c>
      <c r="N34" s="6">
        <f>IFERROR(VLOOKUP($K34,'10M Men'!$A$4:$G$176,7,FALSE),"")</f>
        <v>5.7766203703703702E-2</v>
      </c>
      <c r="O34" s="20"/>
      <c r="P34" s="8">
        <v>31</v>
      </c>
      <c r="Q34" s="6" t="str">
        <f>IFERROR(VLOOKUP($P34,'Half M Men'!$A$4:$G$153,2,FALSE),"")</f>
        <v/>
      </c>
      <c r="R34" s="6" t="str">
        <f>IFERROR(VLOOKUP($P34,'Half M Men'!$A$4:$G$153,3,FALSE),"")</f>
        <v/>
      </c>
      <c r="S34" s="6" t="str">
        <f>IFERROR(VLOOKUP($P34,'Half M Men'!$A$4:$G$153,7,FALSE),"")</f>
        <v/>
      </c>
      <c r="T34" s="20"/>
      <c r="U34" s="8">
        <v>31</v>
      </c>
      <c r="V34" s="6" t="str">
        <f>IFERROR(VLOOKUP($U34,'Full M Men'!$A$4:$G$176,2,FALSE),"")</f>
        <v/>
      </c>
      <c r="W34" s="6" t="str">
        <f>IFERROR(VLOOKUP($U34,'Full M Men'!$A$4:$G$176,3,FALSE),"")</f>
        <v/>
      </c>
      <c r="X34" s="6" t="str">
        <f>IFERROR(VLOOKUP($U34,'Full M Men'!$A$4:$G$176,7,FALSE),"")</f>
        <v/>
      </c>
    </row>
    <row r="35" spans="1:24" x14ac:dyDescent="0.4">
      <c r="A35" s="8">
        <v>32</v>
      </c>
      <c r="B35" s="6" t="str">
        <f>IFERROR(VLOOKUP($A35,'5k Men'!$A$4:$G$144,2,FALSE),"")</f>
        <v>Neil</v>
      </c>
      <c r="C35" s="6" t="str">
        <f>IFERROR(VLOOKUP($A35,'5k Men'!$A$4:$G$144,3,FALSE),"")</f>
        <v>Ribey</v>
      </c>
      <c r="D35" s="6">
        <f>IFERROR(VLOOKUP($A35,'5k Men'!$A$4:$G$144,7,FALSE),"")</f>
        <v>1.4895833333333334E-2</v>
      </c>
      <c r="F35" s="8">
        <v>32</v>
      </c>
      <c r="G35" s="6" t="str">
        <f>IFERROR(VLOOKUP($F35,'10K Men'!$A$4:$G$176,2,FALSE),"")</f>
        <v>Bruce</v>
      </c>
      <c r="H35" s="6" t="str">
        <f>IFERROR(VLOOKUP($F35,'10K Men'!$A$4:$G$176,3,FALSE),"")</f>
        <v>Woodford</v>
      </c>
      <c r="I35" s="6">
        <f>IFERROR(VLOOKUP($F35,'10K Men'!$A$4:$G$176,7,FALSE),"")</f>
        <v>3.152777777777778E-2</v>
      </c>
      <c r="J35" s="20"/>
      <c r="K35" s="8">
        <v>32</v>
      </c>
      <c r="L35" s="6" t="str">
        <f>IFERROR(VLOOKUP($K35,'10M Men'!$A$4:$G$176,2,FALSE),"")</f>
        <v>Martin</v>
      </c>
      <c r="M35" s="6" t="str">
        <f>IFERROR(VLOOKUP($K35,'10M Men'!$A$4:$G$176,3,FALSE),"")</f>
        <v>Greensill</v>
      </c>
      <c r="N35" s="6">
        <f>IFERROR(VLOOKUP($K35,'10M Men'!$A$4:$G$176,7,FALSE),"")</f>
        <v>5.7905092592592591E-2</v>
      </c>
      <c r="O35" s="20"/>
      <c r="P35" s="8">
        <v>32</v>
      </c>
      <c r="Q35" s="6" t="str">
        <f>IFERROR(VLOOKUP($P35,'Half M Men'!$A$4:$G$153,2,FALSE),"")</f>
        <v/>
      </c>
      <c r="R35" s="6" t="str">
        <f>IFERROR(VLOOKUP($P35,'Half M Men'!$A$4:$G$153,3,FALSE),"")</f>
        <v/>
      </c>
      <c r="S35" s="6" t="str">
        <f>IFERROR(VLOOKUP($P35,'Half M Men'!$A$4:$G$153,7,FALSE),"")</f>
        <v/>
      </c>
      <c r="T35" s="20"/>
      <c r="U35" s="8">
        <v>32</v>
      </c>
      <c r="V35" s="6" t="str">
        <f>IFERROR(VLOOKUP($U35,'Full M Men'!$A$4:$G$176,2,FALSE),"")</f>
        <v/>
      </c>
      <c r="W35" s="6" t="str">
        <f>IFERROR(VLOOKUP($U35,'Full M Men'!$A$4:$G$176,3,FALSE),"")</f>
        <v/>
      </c>
      <c r="X35" s="6" t="str">
        <f>IFERROR(VLOOKUP($U35,'Full M Men'!$A$4:$G$176,7,FALSE),"")</f>
        <v/>
      </c>
    </row>
    <row r="36" spans="1:24" x14ac:dyDescent="0.4">
      <c r="A36" s="8">
        <v>33</v>
      </c>
      <c r="B36" s="6" t="str">
        <f>IFERROR(VLOOKUP($A36,'5k Men'!$A$4:$G$144,2,FALSE),"")</f>
        <v>Daniel</v>
      </c>
      <c r="C36" s="6" t="str">
        <f>IFERROR(VLOOKUP($A36,'5k Men'!$A$4:$G$144,3,FALSE),"")</f>
        <v>Hammond</v>
      </c>
      <c r="D36" s="6">
        <f>IFERROR(VLOOKUP($A36,'5k Men'!$A$4:$G$144,7,FALSE),"")</f>
        <v>1.494212962962963E-2</v>
      </c>
      <c r="F36" s="8">
        <v>33</v>
      </c>
      <c r="G36" s="6" t="str">
        <f>IFERROR(VLOOKUP($F36,'10K Men'!$A$4:$G$176,2,FALSE),"")</f>
        <v>William</v>
      </c>
      <c r="H36" s="6" t="str">
        <f>IFERROR(VLOOKUP($F36,'10K Men'!$A$4:$G$176,3,FALSE),"")</f>
        <v>Pike</v>
      </c>
      <c r="I36" s="6">
        <f>IFERROR(VLOOKUP($F36,'10K Men'!$A$4:$G$176,7,FALSE),"")</f>
        <v>3.1712962962962964E-2</v>
      </c>
      <c r="J36" s="20"/>
      <c r="K36" s="8">
        <v>33</v>
      </c>
      <c r="L36" s="6" t="str">
        <f>IFERROR(VLOOKUP($K36,'10M Men'!$A$4:$G$176,2,FALSE),"")</f>
        <v>Richard</v>
      </c>
      <c r="M36" s="6" t="str">
        <f>IFERROR(VLOOKUP($K36,'10M Men'!$A$4:$G$176,3,FALSE),"")</f>
        <v>Uttley</v>
      </c>
      <c r="N36" s="6">
        <f>IFERROR(VLOOKUP($K36,'10M Men'!$A$4:$G$176,7,FALSE),"")</f>
        <v>5.8356481481481481E-2</v>
      </c>
      <c r="O36" s="20"/>
      <c r="P36" s="8">
        <v>33</v>
      </c>
      <c r="Q36" s="6" t="str">
        <f>IFERROR(VLOOKUP($P36,'Half M Men'!$A$4:$G$153,2,FALSE),"")</f>
        <v/>
      </c>
      <c r="R36" s="6" t="str">
        <f>IFERROR(VLOOKUP($P36,'Half M Men'!$A$4:$G$153,3,FALSE),"")</f>
        <v/>
      </c>
      <c r="S36" s="6" t="str">
        <f>IFERROR(VLOOKUP($P36,'Half M Men'!$A$4:$G$153,7,FALSE),"")</f>
        <v/>
      </c>
      <c r="T36" s="20"/>
      <c r="U36" s="8">
        <v>33</v>
      </c>
      <c r="V36" s="6" t="str">
        <f>IFERROR(VLOOKUP($U36,'Full M Men'!$A$4:$G$176,2,FALSE),"")</f>
        <v/>
      </c>
      <c r="W36" s="6" t="str">
        <f>IFERROR(VLOOKUP($U36,'Full M Men'!$A$4:$G$176,3,FALSE),"")</f>
        <v/>
      </c>
      <c r="X36" s="6" t="str">
        <f>IFERROR(VLOOKUP($U36,'Full M Men'!$A$4:$G$176,7,FALSE),"")</f>
        <v/>
      </c>
    </row>
    <row r="37" spans="1:24" x14ac:dyDescent="0.4">
      <c r="A37" s="8">
        <v>34</v>
      </c>
      <c r="B37" s="6" t="str">
        <f>IFERROR(VLOOKUP($A37,'5k Men'!$A$4:$G$144,2,FALSE),"")</f>
        <v>Bruce</v>
      </c>
      <c r="C37" s="6" t="str">
        <f>IFERROR(VLOOKUP($A37,'5k Men'!$A$4:$G$144,3,FALSE),"")</f>
        <v>Woodford</v>
      </c>
      <c r="D37" s="6">
        <f>IFERROR(VLOOKUP($A37,'5k Men'!$A$4:$G$144,7,FALSE),"")</f>
        <v>1.5011574074074075E-2</v>
      </c>
      <c r="F37" s="8">
        <v>34</v>
      </c>
      <c r="G37" s="6" t="str">
        <f>IFERROR(VLOOKUP($F37,'10K Men'!$A$4:$G$176,2,FALSE),"")</f>
        <v>Mark</v>
      </c>
      <c r="H37" s="6" t="str">
        <f>IFERROR(VLOOKUP($F37,'10K Men'!$A$4:$G$176,3,FALSE),"")</f>
        <v>Dalton</v>
      </c>
      <c r="I37" s="6">
        <f>IFERROR(VLOOKUP($F37,'10K Men'!$A$4:$G$176,7,FALSE),"")</f>
        <v>3.1782407407407405E-2</v>
      </c>
      <c r="J37" s="20"/>
      <c r="K37" s="8">
        <v>34</v>
      </c>
      <c r="L37" s="6" t="str">
        <f>IFERROR(VLOOKUP($K37,'10M Men'!$A$4:$G$176,2,FALSE),"")</f>
        <v>Paul</v>
      </c>
      <c r="M37" s="6" t="str">
        <f>IFERROR(VLOOKUP($K37,'10M Men'!$A$4:$G$176,3,FALSE),"")</f>
        <v>Duxbury</v>
      </c>
      <c r="N37" s="6">
        <f>IFERROR(VLOOKUP($K37,'10M Men'!$A$4:$G$176,7,FALSE),"")</f>
        <v>5.9131944444444445E-2</v>
      </c>
      <c r="O37" s="20"/>
      <c r="P37" s="8">
        <v>34</v>
      </c>
      <c r="Q37" s="6" t="str">
        <f>IFERROR(VLOOKUP($P37,'Half M Men'!$A$4:$G$153,2,FALSE),"")</f>
        <v/>
      </c>
      <c r="R37" s="6" t="str">
        <f>IFERROR(VLOOKUP($P37,'Half M Men'!$A$4:$G$153,3,FALSE),"")</f>
        <v/>
      </c>
      <c r="S37" s="6" t="str">
        <f>IFERROR(VLOOKUP($P37,'Half M Men'!$A$4:$G$153,7,FALSE),"")</f>
        <v/>
      </c>
      <c r="T37" s="20"/>
      <c r="U37" s="8">
        <v>34</v>
      </c>
      <c r="V37" s="6" t="str">
        <f>IFERROR(VLOOKUP($U37,'Full M Men'!$A$4:$G$176,2,FALSE),"")</f>
        <v/>
      </c>
      <c r="W37" s="6" t="str">
        <f>IFERROR(VLOOKUP($U37,'Full M Men'!$A$4:$G$176,3,FALSE),"")</f>
        <v/>
      </c>
      <c r="X37" s="6" t="str">
        <f>IFERROR(VLOOKUP($U37,'Full M Men'!$A$4:$G$176,7,FALSE),"")</f>
        <v/>
      </c>
    </row>
    <row r="38" spans="1:24" x14ac:dyDescent="0.4">
      <c r="A38" s="8">
        <v>35</v>
      </c>
      <c r="B38" s="6" t="str">
        <f>IFERROR(VLOOKUP($A38,'5k Men'!$A$4:$G$144,2,FALSE),"")</f>
        <v>Ben</v>
      </c>
      <c r="C38" s="6" t="str">
        <f>IFERROR(VLOOKUP($A38,'5k Men'!$A$4:$G$144,3,FALSE),"")</f>
        <v>Stephenson</v>
      </c>
      <c r="D38" s="6">
        <f>IFERROR(VLOOKUP($A38,'5k Men'!$A$4:$G$144,7,FALSE),"")</f>
        <v>1.5104166666666667E-2</v>
      </c>
      <c r="F38" s="8">
        <v>35</v>
      </c>
      <c r="G38" s="6" t="str">
        <f>IFERROR(VLOOKUP($F38,'10K Men'!$A$4:$G$176,2,FALSE),"")</f>
        <v>Scott</v>
      </c>
      <c r="H38" s="6" t="str">
        <f>IFERROR(VLOOKUP($F38,'10K Men'!$A$4:$G$176,3,FALSE),"")</f>
        <v>Altass</v>
      </c>
      <c r="I38" s="6">
        <f>IFERROR(VLOOKUP($F38,'10K Men'!$A$4:$G$176,7,FALSE),"")</f>
        <v>3.2476851851851854E-2</v>
      </c>
      <c r="J38" s="24"/>
      <c r="K38" s="8">
        <v>35</v>
      </c>
      <c r="L38" s="6" t="str">
        <f>IFERROR(VLOOKUP($K38,'10M Men'!$A$4:$G$176,2,FALSE),"")</f>
        <v>Matthew</v>
      </c>
      <c r="M38" s="6" t="str">
        <f>IFERROR(VLOOKUP($K38,'10M Men'!$A$4:$G$176,3,FALSE),"")</f>
        <v>Hutchinson</v>
      </c>
      <c r="N38" s="6">
        <f>IFERROR(VLOOKUP($K38,'10M Men'!$A$4:$G$176,7,FALSE),"")</f>
        <v>6.0601851851851851E-2</v>
      </c>
      <c r="O38" s="20"/>
      <c r="P38" s="8">
        <v>35</v>
      </c>
      <c r="Q38" s="6" t="str">
        <f>IFERROR(VLOOKUP($P38,'Half M Men'!$A$4:$G$153,2,FALSE),"")</f>
        <v/>
      </c>
      <c r="R38" s="6" t="str">
        <f>IFERROR(VLOOKUP($P38,'Half M Men'!$A$4:$G$153,3,FALSE),"")</f>
        <v/>
      </c>
      <c r="S38" s="6" t="str">
        <f>IFERROR(VLOOKUP($P38,'Half M Men'!$A$4:$G$153,7,FALSE),"")</f>
        <v/>
      </c>
      <c r="T38" s="20"/>
      <c r="U38" s="8">
        <v>35</v>
      </c>
      <c r="V38" s="6" t="str">
        <f>IFERROR(VLOOKUP($U38,'Full M Men'!$A$4:$G$176,2,FALSE),"")</f>
        <v/>
      </c>
      <c r="W38" s="6" t="str">
        <f>IFERROR(VLOOKUP($U38,'Full M Men'!$A$4:$G$176,3,FALSE),"")</f>
        <v/>
      </c>
      <c r="X38" s="6" t="str">
        <f>IFERROR(VLOOKUP($U38,'Full M Men'!$A$4:$G$176,7,FALSE),"")</f>
        <v/>
      </c>
    </row>
    <row r="39" spans="1:24" x14ac:dyDescent="0.4">
      <c r="A39" s="8">
        <v>36</v>
      </c>
      <c r="B39" s="6" t="str">
        <f>IFERROR(VLOOKUP($A39,'5k Men'!$A$4:$G$144,2,FALSE),"")</f>
        <v>Matthew</v>
      </c>
      <c r="C39" s="6" t="str">
        <f>IFERROR(VLOOKUP($A39,'5k Men'!$A$4:$G$144,3,FALSE),"")</f>
        <v>Dell</v>
      </c>
      <c r="D39" s="6">
        <f>IFERROR(VLOOKUP($A39,'5k Men'!$A$4:$G$144,7,FALSE),"")</f>
        <v>1.5289351851851853E-2</v>
      </c>
      <c r="F39" s="8">
        <v>36</v>
      </c>
      <c r="G39" s="6" t="str">
        <f>IFERROR(VLOOKUP($F39,'10K Men'!$A$4:$G$176,2,FALSE),"")</f>
        <v>Patrick</v>
      </c>
      <c r="H39" s="6" t="str">
        <f>IFERROR(VLOOKUP($F39,'10K Men'!$A$4:$G$176,3,FALSE),"")</f>
        <v>Marshall</v>
      </c>
      <c r="I39" s="6">
        <f>IFERROR(VLOOKUP($F39,'10K Men'!$A$4:$G$176,7,FALSE),"")</f>
        <v>3.290509259259259E-2</v>
      </c>
      <c r="J39" s="24"/>
      <c r="K39" s="8">
        <v>36</v>
      </c>
      <c r="L39" s="6" t="str">
        <f>IFERROR(VLOOKUP($K39,'10M Men'!$A$4:$G$176,2,FALSE),"")</f>
        <v>Robert</v>
      </c>
      <c r="M39" s="6" t="str">
        <f>IFERROR(VLOOKUP($K39,'10M Men'!$A$4:$G$176,3,FALSE),"")</f>
        <v>Mayson</v>
      </c>
      <c r="N39" s="6">
        <f>IFERROR(VLOOKUP($K39,'10M Men'!$A$4:$G$176,7,FALSE),"")</f>
        <v>6.3171296296296295E-2</v>
      </c>
      <c r="O39" s="20"/>
      <c r="P39" s="8">
        <v>36</v>
      </c>
      <c r="Q39" s="6" t="str">
        <f>IFERROR(VLOOKUP($P39,'Half M Men'!$A$4:$G$153,2,FALSE),"")</f>
        <v/>
      </c>
      <c r="R39" s="6" t="str">
        <f>IFERROR(VLOOKUP($P39,'Half M Men'!$A$4:$G$153,3,FALSE),"")</f>
        <v/>
      </c>
      <c r="S39" s="6" t="str">
        <f>IFERROR(VLOOKUP($P39,'Half M Men'!$A$4:$G$153,7,FALSE),"")</f>
        <v/>
      </c>
      <c r="T39" s="20"/>
      <c r="U39" s="8">
        <v>36</v>
      </c>
      <c r="V39" s="6" t="str">
        <f>IFERROR(VLOOKUP($U39,'Full M Men'!$A$4:$G$176,2,FALSE),"")</f>
        <v/>
      </c>
      <c r="W39" s="6" t="str">
        <f>IFERROR(VLOOKUP($U39,'Full M Men'!$A$4:$G$176,3,FALSE),"")</f>
        <v/>
      </c>
      <c r="X39" s="6" t="str">
        <f>IFERROR(VLOOKUP($U39,'Full M Men'!$A$4:$G$176,7,FALSE),"")</f>
        <v/>
      </c>
    </row>
    <row r="40" spans="1:24" x14ac:dyDescent="0.4">
      <c r="A40" s="8">
        <v>37</v>
      </c>
      <c r="B40" s="6" t="str">
        <f>IFERROR(VLOOKUP($A40,'5k Men'!$A$4:$G$144,2,FALSE),"")</f>
        <v>Neil</v>
      </c>
      <c r="C40" s="6" t="str">
        <f>IFERROR(VLOOKUP($A40,'5k Men'!$A$4:$G$144,3,FALSE),"")</f>
        <v>Wright</v>
      </c>
      <c r="D40" s="6">
        <f>IFERROR(VLOOKUP($A40,'5k Men'!$A$4:$G$144,7,FALSE),"")</f>
        <v>1.5300925925925926E-2</v>
      </c>
      <c r="F40" s="8">
        <v>37</v>
      </c>
      <c r="G40" s="6" t="str">
        <f>IFERROR(VLOOKUP($F40,'10K Men'!$A$4:$G$176,2,FALSE),"")</f>
        <v>Matt</v>
      </c>
      <c r="H40" s="6" t="str">
        <f>IFERROR(VLOOKUP($F40,'10K Men'!$A$4:$G$176,3,FALSE),"")</f>
        <v>Barry</v>
      </c>
      <c r="I40" s="6">
        <f>IFERROR(VLOOKUP($F40,'10K Men'!$A$4:$G$176,7,FALSE),"")</f>
        <v>3.2997685185185185E-2</v>
      </c>
      <c r="J40" s="24"/>
      <c r="K40" s="8">
        <v>37</v>
      </c>
      <c r="L40" s="6" t="str">
        <f>IFERROR(VLOOKUP($K40,'10M Men'!$A$4:$G$176,2,FALSE),"")</f>
        <v>Daniel</v>
      </c>
      <c r="M40" s="6" t="str">
        <f>IFERROR(VLOOKUP($K40,'10M Men'!$A$4:$G$176,3,FALSE),"")</f>
        <v>Dawson</v>
      </c>
      <c r="N40" s="6">
        <f>IFERROR(VLOOKUP($K40,'10M Men'!$A$4:$G$176,7,FALSE),"")</f>
        <v>6.4664351851851848E-2</v>
      </c>
      <c r="O40" s="20"/>
      <c r="P40" s="8">
        <v>37</v>
      </c>
      <c r="Q40" s="6" t="str">
        <f>IFERROR(VLOOKUP($P40,'Half M Men'!$A$4:$G$153,2,FALSE),"")</f>
        <v/>
      </c>
      <c r="R40" s="6" t="str">
        <f>IFERROR(VLOOKUP($P40,'Half M Men'!$A$4:$G$153,3,FALSE),"")</f>
        <v/>
      </c>
      <c r="S40" s="6" t="str">
        <f>IFERROR(VLOOKUP($P40,'Half M Men'!$A$4:$G$153,7,FALSE),"")</f>
        <v/>
      </c>
      <c r="T40" s="20"/>
      <c r="U40" s="8">
        <v>37</v>
      </c>
      <c r="V40" s="6" t="str">
        <f>IFERROR(VLOOKUP($U40,'Full M Men'!$A$4:$G$176,2,FALSE),"")</f>
        <v/>
      </c>
      <c r="W40" s="6" t="str">
        <f>IFERROR(VLOOKUP($U40,'Full M Men'!$A$4:$G$176,3,FALSE),"")</f>
        <v/>
      </c>
      <c r="X40" s="6" t="str">
        <f>IFERROR(VLOOKUP($U40,'Full M Men'!$A$4:$G$176,7,FALSE),"")</f>
        <v/>
      </c>
    </row>
    <row r="41" spans="1:24" x14ac:dyDescent="0.4">
      <c r="A41" s="8">
        <v>38</v>
      </c>
      <c r="B41" s="6" t="str">
        <f>IFERROR(VLOOKUP($A41,'5k Men'!$A$4:$G$144,2,FALSE),"")</f>
        <v>Martin</v>
      </c>
      <c r="C41" s="6" t="str">
        <f>IFERROR(VLOOKUP($A41,'5k Men'!$A$4:$G$144,3,FALSE),"")</f>
        <v>Greensill</v>
      </c>
      <c r="D41" s="6">
        <f>IFERROR(VLOOKUP($A41,'5k Men'!$A$4:$G$144,7,FALSE),"")</f>
        <v>1.5393518518518518E-2</v>
      </c>
      <c r="F41" s="8">
        <v>38</v>
      </c>
      <c r="G41" s="6" t="str">
        <f>IFERROR(VLOOKUP($F41,'10K Men'!$A$4:$G$176,2,FALSE),"")</f>
        <v>Richard</v>
      </c>
      <c r="H41" s="6" t="str">
        <f>IFERROR(VLOOKUP($F41,'10K Men'!$A$4:$G$176,3,FALSE),"")</f>
        <v>Scaife</v>
      </c>
      <c r="I41" s="6">
        <f>IFERROR(VLOOKUP($F41,'10K Men'!$A$4:$G$176,7,FALSE),"")</f>
        <v>3.3009259259259259E-2</v>
      </c>
      <c r="J41" s="24"/>
      <c r="K41" s="8">
        <v>38</v>
      </c>
      <c r="L41" s="6" t="str">
        <f>IFERROR(VLOOKUP($K41,'10M Men'!$A$4:$G$176,2,FALSE),"")</f>
        <v>Stephen</v>
      </c>
      <c r="M41" s="6" t="str">
        <f>IFERROR(VLOOKUP($K41,'10M Men'!$A$4:$G$176,3,FALSE),"")</f>
        <v>Pointon</v>
      </c>
      <c r="N41" s="6">
        <f>IFERROR(VLOOKUP($K41,'10M Men'!$A$4:$G$176,7,FALSE),"")</f>
        <v>6.7916666666666667E-2</v>
      </c>
      <c r="O41" s="20"/>
      <c r="P41" s="8">
        <v>38</v>
      </c>
      <c r="Q41" s="6" t="str">
        <f>IFERROR(VLOOKUP($P41,'Half M Men'!$A$4:$G$153,2,FALSE),"")</f>
        <v/>
      </c>
      <c r="R41" s="6" t="str">
        <f>IFERROR(VLOOKUP($P41,'Half M Men'!$A$4:$G$153,3,FALSE),"")</f>
        <v/>
      </c>
      <c r="S41" s="6" t="str">
        <f>IFERROR(VLOOKUP($P41,'Half M Men'!$A$4:$G$153,7,FALSE),"")</f>
        <v/>
      </c>
      <c r="T41" s="20"/>
      <c r="U41" s="8">
        <v>38</v>
      </c>
      <c r="V41" s="6" t="str">
        <f>IFERROR(VLOOKUP($U41,'Full M Men'!$A$4:$G$176,2,FALSE),"")</f>
        <v/>
      </c>
      <c r="W41" s="6" t="str">
        <f>IFERROR(VLOOKUP($U41,'Full M Men'!$A$4:$G$176,3,FALSE),"")</f>
        <v/>
      </c>
      <c r="X41" s="6" t="str">
        <f>IFERROR(VLOOKUP($U41,'Full M Men'!$A$4:$G$176,7,FALSE),"")</f>
        <v/>
      </c>
    </row>
    <row r="42" spans="1:24" x14ac:dyDescent="0.4">
      <c r="A42" s="8">
        <v>39</v>
      </c>
      <c r="B42" s="6" t="str">
        <f>IFERROR(VLOOKUP($A42,'5k Men'!$A$4:$G$144,2,FALSE),"")</f>
        <v>Ken</v>
      </c>
      <c r="C42" s="6" t="str">
        <f>IFERROR(VLOOKUP($A42,'5k Men'!$A$4:$G$144,3,FALSE),"")</f>
        <v>Pearson</v>
      </c>
      <c r="D42" s="6">
        <f>IFERROR(VLOOKUP($A42,'5k Men'!$A$4:$G$144,7,FALSE),"")</f>
        <v>1.5601851851851851E-2</v>
      </c>
      <c r="F42" s="8">
        <v>39</v>
      </c>
      <c r="G42" s="6" t="str">
        <f>IFERROR(VLOOKUP($F42,'10K Men'!$A$4:$G$176,2,FALSE),"")</f>
        <v>Ken</v>
      </c>
      <c r="H42" s="6" t="str">
        <f>IFERROR(VLOOKUP($F42,'10K Men'!$A$4:$G$176,3,FALSE),"")</f>
        <v>Pearson</v>
      </c>
      <c r="I42" s="6">
        <f>IFERROR(VLOOKUP($F42,'10K Men'!$A$4:$G$176,7,FALSE),"")</f>
        <v>3.3055555555555553E-2</v>
      </c>
      <c r="J42" s="24"/>
      <c r="K42" s="8">
        <v>39</v>
      </c>
      <c r="L42" s="6" t="str">
        <f>IFERROR(VLOOKUP($K42,'10M Men'!$A$4:$G$176,2,FALSE),"")</f>
        <v>Simon</v>
      </c>
      <c r="M42" s="6" t="str">
        <f>IFERROR(VLOOKUP($K42,'10M Men'!$A$4:$G$176,3,FALSE),"")</f>
        <v>Pick</v>
      </c>
      <c r="N42" s="6">
        <f>IFERROR(VLOOKUP($K42,'10M Men'!$A$4:$G$176,7,FALSE),"")</f>
        <v>6.9143518518518521E-2</v>
      </c>
      <c r="O42" s="20"/>
      <c r="P42" s="8">
        <v>39</v>
      </c>
      <c r="Q42" s="6" t="str">
        <f>IFERROR(VLOOKUP($P42,'Half M Men'!$A$4:$G$153,2,FALSE),"")</f>
        <v/>
      </c>
      <c r="R42" s="6" t="str">
        <f>IFERROR(VLOOKUP($P42,'Half M Men'!$A$4:$G$153,3,FALSE),"")</f>
        <v/>
      </c>
      <c r="S42" s="6" t="str">
        <f>IFERROR(VLOOKUP($P42,'Half M Men'!$A$4:$G$153,7,FALSE),"")</f>
        <v/>
      </c>
      <c r="T42" s="20"/>
      <c r="U42" s="8">
        <v>39</v>
      </c>
      <c r="V42" s="6" t="str">
        <f>IFERROR(VLOOKUP($U42,'Full M Men'!$A$4:$G$176,2,FALSE),"")</f>
        <v/>
      </c>
      <c r="W42" s="6" t="str">
        <f>IFERROR(VLOOKUP($U42,'Full M Men'!$A$4:$G$176,3,FALSE),"")</f>
        <v/>
      </c>
      <c r="X42" s="6" t="str">
        <f>IFERROR(VLOOKUP($U42,'Full M Men'!$A$4:$G$176,7,FALSE),"")</f>
        <v/>
      </c>
    </row>
    <row r="43" spans="1:24" x14ac:dyDescent="0.4">
      <c r="A43" s="8">
        <v>40</v>
      </c>
      <c r="B43" s="6" t="str">
        <f>IFERROR(VLOOKUP($A43,'5k Men'!$A$4:$G$144,2,FALSE),"")</f>
        <v>Ben</v>
      </c>
      <c r="C43" s="6" t="str">
        <f>IFERROR(VLOOKUP($A43,'5k Men'!$A$4:$G$144,3,FALSE),"")</f>
        <v>Atkinson</v>
      </c>
      <c r="D43" s="6">
        <f>IFERROR(VLOOKUP($A43,'5k Men'!$A$4:$G$144,7,FALSE),"")</f>
        <v>1.5729166666666666E-2</v>
      </c>
      <c r="F43" s="8">
        <v>40</v>
      </c>
      <c r="G43" s="6" t="str">
        <f>IFERROR(VLOOKUP($F43,'10K Men'!$A$4:$G$176,2,FALSE),"")</f>
        <v>Matthew</v>
      </c>
      <c r="H43" s="6" t="str">
        <f>IFERROR(VLOOKUP($F43,'10K Men'!$A$4:$G$176,3,FALSE),"")</f>
        <v>Dell</v>
      </c>
      <c r="I43" s="6">
        <f>IFERROR(VLOOKUP($F43,'10K Men'!$A$4:$G$176,7,FALSE),"")</f>
        <v>3.3310185185185186E-2</v>
      </c>
      <c r="J43" s="24"/>
      <c r="K43" s="8">
        <v>40</v>
      </c>
      <c r="L43" s="6" t="str">
        <f>IFERROR(VLOOKUP($K43,'10M Men'!$A$4:$G$176,2,FALSE),"")</f>
        <v>Paul</v>
      </c>
      <c r="M43" s="6" t="str">
        <f>IFERROR(VLOOKUP($K43,'10M Men'!$A$4:$G$176,3,FALSE),"")</f>
        <v>Allen</v>
      </c>
      <c r="N43" s="6">
        <f>IFERROR(VLOOKUP($K43,'10M Men'!$A$4:$G$176,7,FALSE),"")</f>
        <v>7.5937500000000005E-2</v>
      </c>
      <c r="O43" s="23"/>
      <c r="P43" s="8">
        <v>40</v>
      </c>
      <c r="Q43" s="6" t="str">
        <f>IFERROR(VLOOKUP($P43,'Half M Men'!$A$4:$G$153,2,FALSE),"")</f>
        <v/>
      </c>
      <c r="R43" s="6" t="str">
        <f>IFERROR(VLOOKUP($P43,'Half M Men'!$A$4:$G$153,3,FALSE),"")</f>
        <v/>
      </c>
      <c r="S43" s="6" t="str">
        <f>IFERROR(VLOOKUP($P43,'Half M Men'!$A$4:$G$153,7,FALSE),"")</f>
        <v/>
      </c>
      <c r="T43" s="20"/>
      <c r="U43" s="8">
        <v>40</v>
      </c>
      <c r="V43" s="6" t="str">
        <f>IFERROR(VLOOKUP($U43,'Full M Men'!$A$4:$G$176,2,FALSE),"")</f>
        <v/>
      </c>
      <c r="W43" s="6" t="str">
        <f>IFERROR(VLOOKUP($U43,'Full M Men'!$A$4:$G$176,3,FALSE),"")</f>
        <v/>
      </c>
      <c r="X43" s="6" t="str">
        <f>IFERROR(VLOOKUP($U43,'Full M Men'!$A$4:$G$176,7,FALSE),"")</f>
        <v/>
      </c>
    </row>
    <row r="44" spans="1:24" x14ac:dyDescent="0.4">
      <c r="A44" s="8">
        <v>41</v>
      </c>
      <c r="B44" s="6" t="str">
        <f>IFERROR(VLOOKUP($A44,'5k Men'!$A$4:$G$144,2,FALSE),"")</f>
        <v>Richard</v>
      </c>
      <c r="C44" s="6" t="str">
        <f>IFERROR(VLOOKUP($A44,'5k Men'!$A$4:$G$144,3,FALSE),"")</f>
        <v>Scaife</v>
      </c>
      <c r="D44" s="6">
        <f>IFERROR(VLOOKUP($A44,'5k Men'!$A$4:$G$144,7,FALSE),"")</f>
        <v>1.5729166666666666E-2</v>
      </c>
      <c r="F44" s="8">
        <v>41</v>
      </c>
      <c r="G44" s="6" t="str">
        <f>IFERROR(VLOOKUP($F44,'10K Men'!$A$4:$G$176,2,FALSE),"")</f>
        <v>Graeme</v>
      </c>
      <c r="H44" s="6" t="str">
        <f>IFERROR(VLOOKUP($F44,'10K Men'!$A$4:$G$176,3,FALSE),"")</f>
        <v>Pittaway</v>
      </c>
      <c r="I44" s="6">
        <f>IFERROR(VLOOKUP($F44,'10K Men'!$A$4:$G$176,7,FALSE),"")</f>
        <v>3.3506944444444443E-2</v>
      </c>
      <c r="J44" s="24"/>
      <c r="K44" s="8">
        <v>41</v>
      </c>
      <c r="L44" s="6" t="str">
        <f>IFERROR(VLOOKUP($K44,'10M Men'!$A$4:$G$176,2,FALSE),"")</f>
        <v>Tim</v>
      </c>
      <c r="M44" s="6" t="str">
        <f>IFERROR(VLOOKUP($K44,'10M Men'!$A$4:$G$176,3,FALSE),"")</f>
        <v>Heneghan</v>
      </c>
      <c r="N44" s="6">
        <f>IFERROR(VLOOKUP($K44,'10M Men'!$A$4:$G$176,7,FALSE),"")</f>
        <v>7.6122685185185182E-2</v>
      </c>
      <c r="O44" s="20"/>
      <c r="P44" s="8">
        <v>41</v>
      </c>
      <c r="Q44" s="6" t="str">
        <f>IFERROR(VLOOKUP($P44,'Half M Men'!$A$4:$G$153,2,FALSE),"")</f>
        <v/>
      </c>
      <c r="R44" s="6" t="str">
        <f>IFERROR(VLOOKUP($P44,'Half M Men'!$A$4:$G$153,3,FALSE),"")</f>
        <v/>
      </c>
      <c r="S44" s="6" t="str">
        <f>IFERROR(VLOOKUP($P44,'Half M Men'!$A$4:$G$153,7,FALSE),"")</f>
        <v/>
      </c>
      <c r="T44" s="20"/>
      <c r="U44" s="8">
        <v>41</v>
      </c>
      <c r="V44" s="6" t="str">
        <f>IFERROR(VLOOKUP($U44,'Full M Men'!$A$4:$G$176,2,FALSE),"")</f>
        <v/>
      </c>
      <c r="W44" s="6" t="str">
        <f>IFERROR(VLOOKUP($U44,'Full M Men'!$A$4:$G$176,3,FALSE),"")</f>
        <v/>
      </c>
      <c r="X44" s="6" t="str">
        <f>IFERROR(VLOOKUP($U44,'Full M Men'!$A$4:$G$176,7,FALSE),"")</f>
        <v/>
      </c>
    </row>
    <row r="45" spans="1:24" x14ac:dyDescent="0.4">
      <c r="A45" s="8">
        <v>42</v>
      </c>
      <c r="B45" s="6" t="str">
        <f>IFERROR(VLOOKUP($A45,'5k Men'!$A$4:$G$144,2,FALSE),"")</f>
        <v>Mark</v>
      </c>
      <c r="C45" s="6" t="str">
        <f>IFERROR(VLOOKUP($A45,'5k Men'!$A$4:$G$144,3,FALSE),"")</f>
        <v>Dalton</v>
      </c>
      <c r="D45" s="6">
        <f>IFERROR(VLOOKUP($A45,'5k Men'!$A$4:$G$144,7,FALSE),"")</f>
        <v>1.5902777777777776E-2</v>
      </c>
      <c r="F45" s="8">
        <v>42</v>
      </c>
      <c r="G45" s="6" t="str">
        <f>IFERROR(VLOOKUP($F45,'10K Men'!$A$4:$G$176,2,FALSE),"")</f>
        <v>Richard</v>
      </c>
      <c r="H45" s="6" t="str">
        <f>IFERROR(VLOOKUP($F45,'10K Men'!$A$4:$G$176,3,FALSE),"")</f>
        <v>Parkin</v>
      </c>
      <c r="I45" s="6">
        <f>IFERROR(VLOOKUP($F45,'10K Men'!$A$4:$G$176,7,FALSE),"")</f>
        <v>3.3715277777777775E-2</v>
      </c>
      <c r="J45" s="24"/>
      <c r="K45" s="8">
        <v>42</v>
      </c>
      <c r="L45" s="6" t="str">
        <f>IFERROR(VLOOKUP($K45,'10M Men'!$A$4:$G$176,2,FALSE),"")</f>
        <v>Chris</v>
      </c>
      <c r="M45" s="6" t="str">
        <f>IFERROR(VLOOKUP($K45,'10M Men'!$A$4:$G$176,3,FALSE),"")</f>
        <v>Gibson</v>
      </c>
      <c r="N45" s="6">
        <f>IFERROR(VLOOKUP($K45,'10M Men'!$A$4:$G$176,7,FALSE),"")</f>
        <v>0.10140046296296296</v>
      </c>
      <c r="O45" s="20"/>
      <c r="P45" s="8">
        <v>42</v>
      </c>
      <c r="Q45" s="6" t="str">
        <f>IFERROR(VLOOKUP($P45,'Half M Men'!$A$4:$G$153,2,FALSE),"")</f>
        <v/>
      </c>
      <c r="R45" s="6" t="str">
        <f>IFERROR(VLOOKUP($P45,'Half M Men'!$A$4:$G$153,3,FALSE),"")</f>
        <v/>
      </c>
      <c r="S45" s="6" t="str">
        <f>IFERROR(VLOOKUP($P45,'Half M Men'!$A$4:$G$153,7,FALSE),"")</f>
        <v/>
      </c>
      <c r="T45" s="20"/>
      <c r="U45" s="8">
        <v>42</v>
      </c>
      <c r="V45" s="6" t="str">
        <f>IFERROR(VLOOKUP($U45,'Full M Men'!$A$4:$G$176,2,FALSE),"")</f>
        <v/>
      </c>
      <c r="W45" s="6" t="str">
        <f>IFERROR(VLOOKUP($U45,'Full M Men'!$A$4:$G$176,3,FALSE),"")</f>
        <v/>
      </c>
      <c r="X45" s="6" t="str">
        <f>IFERROR(VLOOKUP($U45,'Full M Men'!$A$4:$G$176,7,FALSE),"")</f>
        <v/>
      </c>
    </row>
    <row r="46" spans="1:24" x14ac:dyDescent="0.4">
      <c r="A46" s="8">
        <v>43</v>
      </c>
      <c r="B46" s="6" t="str">
        <f>IFERROR(VLOOKUP($A46,'5k Men'!$A$4:$G$144,2,FALSE),"")</f>
        <v>Matt</v>
      </c>
      <c r="C46" s="6" t="str">
        <f>IFERROR(VLOOKUP($A46,'5k Men'!$A$4:$G$144,3,FALSE),"")</f>
        <v>Edey</v>
      </c>
      <c r="D46" s="6">
        <f>IFERROR(VLOOKUP($A46,'5k Men'!$A$4:$G$144,7,FALSE),"")</f>
        <v>1.5925925925925927E-2</v>
      </c>
      <c r="F46" s="8">
        <v>43</v>
      </c>
      <c r="G46" s="6" t="str">
        <f>IFERROR(VLOOKUP($F46,'10K Men'!$A$4:$G$176,2,FALSE),"")</f>
        <v>Roy</v>
      </c>
      <c r="H46" s="6" t="str">
        <f>IFERROR(VLOOKUP($F46,'10K Men'!$A$4:$G$176,3,FALSE),"")</f>
        <v>Partington</v>
      </c>
      <c r="I46" s="6">
        <f>IFERROR(VLOOKUP($F46,'10K Men'!$A$4:$G$176,7,FALSE),"")</f>
        <v>3.5486111111111114E-2</v>
      </c>
      <c r="J46" s="24"/>
      <c r="K46" s="8">
        <v>43</v>
      </c>
      <c r="L46" s="6" t="str">
        <f>IFERROR(VLOOKUP($K46,'10M Men'!$A$4:$G$176,2,FALSE),"")</f>
        <v>Frank</v>
      </c>
      <c r="M46" s="6" t="str">
        <f>IFERROR(VLOOKUP($K46,'10M Men'!$A$4:$G$176,3,FALSE),"")</f>
        <v>Harrison</v>
      </c>
      <c r="N46" s="6">
        <f>IFERROR(VLOOKUP($K46,'10M Men'!$A$4:$G$176,7,FALSE),"")</f>
        <v>0.11246527777777778</v>
      </c>
      <c r="O46" s="20"/>
      <c r="P46" s="8">
        <v>43</v>
      </c>
      <c r="Q46" s="6" t="str">
        <f>IFERROR(VLOOKUP($P46,'Half M Men'!$A$4:$G$153,2,FALSE),"")</f>
        <v/>
      </c>
      <c r="R46" s="6" t="str">
        <f>IFERROR(VLOOKUP($P46,'Half M Men'!$A$4:$G$153,3,FALSE),"")</f>
        <v/>
      </c>
      <c r="S46" s="6" t="str">
        <f>IFERROR(VLOOKUP($P46,'Half M Men'!$A$4:$G$153,7,FALSE),"")</f>
        <v/>
      </c>
      <c r="T46" s="20"/>
      <c r="U46" s="8">
        <v>43</v>
      </c>
      <c r="V46" s="6" t="str">
        <f>IFERROR(VLOOKUP($U46,'Full M Men'!$A$4:$G$176,2,FALSE),"")</f>
        <v/>
      </c>
      <c r="W46" s="6" t="str">
        <f>IFERROR(VLOOKUP($U46,'Full M Men'!$A$4:$G$176,3,FALSE),"")</f>
        <v/>
      </c>
      <c r="X46" s="6" t="str">
        <f>IFERROR(VLOOKUP($U46,'Full M Men'!$A$4:$G$176,7,FALSE),"")</f>
        <v/>
      </c>
    </row>
    <row r="47" spans="1:24" x14ac:dyDescent="0.4">
      <c r="A47" s="8">
        <v>44</v>
      </c>
      <c r="B47" s="6" t="str">
        <f>IFERROR(VLOOKUP($A47,'5k Men'!$A$4:$G$144,2,FALSE),"")</f>
        <v>Andrew</v>
      </c>
      <c r="C47" s="6" t="str">
        <f>IFERROR(VLOOKUP($A47,'5k Men'!$A$4:$G$144,3,FALSE),"")</f>
        <v>Tate</v>
      </c>
      <c r="D47" s="6">
        <f>IFERROR(VLOOKUP($A47,'5k Men'!$A$4:$G$144,7,FALSE),"")</f>
        <v>1.6134259259259258E-2</v>
      </c>
      <c r="F47" s="8">
        <v>44</v>
      </c>
      <c r="G47" s="6" t="str">
        <f>IFERROR(VLOOKUP($F47,'10K Men'!$A$4:$G$176,2,FALSE),"")</f>
        <v>Neil</v>
      </c>
      <c r="H47" s="6" t="str">
        <f>IFERROR(VLOOKUP($F47,'10K Men'!$A$4:$G$176,3,FALSE),"")</f>
        <v>Wright</v>
      </c>
      <c r="I47" s="6">
        <f>IFERROR(VLOOKUP($F47,'10K Men'!$A$4:$G$176,7,FALSE),"")</f>
        <v>3.5752314814814813E-2</v>
      </c>
      <c r="J47" s="24"/>
      <c r="K47" s="8">
        <v>44</v>
      </c>
      <c r="L47" s="6" t="str">
        <f>IFERROR(VLOOKUP($K47,'10M Men'!$A$4:$G$176,2,FALSE),"")</f>
        <v/>
      </c>
      <c r="M47" s="6" t="str">
        <f>IFERROR(VLOOKUP($K47,'10M Men'!$A$4:$G$176,3,FALSE),"")</f>
        <v/>
      </c>
      <c r="N47" s="6" t="str">
        <f>IFERROR(VLOOKUP($K47,'10M Men'!$A$4:$G$176,7,FALSE),"")</f>
        <v/>
      </c>
      <c r="O47" s="20"/>
      <c r="P47" s="8">
        <v>44</v>
      </c>
      <c r="Q47" s="6" t="str">
        <f>IFERROR(VLOOKUP($P47,'Half M Men'!$A$4:$G$153,2,FALSE),"")</f>
        <v/>
      </c>
      <c r="R47" s="6" t="str">
        <f>IFERROR(VLOOKUP($P47,'Half M Men'!$A$4:$G$153,3,FALSE),"")</f>
        <v/>
      </c>
      <c r="S47" s="6" t="str">
        <f>IFERROR(VLOOKUP($P47,'Half M Men'!$A$4:$G$153,7,FALSE),"")</f>
        <v/>
      </c>
      <c r="T47" s="20"/>
      <c r="U47" s="8">
        <v>44</v>
      </c>
      <c r="V47" s="6" t="str">
        <f>IFERROR(VLOOKUP($U47,'Full M Men'!$A$4:$G$176,2,FALSE),"")</f>
        <v/>
      </c>
      <c r="W47" s="6" t="str">
        <f>IFERROR(VLOOKUP($U47,'Full M Men'!$A$4:$G$176,3,FALSE),"")</f>
        <v/>
      </c>
      <c r="X47" s="6" t="str">
        <f>IFERROR(VLOOKUP($U47,'Full M Men'!$A$4:$G$176,7,FALSE),"")</f>
        <v/>
      </c>
    </row>
    <row r="48" spans="1:24" x14ac:dyDescent="0.4">
      <c r="A48" s="8">
        <v>45</v>
      </c>
      <c r="B48" s="6" t="str">
        <f>IFERROR(VLOOKUP($A48,'5k Men'!$A$4:$G$144,2,FALSE),"")</f>
        <v>Nathan</v>
      </c>
      <c r="C48" s="6" t="str">
        <f>IFERROR(VLOOKUP($A48,'5k Men'!$A$4:$G$144,3,FALSE),"")</f>
        <v>Cobb</v>
      </c>
      <c r="D48" s="6">
        <f>IFERROR(VLOOKUP($A48,'5k Men'!$A$4:$G$144,7,FALSE),"")</f>
        <v>1.6157407407407409E-2</v>
      </c>
      <c r="F48" s="8">
        <v>45</v>
      </c>
      <c r="G48" s="6" t="str">
        <f>IFERROR(VLOOKUP($F48,'10K Men'!$A$4:$G$176,2,FALSE),"")</f>
        <v>Andrew</v>
      </c>
      <c r="H48" s="6" t="str">
        <f>IFERROR(VLOOKUP($F48,'10K Men'!$A$4:$G$176,3,FALSE),"")</f>
        <v>Johnson</v>
      </c>
      <c r="I48" s="6">
        <f>IFERROR(VLOOKUP($F48,'10K Men'!$A$4:$G$176,7,FALSE),"")</f>
        <v>3.5833333333333335E-2</v>
      </c>
      <c r="J48" s="24"/>
      <c r="K48" s="8">
        <v>45</v>
      </c>
      <c r="L48" s="6" t="str">
        <f>IFERROR(VLOOKUP($K48,'10M Men'!$A$4:$G$176,2,FALSE),"")</f>
        <v/>
      </c>
      <c r="M48" s="6" t="str">
        <f>IFERROR(VLOOKUP($K48,'10M Men'!$A$4:$G$176,3,FALSE),"")</f>
        <v/>
      </c>
      <c r="N48" s="6" t="str">
        <f>IFERROR(VLOOKUP($K48,'10M Men'!$A$4:$G$176,7,FALSE),"")</f>
        <v/>
      </c>
      <c r="O48" s="20"/>
      <c r="P48" s="8">
        <v>45</v>
      </c>
      <c r="Q48" s="6" t="str">
        <f>IFERROR(VLOOKUP($P48,'Half M Men'!$A$4:$G$153,2,FALSE),"")</f>
        <v/>
      </c>
      <c r="R48" s="6" t="str">
        <f>IFERROR(VLOOKUP($P48,'Half M Men'!$A$4:$G$153,3,FALSE),"")</f>
        <v/>
      </c>
      <c r="S48" s="6" t="str">
        <f>IFERROR(VLOOKUP($P48,'Half M Men'!$A$4:$G$153,7,FALSE),"")</f>
        <v/>
      </c>
      <c r="T48" s="20"/>
      <c r="U48" s="8">
        <v>45</v>
      </c>
      <c r="V48" s="6" t="str">
        <f>IFERROR(VLOOKUP($U48,'Full M Men'!$A$4:$G$176,2,FALSE),"")</f>
        <v/>
      </c>
      <c r="W48" s="6" t="str">
        <f>IFERROR(VLOOKUP($U48,'Full M Men'!$A$4:$G$176,3,FALSE),"")</f>
        <v/>
      </c>
      <c r="X48" s="6" t="str">
        <f>IFERROR(VLOOKUP($U48,'Full M Men'!$A$4:$G$176,7,FALSE),"")</f>
        <v/>
      </c>
    </row>
    <row r="49" spans="1:24" x14ac:dyDescent="0.4">
      <c r="A49" s="8">
        <v>46</v>
      </c>
      <c r="B49" s="6" t="str">
        <f>IFERROR(VLOOKUP($A49,'5k Men'!$A$4:$G$144,2,FALSE),"")</f>
        <v>Paul</v>
      </c>
      <c r="C49" s="6" t="str">
        <f>IFERROR(VLOOKUP($A49,'5k Men'!$A$4:$G$144,3,FALSE),"")</f>
        <v>Clark</v>
      </c>
      <c r="D49" s="6">
        <f>IFERROR(VLOOKUP($A49,'5k Men'!$A$4:$G$144,7,FALSE),"")</f>
        <v>1.6203703703703703E-2</v>
      </c>
      <c r="F49" s="8">
        <v>46</v>
      </c>
      <c r="G49" s="6" t="str">
        <f>IFERROR(VLOOKUP($F49,'10K Men'!$A$4:$G$176,2,FALSE),"")</f>
        <v>Ian</v>
      </c>
      <c r="H49" s="6" t="str">
        <f>IFERROR(VLOOKUP($F49,'10K Men'!$A$4:$G$176,3,FALSE),"")</f>
        <v>Jackson</v>
      </c>
      <c r="I49" s="6">
        <f>IFERROR(VLOOKUP($F49,'10K Men'!$A$4:$G$176,7,FALSE),"")</f>
        <v>3.5891203703703703E-2</v>
      </c>
      <c r="J49" s="24"/>
      <c r="K49" s="8">
        <v>46</v>
      </c>
      <c r="L49" s="6" t="str">
        <f>IFERROR(VLOOKUP($K49,'10M Men'!$A$4:$G$176,2,FALSE),"")</f>
        <v/>
      </c>
      <c r="M49" s="6" t="str">
        <f>IFERROR(VLOOKUP($K49,'10M Men'!$A$4:$G$176,3,FALSE),"")</f>
        <v/>
      </c>
      <c r="N49" s="6" t="str">
        <f>IFERROR(VLOOKUP($K49,'10M Men'!$A$4:$G$176,7,FALSE),"")</f>
        <v/>
      </c>
      <c r="O49" s="20"/>
      <c r="P49" s="8">
        <v>46</v>
      </c>
      <c r="Q49" s="6" t="str">
        <f>IFERROR(VLOOKUP($P49,'Half M Men'!$A$4:$G$153,2,FALSE),"")</f>
        <v/>
      </c>
      <c r="R49" s="6" t="str">
        <f>IFERROR(VLOOKUP($P49,'Half M Men'!$A$4:$G$153,3,FALSE),"")</f>
        <v/>
      </c>
      <c r="S49" s="6" t="str">
        <f>IFERROR(VLOOKUP($P49,'Half M Men'!$A$4:$G$153,7,FALSE),"")</f>
        <v/>
      </c>
      <c r="T49" s="20"/>
      <c r="U49" s="8">
        <v>46</v>
      </c>
      <c r="V49" s="6" t="str">
        <f>IFERROR(VLOOKUP($U49,'Full M Men'!$A$4:$G$176,2,FALSE),"")</f>
        <v/>
      </c>
      <c r="W49" s="6" t="str">
        <f>IFERROR(VLOOKUP($U49,'Full M Men'!$A$4:$G$176,3,FALSE),"")</f>
        <v/>
      </c>
      <c r="X49" s="6" t="str">
        <f>IFERROR(VLOOKUP($U49,'Full M Men'!$A$4:$G$176,7,FALSE),"")</f>
        <v/>
      </c>
    </row>
    <row r="50" spans="1:24" x14ac:dyDescent="0.4">
      <c r="A50" s="8">
        <v>47</v>
      </c>
      <c r="B50" s="6" t="str">
        <f>IFERROR(VLOOKUP($A50,'5k Men'!$A$4:$G$144,2,FALSE),"")</f>
        <v>Richard</v>
      </c>
      <c r="C50" s="6" t="str">
        <f>IFERROR(VLOOKUP($A50,'5k Men'!$A$4:$G$144,3,FALSE),"")</f>
        <v>Parkin</v>
      </c>
      <c r="D50" s="6">
        <f>IFERROR(VLOOKUP($A50,'5k Men'!$A$4:$G$144,7,FALSE),"")</f>
        <v>1.6215277777777776E-2</v>
      </c>
      <c r="F50" s="8">
        <v>47</v>
      </c>
      <c r="G50" s="6" t="str">
        <f>IFERROR(VLOOKUP($F50,'10K Men'!$A$4:$G$176,2,FALSE),"")</f>
        <v>Paul</v>
      </c>
      <c r="H50" s="6" t="str">
        <f>IFERROR(VLOOKUP($F50,'10K Men'!$A$4:$G$176,3,FALSE),"")</f>
        <v>Chambers</v>
      </c>
      <c r="I50" s="6">
        <f>IFERROR(VLOOKUP($F50,'10K Men'!$A$4:$G$176,7,FALSE),"")</f>
        <v>3.6597222222222225E-2</v>
      </c>
      <c r="J50" s="24"/>
      <c r="K50" s="8">
        <v>47</v>
      </c>
      <c r="L50" s="6" t="str">
        <f>IFERROR(VLOOKUP($K50,'10M Men'!$A$4:$G$176,2,FALSE),"")</f>
        <v/>
      </c>
      <c r="M50" s="6" t="str">
        <f>IFERROR(VLOOKUP($K50,'10M Men'!$A$4:$G$176,3,FALSE),"")</f>
        <v/>
      </c>
      <c r="N50" s="6" t="str">
        <f>IFERROR(VLOOKUP($K50,'10M Men'!$A$4:$G$176,7,FALSE),"")</f>
        <v/>
      </c>
      <c r="O50" s="20"/>
      <c r="P50" s="8">
        <v>47</v>
      </c>
      <c r="Q50" s="6" t="str">
        <f>IFERROR(VLOOKUP($P50,'Half M Men'!$A$4:$G$153,2,FALSE),"")</f>
        <v/>
      </c>
      <c r="R50" s="6" t="str">
        <f>IFERROR(VLOOKUP($P50,'Half M Men'!$A$4:$G$153,3,FALSE),"")</f>
        <v/>
      </c>
      <c r="S50" s="6" t="str">
        <f>IFERROR(VLOOKUP($P50,'Half M Men'!$A$4:$G$153,7,FALSE),"")</f>
        <v/>
      </c>
      <c r="T50" s="20"/>
      <c r="U50" s="8">
        <v>47</v>
      </c>
      <c r="V50" s="6" t="str">
        <f>IFERROR(VLOOKUP($U50,'Full M Men'!$A$4:$G$176,2,FALSE),"")</f>
        <v/>
      </c>
      <c r="W50" s="6" t="str">
        <f>IFERROR(VLOOKUP($U50,'Full M Men'!$A$4:$G$176,3,FALSE),"")</f>
        <v/>
      </c>
      <c r="X50" s="6" t="str">
        <f>IFERROR(VLOOKUP($U50,'Full M Men'!$A$4:$G$176,7,FALSE),"")</f>
        <v/>
      </c>
    </row>
    <row r="51" spans="1:24" x14ac:dyDescent="0.4">
      <c r="A51" s="8">
        <v>48</v>
      </c>
      <c r="B51" s="6" t="str">
        <f>IFERROR(VLOOKUP($A51,'5k Men'!$A$4:$G$144,2,FALSE),"")</f>
        <v>Connor</v>
      </c>
      <c r="C51" s="6" t="str">
        <f>IFERROR(VLOOKUP($A51,'5k Men'!$A$4:$G$144,3,FALSE),"")</f>
        <v>Derbyshire</v>
      </c>
      <c r="D51" s="6">
        <f>IFERROR(VLOOKUP($A51,'5k Men'!$A$4:$G$144,7,FALSE),"")</f>
        <v>1.6238425925925927E-2</v>
      </c>
      <c r="F51" s="8">
        <v>48</v>
      </c>
      <c r="G51" s="6" t="str">
        <f>IFERROR(VLOOKUP($F51,'10K Men'!$A$4:$G$176,2,FALSE),"")</f>
        <v>Owen</v>
      </c>
      <c r="H51" s="6" t="str">
        <f>IFERROR(VLOOKUP($F51,'10K Men'!$A$4:$G$176,3,FALSE),"")</f>
        <v>Fox</v>
      </c>
      <c r="I51" s="6">
        <f>IFERROR(VLOOKUP($F51,'10K Men'!$A$4:$G$176,7,FALSE),"")</f>
        <v>3.6840277777777777E-2</v>
      </c>
      <c r="J51" s="24"/>
      <c r="K51" s="8">
        <v>48</v>
      </c>
      <c r="L51" s="6" t="str">
        <f>IFERROR(VLOOKUP($K51,'10M Men'!$A$4:$G$176,2,FALSE),"")</f>
        <v/>
      </c>
      <c r="M51" s="6" t="str">
        <f>IFERROR(VLOOKUP($K51,'10M Men'!$A$4:$G$176,3,FALSE),"")</f>
        <v/>
      </c>
      <c r="N51" s="6" t="str">
        <f>IFERROR(VLOOKUP($K51,'10M Men'!$A$4:$G$176,7,FALSE),"")</f>
        <v/>
      </c>
      <c r="O51" s="20"/>
      <c r="P51" s="8">
        <v>48</v>
      </c>
      <c r="Q51" s="6" t="str">
        <f>IFERROR(VLOOKUP($P51,'Half M Men'!$A$4:$G$153,2,FALSE),"")</f>
        <v/>
      </c>
      <c r="R51" s="6" t="str">
        <f>IFERROR(VLOOKUP($P51,'Half M Men'!$A$4:$G$153,3,FALSE),"")</f>
        <v/>
      </c>
      <c r="S51" s="6" t="str">
        <f>IFERROR(VLOOKUP($P51,'Half M Men'!$A$4:$G$153,7,FALSE),"")</f>
        <v/>
      </c>
      <c r="T51" s="20"/>
      <c r="U51" s="8">
        <v>48</v>
      </c>
      <c r="V51" s="6" t="str">
        <f>IFERROR(VLOOKUP($U51,'Full M Men'!$A$4:$G$176,2,FALSE),"")</f>
        <v/>
      </c>
      <c r="W51" s="6" t="str">
        <f>IFERROR(VLOOKUP($U51,'Full M Men'!$A$4:$G$176,3,FALSE),"")</f>
        <v/>
      </c>
      <c r="X51" s="6" t="str">
        <f>IFERROR(VLOOKUP($U51,'Full M Men'!$A$4:$G$176,7,FALSE),"")</f>
        <v/>
      </c>
    </row>
    <row r="52" spans="1:24" x14ac:dyDescent="0.4">
      <c r="A52" s="8">
        <v>49</v>
      </c>
      <c r="B52" s="6" t="str">
        <f>IFERROR(VLOOKUP($A52,'5k Men'!$A$4:$G$144,2,FALSE),"")</f>
        <v>Patrick</v>
      </c>
      <c r="C52" s="6" t="str">
        <f>IFERROR(VLOOKUP($A52,'5k Men'!$A$4:$G$144,3,FALSE),"")</f>
        <v>Marshall</v>
      </c>
      <c r="D52" s="6">
        <f>IFERROR(VLOOKUP($A52,'5k Men'!$A$4:$G$144,7,FALSE),"")</f>
        <v>1.6307870370370372E-2</v>
      </c>
      <c r="F52" s="8">
        <v>49</v>
      </c>
      <c r="G52" s="6" t="str">
        <f>IFERROR(VLOOKUP($F52,'10K Men'!$A$4:$G$176,2,FALSE),"")</f>
        <v>Matthew</v>
      </c>
      <c r="H52" s="6" t="str">
        <f>IFERROR(VLOOKUP($F52,'10K Men'!$A$4:$G$176,3,FALSE),"")</f>
        <v>Hutchinson</v>
      </c>
      <c r="I52" s="6">
        <f>IFERROR(VLOOKUP($F52,'10K Men'!$A$4:$G$176,7,FALSE),"")</f>
        <v>3.7314814814814815E-2</v>
      </c>
      <c r="J52" s="24"/>
      <c r="K52" s="8">
        <v>49</v>
      </c>
      <c r="L52" s="6" t="str">
        <f>IFERROR(VLOOKUP($K52,'10M Men'!$A$4:$G$176,2,FALSE),"")</f>
        <v/>
      </c>
      <c r="M52" s="6" t="str">
        <f>IFERROR(VLOOKUP($K52,'10M Men'!$A$4:$G$176,3,FALSE),"")</f>
        <v/>
      </c>
      <c r="N52" s="6" t="str">
        <f>IFERROR(VLOOKUP($K52,'10M Men'!$A$4:$G$176,7,FALSE),"")</f>
        <v/>
      </c>
      <c r="O52" s="20"/>
      <c r="P52" s="8">
        <v>49</v>
      </c>
      <c r="Q52" s="6" t="str">
        <f>IFERROR(VLOOKUP($P52,'Half M Men'!$A$4:$G$153,2,FALSE),"")</f>
        <v/>
      </c>
      <c r="R52" s="6" t="str">
        <f>IFERROR(VLOOKUP($P52,'Half M Men'!$A$4:$G$153,3,FALSE),"")</f>
        <v/>
      </c>
      <c r="S52" s="6" t="str">
        <f>IFERROR(VLOOKUP($P52,'Half M Men'!$A$4:$G$153,7,FALSE),"")</f>
        <v/>
      </c>
      <c r="T52" s="20"/>
      <c r="U52" s="8">
        <v>49</v>
      </c>
      <c r="V52" s="6" t="str">
        <f>IFERROR(VLOOKUP($U52,'Full M Men'!$A$4:$G$176,2,FALSE),"")</f>
        <v/>
      </c>
      <c r="W52" s="6" t="str">
        <f>IFERROR(VLOOKUP($U52,'Full M Men'!$A$4:$G$176,3,FALSE),"")</f>
        <v/>
      </c>
      <c r="X52" s="6" t="str">
        <f>IFERROR(VLOOKUP($U52,'Full M Men'!$A$4:$G$176,7,FALSE),"")</f>
        <v/>
      </c>
    </row>
    <row r="53" spans="1:24" x14ac:dyDescent="0.4">
      <c r="A53" s="8">
        <v>50</v>
      </c>
      <c r="B53" s="6" t="str">
        <f>IFERROR(VLOOKUP($A53,'5k Men'!$A$4:$G$144,2,FALSE),"")</f>
        <v>Gregory</v>
      </c>
      <c r="C53" s="6" t="str">
        <f>IFERROR(VLOOKUP($A53,'5k Men'!$A$4:$G$144,3,FALSE),"")</f>
        <v>Davis</v>
      </c>
      <c r="D53" s="6">
        <f>IFERROR(VLOOKUP($A53,'5k Men'!$A$4:$G$144,7,FALSE),"")</f>
        <v>1.6319444444444445E-2</v>
      </c>
      <c r="F53" s="8">
        <v>50</v>
      </c>
      <c r="G53" s="6" t="str">
        <f>IFERROR(VLOOKUP($F53,'10K Men'!$A$4:$G$176,2,FALSE),"")</f>
        <v>Stuart</v>
      </c>
      <c r="H53" s="6" t="str">
        <f>IFERROR(VLOOKUP($F53,'10K Men'!$A$4:$G$176,3,FALSE),"")</f>
        <v>Eskrett</v>
      </c>
      <c r="I53" s="6">
        <f>IFERROR(VLOOKUP($F53,'10K Men'!$A$4:$G$176,7,FALSE),"")</f>
        <v>3.7476851851851851E-2</v>
      </c>
      <c r="J53" s="24"/>
      <c r="K53" s="8">
        <v>50</v>
      </c>
      <c r="L53" s="6" t="str">
        <f>IFERROR(VLOOKUP($K53,'10M Men'!$A$4:$G$176,2,FALSE),"")</f>
        <v/>
      </c>
      <c r="M53" s="6" t="str">
        <f>IFERROR(VLOOKUP($K53,'10M Men'!$A$4:$G$176,3,FALSE),"")</f>
        <v/>
      </c>
      <c r="N53" s="6" t="str">
        <f>IFERROR(VLOOKUP($K53,'10M Men'!$A$4:$G$176,7,FALSE),"")</f>
        <v/>
      </c>
      <c r="O53" s="20"/>
      <c r="P53" s="8">
        <v>50</v>
      </c>
      <c r="Q53" s="6" t="str">
        <f>IFERROR(VLOOKUP($P53,'Half M Men'!$A$4:$G$153,2,FALSE),"")</f>
        <v/>
      </c>
      <c r="R53" s="6" t="str">
        <f>IFERROR(VLOOKUP($P53,'Half M Men'!$A$4:$G$153,3,FALSE),"")</f>
        <v/>
      </c>
      <c r="S53" s="6" t="str">
        <f>IFERROR(VLOOKUP($P53,'Half M Men'!$A$4:$G$153,7,FALSE),"")</f>
        <v/>
      </c>
      <c r="T53" s="20"/>
      <c r="U53" s="8">
        <v>50</v>
      </c>
      <c r="V53" s="6" t="str">
        <f>IFERROR(VLOOKUP($U53,'Full M Men'!$A$4:$G$176,2,FALSE),"")</f>
        <v/>
      </c>
      <c r="W53" s="6" t="str">
        <f>IFERROR(VLOOKUP($U53,'Full M Men'!$A$4:$G$176,3,FALSE),"")</f>
        <v/>
      </c>
      <c r="X53" s="6" t="str">
        <f>IFERROR(VLOOKUP($U53,'Full M Men'!$A$4:$G$176,7,FALSE),"")</f>
        <v/>
      </c>
    </row>
    <row r="54" spans="1:24" x14ac:dyDescent="0.4">
      <c r="A54" s="8">
        <v>51</v>
      </c>
      <c r="B54" s="6" t="str">
        <f>IFERROR(VLOOKUP($A54,'5k Men'!$A$4:$G$144,2,FALSE),"")</f>
        <v>Paul</v>
      </c>
      <c r="C54" s="6" t="str">
        <f>IFERROR(VLOOKUP($A54,'5k Men'!$A$4:$G$144,3,FALSE),"")</f>
        <v>Duxbury</v>
      </c>
      <c r="D54" s="6">
        <f>IFERROR(VLOOKUP($A54,'5k Men'!$A$4:$G$144,7,FALSE),"")</f>
        <v>1.6666666666666666E-2</v>
      </c>
      <c r="F54" s="8">
        <v>51</v>
      </c>
      <c r="G54" s="6" t="str">
        <f>IFERROR(VLOOKUP($F54,'10K Men'!$A$4:$G$176,2,FALSE),"")</f>
        <v>Peter</v>
      </c>
      <c r="H54" s="6" t="str">
        <f>IFERROR(VLOOKUP($F54,'10K Men'!$A$4:$G$176,3,FALSE),"")</f>
        <v>Naylor</v>
      </c>
      <c r="I54" s="6">
        <f>IFERROR(VLOOKUP($F54,'10K Men'!$A$4:$G$176,7,FALSE),"")</f>
        <v>3.7488425925925925E-2</v>
      </c>
      <c r="J54" s="24"/>
      <c r="K54" s="8">
        <v>51</v>
      </c>
      <c r="L54" s="6" t="str">
        <f>IFERROR(VLOOKUP($K54,'10M Men'!$A$4:$G$176,2,FALSE),"")</f>
        <v/>
      </c>
      <c r="M54" s="6" t="str">
        <f>IFERROR(VLOOKUP($K54,'10M Men'!$A$4:$G$176,3,FALSE),"")</f>
        <v/>
      </c>
      <c r="N54" s="6" t="str">
        <f>IFERROR(VLOOKUP($K54,'10M Men'!$A$4:$G$176,7,FALSE),"")</f>
        <v/>
      </c>
      <c r="O54" s="20"/>
      <c r="P54" s="8">
        <v>51</v>
      </c>
      <c r="Q54" s="6" t="str">
        <f>IFERROR(VLOOKUP($P54,'Half M Men'!$A$4:$G$153,2,FALSE),"")</f>
        <v/>
      </c>
      <c r="R54" s="6" t="str">
        <f>IFERROR(VLOOKUP($P54,'Half M Men'!$A$4:$G$153,3,FALSE),"")</f>
        <v/>
      </c>
      <c r="S54" s="6" t="str">
        <f>IFERROR(VLOOKUP($P54,'Half M Men'!$A$4:$G$153,7,FALSE),"")</f>
        <v/>
      </c>
      <c r="T54" s="20"/>
      <c r="U54" s="8">
        <v>51</v>
      </c>
      <c r="V54" s="6" t="str">
        <f>IFERROR(VLOOKUP($U54,'Full M Men'!$A$4:$G$176,2,FALSE),"")</f>
        <v/>
      </c>
      <c r="W54" s="6" t="str">
        <f>IFERROR(VLOOKUP($U54,'Full M Men'!$A$4:$G$176,3,FALSE),"")</f>
        <v/>
      </c>
      <c r="X54" s="6" t="str">
        <f>IFERROR(VLOOKUP($U54,'Full M Men'!$A$4:$G$176,7,FALSE),"")</f>
        <v/>
      </c>
    </row>
    <row r="55" spans="1:24" x14ac:dyDescent="0.4">
      <c r="A55" s="8">
        <v>52</v>
      </c>
      <c r="B55" s="6" t="str">
        <f>IFERROR(VLOOKUP($A55,'5k Men'!$A$4:$G$144,2,FALSE),"")</f>
        <v>Roy</v>
      </c>
      <c r="C55" s="6" t="str">
        <f>IFERROR(VLOOKUP($A55,'5k Men'!$A$4:$G$144,3,FALSE),"")</f>
        <v>Partington</v>
      </c>
      <c r="D55" s="6">
        <f>IFERROR(VLOOKUP($A55,'5k Men'!$A$4:$G$144,7,FALSE),"")</f>
        <v>1.6782407407407409E-2</v>
      </c>
      <c r="F55" s="8">
        <v>52</v>
      </c>
      <c r="G55" s="6" t="str">
        <f>IFERROR(VLOOKUP($F55,'10K Men'!$A$4:$G$176,2,FALSE),"")</f>
        <v>Rodney</v>
      </c>
      <c r="H55" s="6" t="str">
        <f>IFERROR(VLOOKUP($F55,'10K Men'!$A$4:$G$176,3,FALSE),"")</f>
        <v>Forster</v>
      </c>
      <c r="I55" s="6">
        <f>IFERROR(VLOOKUP($F55,'10K Men'!$A$4:$G$176,7,FALSE),"")</f>
        <v>3.7673611111111109E-2</v>
      </c>
      <c r="J55" s="24"/>
      <c r="K55" s="8">
        <v>52</v>
      </c>
      <c r="L55" s="6" t="str">
        <f>IFERROR(VLOOKUP($K55,'10M Men'!$A$4:$G$176,2,FALSE),"")</f>
        <v/>
      </c>
      <c r="M55" s="6" t="str">
        <f>IFERROR(VLOOKUP($K55,'10M Men'!$A$4:$G$176,3,FALSE),"")</f>
        <v/>
      </c>
      <c r="N55" s="6" t="str">
        <f>IFERROR(VLOOKUP($K55,'10M Men'!$A$4:$G$176,7,FALSE),"")</f>
        <v/>
      </c>
      <c r="O55" s="20"/>
      <c r="P55" s="8">
        <v>52</v>
      </c>
      <c r="Q55" s="6" t="str">
        <f>IFERROR(VLOOKUP($P55,'Half M Men'!$A$4:$G$153,2,FALSE),"")</f>
        <v/>
      </c>
      <c r="R55" s="6" t="str">
        <f>IFERROR(VLOOKUP($P55,'Half M Men'!$A$4:$G$153,3,FALSE),"")</f>
        <v/>
      </c>
      <c r="S55" s="6" t="str">
        <f>IFERROR(VLOOKUP($P55,'Half M Men'!$A$4:$G$153,7,FALSE),"")</f>
        <v/>
      </c>
      <c r="T55" s="20"/>
      <c r="U55" s="8">
        <v>52</v>
      </c>
      <c r="V55" s="6" t="str">
        <f>IFERROR(VLOOKUP($U55,'Full M Men'!$A$4:$G$176,2,FALSE),"")</f>
        <v/>
      </c>
      <c r="W55" s="6" t="str">
        <f>IFERROR(VLOOKUP($U55,'Full M Men'!$A$4:$G$176,3,FALSE),"")</f>
        <v/>
      </c>
      <c r="X55" s="6" t="str">
        <f>IFERROR(VLOOKUP($U55,'Full M Men'!$A$4:$G$176,7,FALSE),"")</f>
        <v/>
      </c>
    </row>
    <row r="56" spans="1:24" x14ac:dyDescent="0.4">
      <c r="A56" s="8">
        <v>53</v>
      </c>
      <c r="B56" s="6" t="str">
        <f>IFERROR(VLOOKUP($A56,'5k Men'!$A$4:$G$144,2,FALSE),"")</f>
        <v>Ben</v>
      </c>
      <c r="C56" s="6" t="str">
        <f>IFERROR(VLOOKUP($A56,'5k Men'!$A$4:$G$144,3,FALSE),"")</f>
        <v>Rumford</v>
      </c>
      <c r="D56" s="6">
        <f>IFERROR(VLOOKUP($A56,'5k Men'!$A$4:$G$144,7,FALSE),"")</f>
        <v>1.7175925925925924E-2</v>
      </c>
      <c r="F56" s="8">
        <v>53</v>
      </c>
      <c r="G56" s="6" t="str">
        <f>IFERROR(VLOOKUP($F56,'10K Men'!$A$4:$G$176,2,FALSE),"")</f>
        <v>Daniel</v>
      </c>
      <c r="H56" s="6" t="str">
        <f>IFERROR(VLOOKUP($F56,'10K Men'!$A$4:$G$176,3,FALSE),"")</f>
        <v>Dawson</v>
      </c>
      <c r="I56" s="6">
        <f>IFERROR(VLOOKUP($F56,'10K Men'!$A$4:$G$176,7,FALSE),"")</f>
        <v>3.771990740740741E-2</v>
      </c>
      <c r="J56" s="24"/>
      <c r="K56" s="8">
        <v>53</v>
      </c>
      <c r="L56" s="6" t="str">
        <f>IFERROR(VLOOKUP($K56,'10M Men'!$A$4:$G$176,2,FALSE),"")</f>
        <v/>
      </c>
      <c r="M56" s="6" t="str">
        <f>IFERROR(VLOOKUP($K56,'10M Men'!$A$4:$G$176,3,FALSE),"")</f>
        <v/>
      </c>
      <c r="N56" s="6" t="str">
        <f>IFERROR(VLOOKUP($K56,'10M Men'!$A$4:$G$176,7,FALSE),"")</f>
        <v/>
      </c>
      <c r="O56" s="20"/>
      <c r="P56" s="8">
        <v>53</v>
      </c>
      <c r="Q56" s="6" t="str">
        <f>IFERROR(VLOOKUP($P56,'Half M Men'!$A$4:$G$153,2,FALSE),"")</f>
        <v/>
      </c>
      <c r="R56" s="6" t="str">
        <f>IFERROR(VLOOKUP($P56,'Half M Men'!$A$4:$G$153,3,FALSE),"")</f>
        <v/>
      </c>
      <c r="S56" s="6" t="str">
        <f>IFERROR(VLOOKUP($P56,'Half M Men'!$A$4:$G$153,7,FALSE),"")</f>
        <v/>
      </c>
      <c r="T56" s="20"/>
      <c r="U56" s="8">
        <v>53</v>
      </c>
      <c r="V56" s="6" t="str">
        <f>IFERROR(VLOOKUP($U56,'Full M Men'!$A$4:$G$176,2,FALSE),"")</f>
        <v/>
      </c>
      <c r="W56" s="6" t="str">
        <f>IFERROR(VLOOKUP($U56,'Full M Men'!$A$4:$G$176,3,FALSE),"")</f>
        <v/>
      </c>
      <c r="X56" s="6" t="str">
        <f>IFERROR(VLOOKUP($U56,'Full M Men'!$A$4:$G$176,7,FALSE),"")</f>
        <v/>
      </c>
    </row>
    <row r="57" spans="1:24" x14ac:dyDescent="0.4">
      <c r="A57" s="8">
        <v>54</v>
      </c>
      <c r="B57" s="6" t="str">
        <f>IFERROR(VLOOKUP($A57,'5k Men'!$A$4:$G$144,2,FALSE),"")</f>
        <v>Robert</v>
      </c>
      <c r="C57" s="6" t="str">
        <f>IFERROR(VLOOKUP($A57,'5k Men'!$A$4:$G$144,3,FALSE),"")</f>
        <v>Mayson</v>
      </c>
      <c r="D57" s="6">
        <f>IFERROR(VLOOKUP($A57,'5k Men'!$A$4:$G$144,7,FALSE),"")</f>
        <v>1.7418981481481483E-2</v>
      </c>
      <c r="F57" s="8">
        <v>54</v>
      </c>
      <c r="G57" s="6" t="str">
        <f>IFERROR(VLOOKUP($F57,'10K Men'!$A$4:$G$176,2,FALSE),"")</f>
        <v>David</v>
      </c>
      <c r="H57" s="6" t="str">
        <f>IFERROR(VLOOKUP($F57,'10K Men'!$A$4:$G$176,3,FALSE),"")</f>
        <v>Butt</v>
      </c>
      <c r="I57" s="6">
        <f>IFERROR(VLOOKUP($F57,'10K Men'!$A$4:$G$176,7,FALSE),"")</f>
        <v>3.8402777777777779E-2</v>
      </c>
      <c r="J57" s="24"/>
      <c r="K57" s="8">
        <v>54</v>
      </c>
      <c r="L57" s="6" t="str">
        <f>IFERROR(VLOOKUP($K57,'10M Men'!$A$4:$G$176,2,FALSE),"")</f>
        <v/>
      </c>
      <c r="M57" s="6" t="str">
        <f>IFERROR(VLOOKUP($K57,'10M Men'!$A$4:$G$176,3,FALSE),"")</f>
        <v/>
      </c>
      <c r="N57" s="6" t="str">
        <f>IFERROR(VLOOKUP($K57,'10M Men'!$A$4:$G$176,7,FALSE),"")</f>
        <v/>
      </c>
      <c r="O57" s="20"/>
      <c r="P57" s="8">
        <v>54</v>
      </c>
      <c r="Q57" s="6" t="str">
        <f>IFERROR(VLOOKUP($P57,'Half M Men'!$A$4:$G$153,2,FALSE),"")</f>
        <v/>
      </c>
      <c r="R57" s="6" t="str">
        <f>IFERROR(VLOOKUP($P57,'Half M Men'!$A$4:$G$153,3,FALSE),"")</f>
        <v/>
      </c>
      <c r="S57" s="6" t="str">
        <f>IFERROR(VLOOKUP($P57,'Half M Men'!$A$4:$G$153,7,FALSE),"")</f>
        <v/>
      </c>
      <c r="T57" s="20"/>
      <c r="U57" s="8">
        <v>54</v>
      </c>
      <c r="V57" s="6" t="str">
        <f>IFERROR(VLOOKUP($U57,'Full M Men'!$A$4:$G$176,2,FALSE),"")</f>
        <v/>
      </c>
      <c r="W57" s="6" t="str">
        <f>IFERROR(VLOOKUP($U57,'Full M Men'!$A$4:$G$176,3,FALSE),"")</f>
        <v/>
      </c>
      <c r="X57" s="6" t="str">
        <f>IFERROR(VLOOKUP($U57,'Full M Men'!$A$4:$G$176,7,FALSE),"")</f>
        <v/>
      </c>
    </row>
    <row r="58" spans="1:24" x14ac:dyDescent="0.4">
      <c r="A58" s="8">
        <v>55</v>
      </c>
      <c r="B58" s="6" t="str">
        <f>IFERROR(VLOOKUP($A58,'5k Men'!$A$4:$G$144,2,FALSE),"")</f>
        <v>Neil</v>
      </c>
      <c r="C58" s="6" t="str">
        <f>IFERROR(VLOOKUP($A58,'5k Men'!$A$4:$G$144,3,FALSE),"")</f>
        <v>Bant</v>
      </c>
      <c r="D58" s="6">
        <f>IFERROR(VLOOKUP($A58,'5k Men'!$A$4:$G$144,7,FALSE),"")</f>
        <v>1.7650462962962962E-2</v>
      </c>
      <c r="F58" s="8">
        <v>55</v>
      </c>
      <c r="G58" s="6" t="str">
        <f>IFERROR(VLOOKUP($F58,'10K Men'!$A$4:$G$176,2,FALSE),"")</f>
        <v>Robert</v>
      </c>
      <c r="H58" s="6" t="str">
        <f>IFERROR(VLOOKUP($F58,'10K Men'!$A$4:$G$176,3,FALSE),"")</f>
        <v>Mayson</v>
      </c>
      <c r="I58" s="6">
        <f>IFERROR(VLOOKUP($F58,'10K Men'!$A$4:$G$176,7,FALSE),"")</f>
        <v>3.9120370370370368E-2</v>
      </c>
      <c r="J58" s="24"/>
      <c r="K58" s="8">
        <v>55</v>
      </c>
      <c r="L58" s="6" t="str">
        <f>IFERROR(VLOOKUP($K58,'10M Men'!$A$4:$G$176,2,FALSE),"")</f>
        <v/>
      </c>
      <c r="M58" s="6" t="str">
        <f>IFERROR(VLOOKUP($K58,'10M Men'!$A$4:$G$176,3,FALSE),"")</f>
        <v/>
      </c>
      <c r="N58" s="6" t="str">
        <f>IFERROR(VLOOKUP($K58,'10M Men'!$A$4:$G$176,7,FALSE),"")</f>
        <v/>
      </c>
      <c r="O58" s="20"/>
      <c r="P58" s="8">
        <v>55</v>
      </c>
      <c r="Q58" s="6" t="str">
        <f>IFERROR(VLOOKUP($P58,'Half M Men'!$A$4:$G$153,2,FALSE),"")</f>
        <v/>
      </c>
      <c r="R58" s="6" t="str">
        <f>IFERROR(VLOOKUP($P58,'Half M Men'!$A$4:$G$153,3,FALSE),"")</f>
        <v/>
      </c>
      <c r="S58" s="6" t="str">
        <f>IFERROR(VLOOKUP($P58,'Half M Men'!$A$4:$G$153,7,FALSE),"")</f>
        <v/>
      </c>
      <c r="T58" s="20"/>
      <c r="U58" s="8">
        <v>55</v>
      </c>
      <c r="V58" s="6" t="str">
        <f>IFERROR(VLOOKUP($U58,'Full M Men'!$A$4:$G$176,2,FALSE),"")</f>
        <v/>
      </c>
      <c r="W58" s="6" t="str">
        <f>IFERROR(VLOOKUP($U58,'Full M Men'!$A$4:$G$176,3,FALSE),"")</f>
        <v/>
      </c>
      <c r="X58" s="6" t="str">
        <f>IFERROR(VLOOKUP($U58,'Full M Men'!$A$4:$G$176,7,FALSE),"")</f>
        <v/>
      </c>
    </row>
    <row r="59" spans="1:24" x14ac:dyDescent="0.4">
      <c r="A59" s="8">
        <v>56</v>
      </c>
      <c r="B59" s="6" t="str">
        <f>IFERROR(VLOOKUP($A59,'5k Men'!$A$4:$G$144,2,FALSE),"")</f>
        <v>Rodney</v>
      </c>
      <c r="C59" s="6" t="str">
        <f>IFERROR(VLOOKUP($A59,'5k Men'!$A$4:$G$144,3,FALSE),"")</f>
        <v>Forster</v>
      </c>
      <c r="D59" s="6">
        <f>IFERROR(VLOOKUP($A59,'5k Men'!$A$4:$G$144,7,FALSE),"")</f>
        <v>1.7662037037037039E-2</v>
      </c>
      <c r="F59" s="8">
        <v>56</v>
      </c>
      <c r="G59" s="6" t="str">
        <f>IFERROR(VLOOKUP($F59,'10K Men'!$A$4:$G$176,2,FALSE),"")</f>
        <v>Kenneth</v>
      </c>
      <c r="H59" s="6" t="str">
        <f>IFERROR(VLOOKUP($F59,'10K Men'!$A$4:$G$176,3,FALSE),"")</f>
        <v>Hearson</v>
      </c>
      <c r="I59" s="6">
        <f>IFERROR(VLOOKUP($F59,'10K Men'!$A$4:$G$176,7,FALSE),"")</f>
        <v>3.9456018518518515E-2</v>
      </c>
      <c r="J59" s="24"/>
      <c r="K59" s="8">
        <v>56</v>
      </c>
      <c r="L59" s="6" t="str">
        <f>IFERROR(VLOOKUP($K59,'10M Men'!$A$4:$G$176,2,FALSE),"")</f>
        <v/>
      </c>
      <c r="M59" s="6" t="str">
        <f>IFERROR(VLOOKUP($K59,'10M Men'!$A$4:$G$176,3,FALSE),"")</f>
        <v/>
      </c>
      <c r="N59" s="6" t="str">
        <f>IFERROR(VLOOKUP($K59,'10M Men'!$A$4:$G$176,7,FALSE),"")</f>
        <v/>
      </c>
      <c r="O59" s="20"/>
      <c r="P59" s="8">
        <v>56</v>
      </c>
      <c r="Q59" s="6" t="str">
        <f>IFERROR(VLOOKUP($P59,'Half M Men'!$A$4:$G$153,2,FALSE),"")</f>
        <v/>
      </c>
      <c r="R59" s="6" t="str">
        <f>IFERROR(VLOOKUP($P59,'Half M Men'!$A$4:$G$153,3,FALSE),"")</f>
        <v/>
      </c>
      <c r="S59" s="6" t="str">
        <f>IFERROR(VLOOKUP($P59,'Half M Men'!$A$4:$G$153,7,FALSE),"")</f>
        <v/>
      </c>
      <c r="T59" s="20"/>
      <c r="U59" s="8">
        <v>56</v>
      </c>
      <c r="V59" s="6" t="str">
        <f>IFERROR(VLOOKUP($U59,'Full M Men'!$A$4:$G$176,2,FALSE),"")</f>
        <v/>
      </c>
      <c r="W59" s="6" t="str">
        <f>IFERROR(VLOOKUP($U59,'Full M Men'!$A$4:$G$176,3,FALSE),"")</f>
        <v/>
      </c>
      <c r="X59" s="6" t="str">
        <f>IFERROR(VLOOKUP($U59,'Full M Men'!$A$4:$G$176,7,FALSE),"")</f>
        <v/>
      </c>
    </row>
    <row r="60" spans="1:24" x14ac:dyDescent="0.4">
      <c r="A60" s="8">
        <v>57</v>
      </c>
      <c r="B60" s="6" t="str">
        <f>IFERROR(VLOOKUP($A60,'5k Men'!$A$4:$G$144,2,FALSE),"")</f>
        <v>Peter</v>
      </c>
      <c r="C60" s="6" t="str">
        <f>IFERROR(VLOOKUP($A60,'5k Men'!$A$4:$G$144,3,FALSE),"")</f>
        <v>Watkinson</v>
      </c>
      <c r="D60" s="6">
        <f>IFERROR(VLOOKUP($A60,'5k Men'!$A$4:$G$144,7,FALSE),"")</f>
        <v>1.7685185185185186E-2</v>
      </c>
      <c r="F60" s="8">
        <v>57</v>
      </c>
      <c r="G60" s="6" t="str">
        <f>IFERROR(VLOOKUP($F60,'10K Men'!$A$4:$G$176,2,FALSE),"")</f>
        <v>Antony</v>
      </c>
      <c r="H60" s="6" t="str">
        <f>IFERROR(VLOOKUP($F60,'10K Men'!$A$4:$G$176,3,FALSE),"")</f>
        <v>Beard</v>
      </c>
      <c r="I60" s="6">
        <f>IFERROR(VLOOKUP($F60,'10K Men'!$A$4:$G$176,7,FALSE),"")</f>
        <v>3.9918981481481479E-2</v>
      </c>
      <c r="J60" s="24"/>
      <c r="K60" s="8">
        <v>57</v>
      </c>
      <c r="L60" s="6" t="str">
        <f>IFERROR(VLOOKUP($K60,'10M Men'!$A$4:$G$176,2,FALSE),"")</f>
        <v/>
      </c>
      <c r="M60" s="6" t="str">
        <f>IFERROR(VLOOKUP($K60,'10M Men'!$A$4:$G$176,3,FALSE),"")</f>
        <v/>
      </c>
      <c r="N60" s="6" t="str">
        <f>IFERROR(VLOOKUP($K60,'10M Men'!$A$4:$G$176,7,FALSE),"")</f>
        <v/>
      </c>
      <c r="O60" s="20"/>
      <c r="P60" s="8">
        <v>57</v>
      </c>
      <c r="Q60" s="6" t="str">
        <f>IFERROR(VLOOKUP($P60,'Half M Men'!$A$4:$G$153,2,FALSE),"")</f>
        <v/>
      </c>
      <c r="R60" s="6" t="str">
        <f>IFERROR(VLOOKUP($P60,'Half M Men'!$A$4:$G$153,3,FALSE),"")</f>
        <v/>
      </c>
      <c r="S60" s="6" t="str">
        <f>IFERROR(VLOOKUP($P60,'Half M Men'!$A$4:$G$153,7,FALSE),"")</f>
        <v/>
      </c>
      <c r="T60" s="20"/>
      <c r="U60" s="8">
        <v>57</v>
      </c>
      <c r="V60" s="6" t="str">
        <f>IFERROR(VLOOKUP($U60,'Full M Men'!$A$4:$G$176,2,FALSE),"")</f>
        <v/>
      </c>
      <c r="W60" s="6" t="str">
        <f>IFERROR(VLOOKUP($U60,'Full M Men'!$A$4:$G$176,3,FALSE),"")</f>
        <v/>
      </c>
      <c r="X60" s="6" t="str">
        <f>IFERROR(VLOOKUP($U60,'Full M Men'!$A$4:$G$176,7,FALSE),"")</f>
        <v/>
      </c>
    </row>
    <row r="61" spans="1:24" x14ac:dyDescent="0.4">
      <c r="A61" s="8">
        <v>58</v>
      </c>
      <c r="B61" s="6" t="str">
        <f>IFERROR(VLOOKUP($A61,'5k Men'!$A$4:$G$144,2,FALSE),"")</f>
        <v>Mathias</v>
      </c>
      <c r="C61" s="6" t="str">
        <f>IFERROR(VLOOKUP($A61,'5k Men'!$A$4:$G$144,3,FALSE),"")</f>
        <v>Hulse</v>
      </c>
      <c r="D61" s="6">
        <f>IFERROR(VLOOKUP($A61,'5k Men'!$A$4:$G$144,7,FALSE),"")</f>
        <v>1.7962962962962962E-2</v>
      </c>
      <c r="F61" s="8">
        <v>58</v>
      </c>
      <c r="G61" s="6" t="str">
        <f>IFERROR(VLOOKUP($F61,'10K Men'!$A$4:$G$176,2,FALSE),"")</f>
        <v>Tim</v>
      </c>
      <c r="H61" s="6" t="str">
        <f>IFERROR(VLOOKUP($F61,'10K Men'!$A$4:$G$176,3,FALSE),"")</f>
        <v>Bourne</v>
      </c>
      <c r="I61" s="6">
        <f>IFERROR(VLOOKUP($F61,'10K Men'!$A$4:$G$176,7,FALSE),"")</f>
        <v>4.0671296296296296E-2</v>
      </c>
      <c r="J61" s="24"/>
      <c r="K61" s="8">
        <v>58</v>
      </c>
      <c r="L61" s="6" t="str">
        <f>IFERROR(VLOOKUP($K61,'10M Men'!$A$4:$G$176,2,FALSE),"")</f>
        <v/>
      </c>
      <c r="M61" s="6" t="str">
        <f>IFERROR(VLOOKUP($K61,'10M Men'!$A$4:$G$176,3,FALSE),"")</f>
        <v/>
      </c>
      <c r="N61" s="6" t="str">
        <f>IFERROR(VLOOKUP($K61,'10M Men'!$A$4:$G$176,7,FALSE),"")</f>
        <v/>
      </c>
      <c r="O61" s="20"/>
      <c r="P61" s="8">
        <v>58</v>
      </c>
      <c r="Q61" s="6" t="str">
        <f>IFERROR(VLOOKUP($P61,'Half M Men'!$A$4:$G$153,2,FALSE),"")</f>
        <v/>
      </c>
      <c r="R61" s="6" t="str">
        <f>IFERROR(VLOOKUP($P61,'Half M Men'!$A$4:$G$153,3,FALSE),"")</f>
        <v/>
      </c>
      <c r="S61" s="6" t="str">
        <f>IFERROR(VLOOKUP($P61,'Half M Men'!$A$4:$G$153,7,FALSE),"")</f>
        <v/>
      </c>
      <c r="T61" s="20"/>
      <c r="U61" s="8">
        <v>58</v>
      </c>
      <c r="V61" s="6" t="str">
        <f>IFERROR(VLOOKUP($U61,'Full M Men'!$A$4:$G$176,2,FALSE),"")</f>
        <v/>
      </c>
      <c r="W61" s="6" t="str">
        <f>IFERROR(VLOOKUP($U61,'Full M Men'!$A$4:$G$176,3,FALSE),"")</f>
        <v/>
      </c>
      <c r="X61" s="6" t="str">
        <f>IFERROR(VLOOKUP($U61,'Full M Men'!$A$4:$G$176,7,FALSE),"")</f>
        <v/>
      </c>
    </row>
    <row r="62" spans="1:24" x14ac:dyDescent="0.4">
      <c r="A62" s="8">
        <v>59</v>
      </c>
      <c r="B62" s="6" t="str">
        <f>IFERROR(VLOOKUP($A62,'5k Men'!$A$4:$G$144,2,FALSE),"")</f>
        <v>Simon</v>
      </c>
      <c r="C62" s="6" t="str">
        <f>IFERROR(VLOOKUP($A62,'5k Men'!$A$4:$G$144,3,FALSE),"")</f>
        <v>Shiels</v>
      </c>
      <c r="D62" s="6">
        <f>IFERROR(VLOOKUP($A62,'5k Men'!$A$4:$G$144,7,FALSE),"")</f>
        <v>1.7962962962962962E-2</v>
      </c>
      <c r="F62" s="8">
        <v>59</v>
      </c>
      <c r="G62" s="6" t="str">
        <f>IFERROR(VLOOKUP($F62,'10K Men'!$A$4:$G$176,2,FALSE),"")</f>
        <v>Paul</v>
      </c>
      <c r="H62" s="6" t="str">
        <f>IFERROR(VLOOKUP($F62,'10K Men'!$A$4:$G$176,3,FALSE),"")</f>
        <v>Readshaw</v>
      </c>
      <c r="I62" s="6">
        <f>IFERROR(VLOOKUP($F62,'10K Men'!$A$4:$G$176,7,FALSE),"")</f>
        <v>4.1111111111111112E-2</v>
      </c>
      <c r="J62" s="24"/>
      <c r="K62" s="8">
        <v>59</v>
      </c>
      <c r="L62" s="6" t="str">
        <f>IFERROR(VLOOKUP($K62,'10M Men'!$A$4:$G$176,2,FALSE),"")</f>
        <v/>
      </c>
      <c r="M62" s="6" t="str">
        <f>IFERROR(VLOOKUP($K62,'10M Men'!$A$4:$G$176,3,FALSE),"")</f>
        <v/>
      </c>
      <c r="N62" s="6" t="str">
        <f>IFERROR(VLOOKUP($K62,'10M Men'!$A$4:$G$176,7,FALSE),"")</f>
        <v/>
      </c>
      <c r="O62" s="20"/>
      <c r="P62" s="8">
        <v>59</v>
      </c>
      <c r="Q62" s="6" t="str">
        <f>IFERROR(VLOOKUP($P62,'Half M Men'!$A$4:$G$153,2,FALSE),"")</f>
        <v/>
      </c>
      <c r="R62" s="6" t="str">
        <f>IFERROR(VLOOKUP($P62,'Half M Men'!$A$4:$G$153,3,FALSE),"")</f>
        <v/>
      </c>
      <c r="S62" s="6" t="str">
        <f>IFERROR(VLOOKUP($P62,'Half M Men'!$A$4:$G$153,7,FALSE),"")</f>
        <v/>
      </c>
      <c r="T62" s="20"/>
      <c r="U62" s="8">
        <v>59</v>
      </c>
      <c r="V62" s="6" t="str">
        <f>IFERROR(VLOOKUP($U62,'Full M Men'!$A$4:$G$176,2,FALSE),"")</f>
        <v/>
      </c>
      <c r="W62" s="6" t="str">
        <f>IFERROR(VLOOKUP($U62,'Full M Men'!$A$4:$G$176,3,FALSE),"")</f>
        <v/>
      </c>
      <c r="X62" s="6" t="str">
        <f>IFERROR(VLOOKUP($U62,'Full M Men'!$A$4:$G$176,7,FALSE),"")</f>
        <v/>
      </c>
    </row>
    <row r="63" spans="1:24" x14ac:dyDescent="0.4">
      <c r="A63" s="8">
        <v>60</v>
      </c>
      <c r="B63" s="6" t="str">
        <f>IFERROR(VLOOKUP($A63,'5k Men'!$A$4:$G$144,2,FALSE),"")</f>
        <v>Peter</v>
      </c>
      <c r="C63" s="6" t="str">
        <f>IFERROR(VLOOKUP($A63,'5k Men'!$A$4:$G$144,3,FALSE),"")</f>
        <v>Naylor</v>
      </c>
      <c r="D63" s="6">
        <f>IFERROR(VLOOKUP($A63,'5k Men'!$A$4:$G$144,7,FALSE),"")</f>
        <v>1.8032407407407407E-2</v>
      </c>
      <c r="F63" s="8">
        <v>60</v>
      </c>
      <c r="G63" s="6" t="str">
        <f>IFERROR(VLOOKUP($F63,'10K Men'!$A$4:$G$176,2,FALSE),"")</f>
        <v>Alan</v>
      </c>
      <c r="H63" s="6" t="str">
        <f>IFERROR(VLOOKUP($F63,'10K Men'!$A$4:$G$176,3,FALSE),"")</f>
        <v>Flint</v>
      </c>
      <c r="I63" s="6">
        <f>IFERROR(VLOOKUP($F63,'10K Men'!$A$4:$G$176,7,FALSE),"")</f>
        <v>4.1250000000000002E-2</v>
      </c>
      <c r="J63" s="24"/>
      <c r="K63" s="8">
        <v>60</v>
      </c>
      <c r="L63" s="6" t="str">
        <f>IFERROR(VLOOKUP($K63,'10M Men'!$A$4:$G$176,2,FALSE),"")</f>
        <v/>
      </c>
      <c r="M63" s="6" t="str">
        <f>IFERROR(VLOOKUP($K63,'10M Men'!$A$4:$G$176,3,FALSE),"")</f>
        <v/>
      </c>
      <c r="N63" s="6" t="str">
        <f>IFERROR(VLOOKUP($K63,'10M Men'!$A$4:$G$176,7,FALSE),"")</f>
        <v/>
      </c>
      <c r="O63" s="20"/>
      <c r="P63" s="8">
        <v>60</v>
      </c>
      <c r="Q63" s="6" t="str">
        <f>IFERROR(VLOOKUP($P63,'Half M Men'!$A$4:$G$153,2,FALSE),"")</f>
        <v/>
      </c>
      <c r="R63" s="6" t="str">
        <f>IFERROR(VLOOKUP($P63,'Half M Men'!$A$4:$G$153,3,FALSE),"")</f>
        <v/>
      </c>
      <c r="S63" s="6" t="str">
        <f>IFERROR(VLOOKUP($P63,'Half M Men'!$A$4:$G$153,7,FALSE),"")</f>
        <v/>
      </c>
      <c r="T63" s="20"/>
      <c r="U63" s="8">
        <v>60</v>
      </c>
      <c r="V63" s="6" t="str">
        <f>IFERROR(VLOOKUP($U63,'Full M Men'!$A$4:$G$176,2,FALSE),"")</f>
        <v/>
      </c>
      <c r="W63" s="6" t="str">
        <f>IFERROR(VLOOKUP($U63,'Full M Men'!$A$4:$G$176,3,FALSE),"")</f>
        <v/>
      </c>
      <c r="X63" s="6" t="str">
        <f>IFERROR(VLOOKUP($U63,'Full M Men'!$A$4:$G$176,7,FALSE),"")</f>
        <v/>
      </c>
    </row>
    <row r="64" spans="1:24" x14ac:dyDescent="0.4">
      <c r="A64" s="8">
        <v>61</v>
      </c>
      <c r="B64" s="6" t="str">
        <f>IFERROR(VLOOKUP($A64,'5k Men'!$A$4:$G$144,2,FALSE),"")</f>
        <v>Kenneth</v>
      </c>
      <c r="C64" s="6" t="str">
        <f>IFERROR(VLOOKUP($A64,'5k Men'!$A$4:$G$144,3,FALSE),"")</f>
        <v>Hearson</v>
      </c>
      <c r="D64" s="6">
        <f>IFERROR(VLOOKUP($A64,'5k Men'!$A$4:$G$144,7,FALSE),"")</f>
        <v>1.804398148148148E-2</v>
      </c>
      <c r="F64" s="8">
        <v>61</v>
      </c>
      <c r="G64" s="6" t="str">
        <f>IFERROR(VLOOKUP($F64,'10K Men'!$A$4:$G$176,2,FALSE),"")</f>
        <v>Carl</v>
      </c>
      <c r="H64" s="6" t="str">
        <f>IFERROR(VLOOKUP($F64,'10K Men'!$A$4:$G$176,3,FALSE),"")</f>
        <v>Hailstone</v>
      </c>
      <c r="I64" s="6">
        <f>IFERROR(VLOOKUP($F64,'10K Men'!$A$4:$G$176,7,FALSE),"")</f>
        <v>4.1458333333333333E-2</v>
      </c>
      <c r="J64" s="24"/>
      <c r="K64" s="8">
        <v>61</v>
      </c>
      <c r="L64" s="6" t="str">
        <f>IFERROR(VLOOKUP($K64,'10M Men'!$A$4:$G$176,2,FALSE),"")</f>
        <v/>
      </c>
      <c r="M64" s="6" t="str">
        <f>IFERROR(VLOOKUP($K64,'10M Men'!$A$4:$G$176,3,FALSE),"")</f>
        <v/>
      </c>
      <c r="N64" s="6" t="str">
        <f>IFERROR(VLOOKUP($K64,'10M Men'!$A$4:$G$176,7,FALSE),"")</f>
        <v/>
      </c>
      <c r="O64" s="20"/>
      <c r="P64" s="8">
        <v>61</v>
      </c>
      <c r="Q64" s="6" t="str">
        <f>IFERROR(VLOOKUP($P64,'Half M Men'!$A$4:$G$153,2,FALSE),"")</f>
        <v/>
      </c>
      <c r="R64" s="6" t="str">
        <f>IFERROR(VLOOKUP($P64,'Half M Men'!$A$4:$G$153,3,FALSE),"")</f>
        <v/>
      </c>
      <c r="S64" s="6" t="str">
        <f>IFERROR(VLOOKUP($P64,'Half M Men'!$A$4:$G$153,7,FALSE),"")</f>
        <v/>
      </c>
      <c r="T64" s="20"/>
      <c r="U64" s="8">
        <v>61</v>
      </c>
      <c r="V64" s="6" t="str">
        <f>IFERROR(VLOOKUP($U64,'Full M Men'!$A$4:$G$176,2,FALSE),"")</f>
        <v/>
      </c>
      <c r="W64" s="6" t="str">
        <f>IFERROR(VLOOKUP($U64,'Full M Men'!$A$4:$G$176,3,FALSE),"")</f>
        <v/>
      </c>
      <c r="X64" s="6" t="str">
        <f>IFERROR(VLOOKUP($U64,'Full M Men'!$A$4:$G$176,7,FALSE),"")</f>
        <v/>
      </c>
    </row>
    <row r="65" spans="1:24" x14ac:dyDescent="0.4">
      <c r="A65" s="8">
        <v>62</v>
      </c>
      <c r="B65" s="6" t="str">
        <f>IFERROR(VLOOKUP($A65,'5k Men'!$A$4:$G$144,2,FALSE),"")</f>
        <v>Martin</v>
      </c>
      <c r="C65" s="6" t="str">
        <f>IFERROR(VLOOKUP($A65,'5k Men'!$A$4:$G$144,3,FALSE),"")</f>
        <v>Oliver</v>
      </c>
      <c r="D65" s="6">
        <f>IFERROR(VLOOKUP($A65,'5k Men'!$A$4:$G$144,7,FALSE),"")</f>
        <v>1.832175925925926E-2</v>
      </c>
      <c r="F65" s="8">
        <v>62</v>
      </c>
      <c r="G65" s="6" t="str">
        <f>IFERROR(VLOOKUP($F65,'10K Men'!$A$4:$G$176,2,FALSE),"")</f>
        <v>Paul</v>
      </c>
      <c r="H65" s="6" t="str">
        <f>IFERROR(VLOOKUP($F65,'10K Men'!$A$4:$G$176,3,FALSE),"")</f>
        <v>Isaac</v>
      </c>
      <c r="I65" s="6">
        <f>IFERROR(VLOOKUP($F65,'10K Men'!$A$4:$G$176,7,FALSE),"")</f>
        <v>4.162037037037037E-2</v>
      </c>
      <c r="J65" s="24"/>
      <c r="K65" s="8">
        <v>62</v>
      </c>
      <c r="L65" s="6" t="str">
        <f>IFERROR(VLOOKUP($K65,'10M Men'!$A$4:$G$176,2,FALSE),"")</f>
        <v/>
      </c>
      <c r="M65" s="6" t="str">
        <f>IFERROR(VLOOKUP($K65,'10M Men'!$A$4:$G$176,3,FALSE),"")</f>
        <v/>
      </c>
      <c r="N65" s="6" t="str">
        <f>IFERROR(VLOOKUP($K65,'10M Men'!$A$4:$G$176,7,FALSE),"")</f>
        <v/>
      </c>
      <c r="O65" s="20"/>
      <c r="P65" s="8">
        <v>62</v>
      </c>
      <c r="Q65" s="6" t="str">
        <f>IFERROR(VLOOKUP($P65,'Half M Men'!$A$4:$G$153,2,FALSE),"")</f>
        <v/>
      </c>
      <c r="R65" s="6" t="str">
        <f>IFERROR(VLOOKUP($P65,'Half M Men'!$A$4:$G$153,3,FALSE),"")</f>
        <v/>
      </c>
      <c r="S65" s="6" t="str">
        <f>IFERROR(VLOOKUP($P65,'Half M Men'!$A$4:$G$153,7,FALSE),"")</f>
        <v/>
      </c>
      <c r="T65" s="20"/>
      <c r="U65" s="8">
        <v>62</v>
      </c>
      <c r="V65" s="6" t="str">
        <f>IFERROR(VLOOKUP($U65,'Full M Men'!$A$4:$G$176,2,FALSE),"")</f>
        <v/>
      </c>
      <c r="W65" s="6" t="str">
        <f>IFERROR(VLOOKUP($U65,'Full M Men'!$A$4:$G$176,3,FALSE),"")</f>
        <v/>
      </c>
      <c r="X65" s="6" t="str">
        <f>IFERROR(VLOOKUP($U65,'Full M Men'!$A$4:$G$176,7,FALSE),"")</f>
        <v/>
      </c>
    </row>
    <row r="66" spans="1:24" x14ac:dyDescent="0.4">
      <c r="A66" s="8">
        <v>63</v>
      </c>
      <c r="B66" s="6" t="str">
        <f>IFERROR(VLOOKUP($A66,'5k Men'!$A$4:$G$144,2,FALSE),"")</f>
        <v>Gary</v>
      </c>
      <c r="C66" s="6" t="str">
        <f>IFERROR(VLOOKUP($A66,'5k Men'!$A$4:$G$144,3,FALSE),"")</f>
        <v>Baugh</v>
      </c>
      <c r="D66" s="6">
        <f>IFERROR(VLOOKUP($A66,'5k Men'!$A$4:$G$144,7,FALSE),"")</f>
        <v>1.8333333333333333E-2</v>
      </c>
      <c r="F66" s="8">
        <v>63</v>
      </c>
      <c r="G66" s="6" t="str">
        <f>IFERROR(VLOOKUP($F66,'10K Men'!$A$4:$G$176,2,FALSE),"")</f>
        <v>Gregory</v>
      </c>
      <c r="H66" s="6" t="str">
        <f>IFERROR(VLOOKUP($F66,'10K Men'!$A$4:$G$176,3,FALSE),"")</f>
        <v>Davis</v>
      </c>
      <c r="I66" s="6">
        <f>IFERROR(VLOOKUP($F66,'10K Men'!$A$4:$G$176,7,FALSE),"")</f>
        <v>4.3912037037037034E-2</v>
      </c>
      <c r="J66" s="24"/>
      <c r="K66" s="8">
        <v>63</v>
      </c>
      <c r="L66" s="6" t="str">
        <f>IFERROR(VLOOKUP($K66,'10M Men'!$A$4:$G$176,2,FALSE),"")</f>
        <v/>
      </c>
      <c r="M66" s="6" t="str">
        <f>IFERROR(VLOOKUP($K66,'10M Men'!$A$4:$G$176,3,FALSE),"")</f>
        <v/>
      </c>
      <c r="N66" s="6" t="str">
        <f>IFERROR(VLOOKUP($K66,'10M Men'!$A$4:$G$176,7,FALSE),"")</f>
        <v/>
      </c>
      <c r="O66" s="20"/>
      <c r="P66" s="8">
        <v>63</v>
      </c>
      <c r="Q66" s="6" t="str">
        <f>IFERROR(VLOOKUP($P66,'Half M Men'!$A$4:$G$153,2,FALSE),"")</f>
        <v/>
      </c>
      <c r="R66" s="6" t="str">
        <f>IFERROR(VLOOKUP($P66,'Half M Men'!$A$4:$G$153,3,FALSE),"")</f>
        <v/>
      </c>
      <c r="S66" s="6" t="str">
        <f>IFERROR(VLOOKUP($P66,'Half M Men'!$A$4:$G$153,7,FALSE),"")</f>
        <v/>
      </c>
      <c r="T66" s="20"/>
      <c r="U66" s="8">
        <v>63</v>
      </c>
      <c r="V66" s="6" t="str">
        <f>IFERROR(VLOOKUP($U66,'Full M Men'!$A$4:$G$176,2,FALSE),"")</f>
        <v/>
      </c>
      <c r="W66" s="6" t="str">
        <f>IFERROR(VLOOKUP($U66,'Full M Men'!$A$4:$G$176,3,FALSE),"")</f>
        <v/>
      </c>
      <c r="X66" s="6" t="str">
        <f>IFERROR(VLOOKUP($U66,'Full M Men'!$A$4:$G$176,7,FALSE),"")</f>
        <v/>
      </c>
    </row>
    <row r="67" spans="1:24" x14ac:dyDescent="0.4">
      <c r="A67" s="8">
        <v>64</v>
      </c>
      <c r="B67" s="6" t="str">
        <f>IFERROR(VLOOKUP($A67,'5k Men'!$A$4:$G$144,2,FALSE),"")</f>
        <v>Tim</v>
      </c>
      <c r="C67" s="6" t="str">
        <f>IFERROR(VLOOKUP($A67,'5k Men'!$A$4:$G$144,3,FALSE),"")</f>
        <v>Bourne</v>
      </c>
      <c r="D67" s="6">
        <f>IFERROR(VLOOKUP($A67,'5k Men'!$A$4:$G$144,7,FALSE),"")</f>
        <v>1.8356481481481481E-2</v>
      </c>
      <c r="F67" s="8">
        <v>64</v>
      </c>
      <c r="G67" s="6" t="str">
        <f>IFERROR(VLOOKUP($F67,'10K Men'!$A$4:$G$176,2,FALSE),"")</f>
        <v>Adrian</v>
      </c>
      <c r="H67" s="6" t="str">
        <f>IFERROR(VLOOKUP($F67,'10K Men'!$A$4:$G$176,3,FALSE),"")</f>
        <v>Holland</v>
      </c>
      <c r="I67" s="6">
        <f>IFERROR(VLOOKUP($F67,'10K Men'!$A$4:$G$176,7,FALSE),"")</f>
        <v>4.4571759259259262E-2</v>
      </c>
      <c r="J67" s="24"/>
      <c r="K67" s="8">
        <v>64</v>
      </c>
      <c r="L67" s="6" t="str">
        <f>IFERROR(VLOOKUP($K67,'10M Men'!$A$4:$G$176,2,FALSE),"")</f>
        <v/>
      </c>
      <c r="M67" s="6" t="str">
        <f>IFERROR(VLOOKUP($K67,'10M Men'!$A$4:$G$176,3,FALSE),"")</f>
        <v/>
      </c>
      <c r="N67" s="6" t="str">
        <f>IFERROR(VLOOKUP($K67,'10M Men'!$A$4:$G$176,7,FALSE),"")</f>
        <v/>
      </c>
      <c r="O67" s="20"/>
      <c r="P67" s="8">
        <v>64</v>
      </c>
      <c r="Q67" s="6" t="str">
        <f>IFERROR(VLOOKUP($P67,'Half M Men'!$A$4:$G$153,2,FALSE),"")</f>
        <v/>
      </c>
      <c r="R67" s="6" t="str">
        <f>IFERROR(VLOOKUP($P67,'Half M Men'!$A$4:$G$153,3,FALSE),"")</f>
        <v/>
      </c>
      <c r="S67" s="6" t="str">
        <f>IFERROR(VLOOKUP($P67,'Half M Men'!$A$4:$G$153,7,FALSE),"")</f>
        <v/>
      </c>
      <c r="T67" s="20"/>
      <c r="U67" s="8">
        <v>64</v>
      </c>
      <c r="V67" s="6" t="str">
        <f>IFERROR(VLOOKUP($U67,'Full M Men'!$A$4:$G$176,2,FALSE),"")</f>
        <v/>
      </c>
      <c r="W67" s="6" t="str">
        <f>IFERROR(VLOOKUP($U67,'Full M Men'!$A$4:$G$176,3,FALSE),"")</f>
        <v/>
      </c>
      <c r="X67" s="6" t="str">
        <f>IFERROR(VLOOKUP($U67,'Full M Men'!$A$4:$G$176,7,FALSE),"")</f>
        <v/>
      </c>
    </row>
    <row r="68" spans="1:24" x14ac:dyDescent="0.4">
      <c r="A68" s="8">
        <v>65</v>
      </c>
      <c r="B68" s="6" t="str">
        <f>IFERROR(VLOOKUP($A68,'5k Men'!$A$4:$G$144,2,FALSE),"")</f>
        <v>Callum</v>
      </c>
      <c r="C68" s="6" t="str">
        <f>IFERROR(VLOOKUP($A68,'5k Men'!$A$4:$G$144,3,FALSE),"")</f>
        <v>Duroe</v>
      </c>
      <c r="D68" s="6">
        <f>IFERROR(VLOOKUP($A68,'5k Men'!$A$4:$G$144,7,FALSE),"")</f>
        <v>1.8414351851851852E-2</v>
      </c>
      <c r="F68" s="8">
        <v>65</v>
      </c>
      <c r="G68" s="6" t="str">
        <f>IFERROR(VLOOKUP($F68,'10K Men'!$A$4:$G$176,2,FALSE),"")</f>
        <v>Ian</v>
      </c>
      <c r="H68" s="6" t="str">
        <f>IFERROR(VLOOKUP($F68,'10K Men'!$A$4:$G$176,3,FALSE),"")</f>
        <v>Blakey</v>
      </c>
      <c r="I68" s="6">
        <f>IFERROR(VLOOKUP($F68,'10K Men'!$A$4:$G$176,7,FALSE),"")</f>
        <v>4.6550925925925926E-2</v>
      </c>
      <c r="J68" s="24"/>
      <c r="K68" s="8">
        <v>65</v>
      </c>
      <c r="L68" s="6" t="str">
        <f>IFERROR(VLOOKUP($K68,'10M Men'!$A$4:$G$176,2,FALSE),"")</f>
        <v/>
      </c>
      <c r="M68" s="6" t="str">
        <f>IFERROR(VLOOKUP($K68,'10M Men'!$A$4:$G$176,3,FALSE),"")</f>
        <v/>
      </c>
      <c r="N68" s="6" t="str">
        <f>IFERROR(VLOOKUP($K68,'10M Men'!$A$4:$G$176,7,FALSE),"")</f>
        <v/>
      </c>
      <c r="O68" s="20"/>
      <c r="P68" s="8">
        <v>65</v>
      </c>
      <c r="Q68" s="6" t="str">
        <f>IFERROR(VLOOKUP($P68,'Half M Men'!$A$4:$G$153,2,FALSE),"")</f>
        <v/>
      </c>
      <c r="R68" s="6" t="str">
        <f>IFERROR(VLOOKUP($P68,'Half M Men'!$A$4:$G$153,3,FALSE),"")</f>
        <v/>
      </c>
      <c r="S68" s="6" t="str">
        <f>IFERROR(VLOOKUP($P68,'Half M Men'!$A$4:$G$153,7,FALSE),"")</f>
        <v/>
      </c>
      <c r="T68" s="20"/>
      <c r="U68" s="8">
        <v>65</v>
      </c>
      <c r="V68" s="6" t="str">
        <f>IFERROR(VLOOKUP($U68,'Full M Men'!$A$4:$G$176,2,FALSE),"")</f>
        <v/>
      </c>
      <c r="W68" s="6" t="str">
        <f>IFERROR(VLOOKUP($U68,'Full M Men'!$A$4:$G$176,3,FALSE),"")</f>
        <v/>
      </c>
      <c r="X68" s="6" t="str">
        <f>IFERROR(VLOOKUP($U68,'Full M Men'!$A$4:$G$176,7,FALSE),"")</f>
        <v/>
      </c>
    </row>
    <row r="69" spans="1:24" x14ac:dyDescent="0.4">
      <c r="A69" s="8">
        <v>66</v>
      </c>
      <c r="B69" s="6" t="str">
        <f>IFERROR(VLOOKUP($A69,'5k Men'!$A$4:$G$144,2,FALSE),"")</f>
        <v>Owynn</v>
      </c>
      <c r="C69" s="6" t="str">
        <f>IFERROR(VLOOKUP($A69,'5k Men'!$A$4:$G$144,3,FALSE),"")</f>
        <v>Baker</v>
      </c>
      <c r="D69" s="6">
        <f>IFERROR(VLOOKUP($A69,'5k Men'!$A$4:$G$144,7,FALSE),"")</f>
        <v>1.8587962962962962E-2</v>
      </c>
      <c r="F69" s="8">
        <v>66</v>
      </c>
      <c r="G69" s="6" t="str">
        <f>IFERROR(VLOOKUP($F69,'10K Men'!$A$4:$G$176,2,FALSE),"")</f>
        <v>Lee</v>
      </c>
      <c r="H69" s="6" t="str">
        <f>IFERROR(VLOOKUP($F69,'10K Men'!$A$4:$G$176,3,FALSE),"")</f>
        <v>Harper</v>
      </c>
      <c r="I69" s="6">
        <f>IFERROR(VLOOKUP($F69,'10K Men'!$A$4:$G$176,7,FALSE),"")</f>
        <v>5.1874999999999998E-2</v>
      </c>
      <c r="J69" s="24"/>
      <c r="K69" s="8">
        <v>66</v>
      </c>
      <c r="L69" s="6" t="str">
        <f>IFERROR(VLOOKUP($K69,'10M Men'!$A$4:$G$176,2,FALSE),"")</f>
        <v/>
      </c>
      <c r="M69" s="6" t="str">
        <f>IFERROR(VLOOKUP($K69,'10M Men'!$A$4:$G$176,3,FALSE),"")</f>
        <v/>
      </c>
      <c r="N69" s="6" t="str">
        <f>IFERROR(VLOOKUP($K69,'10M Men'!$A$4:$G$176,7,FALSE),"")</f>
        <v/>
      </c>
      <c r="O69" s="20"/>
      <c r="P69" s="8">
        <v>66</v>
      </c>
      <c r="Q69" s="6" t="str">
        <f>IFERROR(VLOOKUP($P69,'Half M Men'!$A$4:$G$153,2,FALSE),"")</f>
        <v/>
      </c>
      <c r="R69" s="6" t="str">
        <f>IFERROR(VLOOKUP($P69,'Half M Men'!$A$4:$G$153,3,FALSE),"")</f>
        <v/>
      </c>
      <c r="S69" s="6" t="str">
        <f>IFERROR(VLOOKUP($P69,'Half M Men'!$A$4:$G$153,7,FALSE),"")</f>
        <v/>
      </c>
      <c r="T69" s="20"/>
      <c r="U69" s="8">
        <v>66</v>
      </c>
      <c r="V69" s="6" t="str">
        <f>IFERROR(VLOOKUP($U69,'Full M Men'!$A$4:$G$176,2,FALSE),"")</f>
        <v/>
      </c>
      <c r="W69" s="6" t="str">
        <f>IFERROR(VLOOKUP($U69,'Full M Men'!$A$4:$G$176,3,FALSE),"")</f>
        <v/>
      </c>
      <c r="X69" s="6" t="str">
        <f>IFERROR(VLOOKUP($U69,'Full M Men'!$A$4:$G$176,7,FALSE),"")</f>
        <v/>
      </c>
    </row>
    <row r="70" spans="1:24" x14ac:dyDescent="0.4">
      <c r="A70" s="8">
        <v>67</v>
      </c>
      <c r="B70" s="6" t="str">
        <f>IFERROR(VLOOKUP($A70,'5k Men'!$A$4:$G$144,2,FALSE),"")</f>
        <v>Jonathan</v>
      </c>
      <c r="C70" s="6" t="str">
        <f>IFERROR(VLOOKUP($A70,'5k Men'!$A$4:$G$144,3,FALSE),"")</f>
        <v>Ewen</v>
      </c>
      <c r="D70" s="6">
        <f>IFERROR(VLOOKUP($A70,'5k Men'!$A$4:$G$144,7,FALSE),"")</f>
        <v>1.8599537037037036E-2</v>
      </c>
      <c r="F70" s="8">
        <v>67</v>
      </c>
      <c r="G70" s="6" t="str">
        <f>IFERROR(VLOOKUP($F70,'10K Men'!$A$4:$G$176,2,FALSE),"")</f>
        <v/>
      </c>
      <c r="H70" s="6" t="str">
        <f>IFERROR(VLOOKUP($F70,'10K Men'!$A$4:$G$176,3,FALSE),"")</f>
        <v/>
      </c>
      <c r="I70" s="6" t="str">
        <f>IFERROR(VLOOKUP($F70,'10K Men'!$A$4:$G$176,7,FALSE),"")</f>
        <v/>
      </c>
      <c r="J70" s="24"/>
      <c r="K70" s="8">
        <v>67</v>
      </c>
      <c r="L70" s="6" t="str">
        <f>IFERROR(VLOOKUP($K70,'10M Men'!$A$4:$G$176,2,FALSE),"")</f>
        <v/>
      </c>
      <c r="M70" s="6" t="str">
        <f>IFERROR(VLOOKUP($K70,'10M Men'!$A$4:$G$176,3,FALSE),"")</f>
        <v/>
      </c>
      <c r="N70" s="6" t="str">
        <f>IFERROR(VLOOKUP($K70,'10M Men'!$A$4:$G$176,7,FALSE),"")</f>
        <v/>
      </c>
      <c r="O70" s="20"/>
      <c r="P70" s="8">
        <v>67</v>
      </c>
      <c r="Q70" s="6" t="str">
        <f>IFERROR(VLOOKUP($P70,'Half M Men'!$A$4:$G$153,2,FALSE),"")</f>
        <v/>
      </c>
      <c r="R70" s="6" t="str">
        <f>IFERROR(VLOOKUP($P70,'Half M Men'!$A$4:$G$153,3,FALSE),"")</f>
        <v/>
      </c>
      <c r="S70" s="6" t="str">
        <f>IFERROR(VLOOKUP($P70,'Half M Men'!$A$4:$G$153,7,FALSE),"")</f>
        <v/>
      </c>
      <c r="T70" s="20"/>
      <c r="U70" s="8">
        <v>67</v>
      </c>
      <c r="V70" s="6" t="str">
        <f>IFERROR(VLOOKUP($U70,'Full M Men'!$A$4:$G$176,2,FALSE),"")</f>
        <v/>
      </c>
      <c r="W70" s="6" t="str">
        <f>IFERROR(VLOOKUP($U70,'Full M Men'!$A$4:$G$176,3,FALSE),"")</f>
        <v/>
      </c>
      <c r="X70" s="6" t="str">
        <f>IFERROR(VLOOKUP($U70,'Full M Men'!$A$4:$G$176,7,FALSE),"")</f>
        <v/>
      </c>
    </row>
    <row r="71" spans="1:24" x14ac:dyDescent="0.4">
      <c r="A71" s="8">
        <v>68</v>
      </c>
      <c r="B71" s="6" t="str">
        <f>IFERROR(VLOOKUP($A71,'5k Men'!$A$4:$G$144,2,FALSE),"")</f>
        <v>David</v>
      </c>
      <c r="C71" s="6" t="str">
        <f>IFERROR(VLOOKUP($A71,'5k Men'!$A$4:$G$144,3,FALSE),"")</f>
        <v>Butt</v>
      </c>
      <c r="D71" s="6">
        <f>IFERROR(VLOOKUP($A71,'5k Men'!$A$4:$G$144,7,FALSE),"")</f>
        <v>1.8645833333333334E-2</v>
      </c>
      <c r="F71" s="8">
        <v>68</v>
      </c>
      <c r="G71" s="6" t="str">
        <f>IFERROR(VLOOKUP($F71,'10K Men'!$A$4:$G$176,2,FALSE),"")</f>
        <v/>
      </c>
      <c r="H71" s="6" t="str">
        <f>IFERROR(VLOOKUP($F71,'10K Men'!$A$4:$G$176,3,FALSE),"")</f>
        <v/>
      </c>
      <c r="I71" s="6" t="str">
        <f>IFERROR(VLOOKUP($F71,'10K Men'!$A$4:$G$176,7,FALSE),"")</f>
        <v/>
      </c>
      <c r="J71" s="24"/>
      <c r="K71" s="8">
        <v>68</v>
      </c>
      <c r="L71" s="6" t="str">
        <f>IFERROR(VLOOKUP($K71,'10M Men'!$A$4:$G$176,2,FALSE),"")</f>
        <v/>
      </c>
      <c r="M71" s="6" t="str">
        <f>IFERROR(VLOOKUP($K71,'10M Men'!$A$4:$G$176,3,FALSE),"")</f>
        <v/>
      </c>
      <c r="N71" s="6" t="str">
        <f>IFERROR(VLOOKUP($K71,'10M Men'!$A$4:$G$176,7,FALSE),"")</f>
        <v/>
      </c>
      <c r="O71" s="20"/>
      <c r="P71" s="8">
        <v>68</v>
      </c>
      <c r="Q71" s="6" t="str">
        <f>IFERROR(VLOOKUP($P71,'Half M Men'!$A$4:$G$153,2,FALSE),"")</f>
        <v/>
      </c>
      <c r="R71" s="6" t="str">
        <f>IFERROR(VLOOKUP($P71,'Half M Men'!$A$4:$G$153,3,FALSE),"")</f>
        <v/>
      </c>
      <c r="S71" s="6" t="str">
        <f>IFERROR(VLOOKUP($P71,'Half M Men'!$A$4:$G$153,7,FALSE),"")</f>
        <v/>
      </c>
      <c r="T71" s="20"/>
      <c r="U71" s="8">
        <v>68</v>
      </c>
      <c r="V71" s="6" t="str">
        <f>IFERROR(VLOOKUP($U71,'Full M Men'!$A$4:$G$176,2,FALSE),"")</f>
        <v/>
      </c>
      <c r="W71" s="6" t="str">
        <f>IFERROR(VLOOKUP($U71,'Full M Men'!$A$4:$G$176,3,FALSE),"")</f>
        <v/>
      </c>
      <c r="X71" s="6" t="str">
        <f>IFERROR(VLOOKUP($U71,'Full M Men'!$A$4:$G$176,7,FALSE),"")</f>
        <v/>
      </c>
    </row>
    <row r="72" spans="1:24" x14ac:dyDescent="0.4">
      <c r="A72" s="8">
        <v>69</v>
      </c>
      <c r="B72" s="6" t="str">
        <f>IFERROR(VLOOKUP($A72,'5k Men'!$A$4:$G$144,2,FALSE),"")</f>
        <v>Alan</v>
      </c>
      <c r="C72" s="6" t="str">
        <f>IFERROR(VLOOKUP($A72,'5k Men'!$A$4:$G$144,3,FALSE),"")</f>
        <v>Flint</v>
      </c>
      <c r="D72" s="6">
        <f>IFERROR(VLOOKUP($A72,'5k Men'!$A$4:$G$144,7,FALSE),"")</f>
        <v>1.8935185185185187E-2</v>
      </c>
      <c r="F72" s="8">
        <v>69</v>
      </c>
      <c r="G72" s="6" t="str">
        <f>IFERROR(VLOOKUP($F72,'10K Men'!$A$4:$G$176,2,FALSE),"")</f>
        <v/>
      </c>
      <c r="H72" s="6" t="str">
        <f>IFERROR(VLOOKUP($F72,'10K Men'!$A$4:$G$176,3,FALSE),"")</f>
        <v/>
      </c>
      <c r="I72" s="6" t="str">
        <f>IFERROR(VLOOKUP($F72,'10K Men'!$A$4:$G$176,7,FALSE),"")</f>
        <v/>
      </c>
      <c r="J72" s="24"/>
      <c r="K72" s="8">
        <v>69</v>
      </c>
      <c r="L72" s="6" t="str">
        <f>IFERROR(VLOOKUP($K72,'10M Men'!$A$4:$G$176,2,FALSE),"")</f>
        <v/>
      </c>
      <c r="M72" s="6" t="str">
        <f>IFERROR(VLOOKUP($K72,'10M Men'!$A$4:$G$176,3,FALSE),"")</f>
        <v/>
      </c>
      <c r="N72" s="6" t="str">
        <f>IFERROR(VLOOKUP($K72,'10M Men'!$A$4:$G$176,7,FALSE),"")</f>
        <v/>
      </c>
      <c r="O72" s="20"/>
      <c r="P72" s="8">
        <v>69</v>
      </c>
      <c r="Q72" s="6" t="str">
        <f>IFERROR(VLOOKUP($P72,'Half M Men'!$A$4:$G$153,2,FALSE),"")</f>
        <v/>
      </c>
      <c r="R72" s="6" t="str">
        <f>IFERROR(VLOOKUP($P72,'Half M Men'!$A$4:$G$153,3,FALSE),"")</f>
        <v/>
      </c>
      <c r="S72" s="6" t="str">
        <f>IFERROR(VLOOKUP($P72,'Half M Men'!$A$4:$G$153,7,FALSE),"")</f>
        <v/>
      </c>
      <c r="T72" s="20"/>
      <c r="U72" s="8">
        <v>69</v>
      </c>
      <c r="V72" s="6" t="str">
        <f>IFERROR(VLOOKUP($U72,'Full M Men'!$A$4:$G$176,2,FALSE),"")</f>
        <v/>
      </c>
      <c r="W72" s="6" t="str">
        <f>IFERROR(VLOOKUP($U72,'Full M Men'!$A$4:$G$176,3,FALSE),"")</f>
        <v/>
      </c>
      <c r="X72" s="6" t="str">
        <f>IFERROR(VLOOKUP($U72,'Full M Men'!$A$4:$G$176,7,FALSE),"")</f>
        <v/>
      </c>
    </row>
    <row r="73" spans="1:24" x14ac:dyDescent="0.4">
      <c r="A73" s="8">
        <v>70</v>
      </c>
      <c r="B73" s="6" t="str">
        <f>IFERROR(VLOOKUP($A73,'5k Men'!$A$4:$G$144,2,FALSE),"")</f>
        <v>Andrew</v>
      </c>
      <c r="C73" s="6" t="str">
        <f>IFERROR(VLOOKUP($A73,'5k Men'!$A$4:$G$144,3,FALSE),"")</f>
        <v>Gray</v>
      </c>
      <c r="D73" s="6">
        <f>IFERROR(VLOOKUP($A73,'5k Men'!$A$4:$G$144,7,FALSE),"")</f>
        <v>1.9108796296296297E-2</v>
      </c>
      <c r="F73" s="8">
        <v>70</v>
      </c>
      <c r="G73" s="6" t="str">
        <f>IFERROR(VLOOKUP($F73,'10K Men'!$A$4:$G$176,2,FALSE),"")</f>
        <v/>
      </c>
      <c r="H73" s="6" t="str">
        <f>IFERROR(VLOOKUP($F73,'10K Men'!$A$4:$G$176,3,FALSE),"")</f>
        <v/>
      </c>
      <c r="I73" s="6" t="str">
        <f>IFERROR(VLOOKUP($F73,'10K Men'!$A$4:$G$176,7,FALSE),"")</f>
        <v/>
      </c>
      <c r="J73" s="24"/>
      <c r="K73" s="8">
        <v>70</v>
      </c>
      <c r="L73" s="6" t="str">
        <f>IFERROR(VLOOKUP($K73,'10M Men'!$A$4:$G$176,2,FALSE),"")</f>
        <v/>
      </c>
      <c r="M73" s="6" t="str">
        <f>IFERROR(VLOOKUP($K73,'10M Men'!$A$4:$G$176,3,FALSE),"")</f>
        <v/>
      </c>
      <c r="N73" s="6" t="str">
        <f>IFERROR(VLOOKUP($K73,'10M Men'!$A$4:$G$176,7,FALSE),"")</f>
        <v/>
      </c>
      <c r="O73" s="20"/>
      <c r="P73" s="8">
        <v>70</v>
      </c>
      <c r="Q73" s="6" t="str">
        <f>IFERROR(VLOOKUP($P73,'Half M Men'!$A$4:$G$153,2,FALSE),"")</f>
        <v/>
      </c>
      <c r="R73" s="6" t="str">
        <f>IFERROR(VLOOKUP($P73,'Half M Men'!$A$4:$G$153,3,FALSE),"")</f>
        <v/>
      </c>
      <c r="S73" s="6" t="str">
        <f>IFERROR(VLOOKUP($P73,'Half M Men'!$A$4:$G$153,7,FALSE),"")</f>
        <v/>
      </c>
      <c r="T73" s="20"/>
      <c r="U73" s="8">
        <v>70</v>
      </c>
      <c r="V73" s="6" t="str">
        <f>IFERROR(VLOOKUP($U73,'Full M Men'!$A$4:$G$176,2,FALSE),"")</f>
        <v/>
      </c>
      <c r="W73" s="6" t="str">
        <f>IFERROR(VLOOKUP($U73,'Full M Men'!$A$4:$G$176,3,FALSE),"")</f>
        <v/>
      </c>
      <c r="X73" s="6" t="str">
        <f>IFERROR(VLOOKUP($U73,'Full M Men'!$A$4:$G$176,7,FALSE),"")</f>
        <v/>
      </c>
    </row>
    <row r="74" spans="1:24" x14ac:dyDescent="0.4">
      <c r="A74" s="8">
        <v>71</v>
      </c>
      <c r="B74" s="6" t="str">
        <f>IFERROR(VLOOKUP($A74,'5k Men'!$A$4:$G$144,2,FALSE),"")</f>
        <v>Jeremy</v>
      </c>
      <c r="C74" s="6" t="str">
        <f>IFERROR(VLOOKUP($A74,'5k Men'!$A$4:$G$144,3,FALSE),"")</f>
        <v>Holden</v>
      </c>
      <c r="D74" s="6">
        <f>IFERROR(VLOOKUP($A74,'5k Men'!$A$4:$G$144,7,FALSE),"")</f>
        <v>1.9224537037037037E-2</v>
      </c>
      <c r="F74" s="8">
        <v>71</v>
      </c>
      <c r="G74" s="6" t="str">
        <f>IFERROR(VLOOKUP($F74,'10K Men'!$A$4:$G$176,2,FALSE),"")</f>
        <v/>
      </c>
      <c r="H74" s="6" t="str">
        <f>IFERROR(VLOOKUP($F74,'10K Men'!$A$4:$G$176,3,FALSE),"")</f>
        <v/>
      </c>
      <c r="I74" s="6" t="str">
        <f>IFERROR(VLOOKUP($F74,'10K Men'!$A$4:$G$176,7,FALSE),"")</f>
        <v/>
      </c>
      <c r="J74" s="24"/>
      <c r="K74" s="8">
        <v>71</v>
      </c>
      <c r="L74" s="6" t="str">
        <f>IFERROR(VLOOKUP($K74,'10M Men'!$A$4:$G$176,2,FALSE),"")</f>
        <v/>
      </c>
      <c r="M74" s="6" t="str">
        <f>IFERROR(VLOOKUP($K74,'10M Men'!$A$4:$G$176,3,FALSE),"")</f>
        <v/>
      </c>
      <c r="N74" s="6" t="str">
        <f>IFERROR(VLOOKUP($K74,'10M Men'!$A$4:$G$176,7,FALSE),"")</f>
        <v/>
      </c>
      <c r="O74" s="20"/>
      <c r="P74" s="8">
        <v>71</v>
      </c>
      <c r="Q74" s="6" t="str">
        <f>IFERROR(VLOOKUP($P74,'Half M Men'!$A$4:$G$153,2,FALSE),"")</f>
        <v/>
      </c>
      <c r="R74" s="6" t="str">
        <f>IFERROR(VLOOKUP($P74,'Half M Men'!$A$4:$G$153,3,FALSE),"")</f>
        <v/>
      </c>
      <c r="S74" s="6" t="str">
        <f>IFERROR(VLOOKUP($P74,'Half M Men'!$A$4:$G$153,7,FALSE),"")</f>
        <v/>
      </c>
      <c r="T74" s="20"/>
      <c r="U74" s="8">
        <v>71</v>
      </c>
      <c r="V74" s="6" t="str">
        <f>IFERROR(VLOOKUP($U74,'Full M Men'!$A$4:$G$176,2,FALSE),"")</f>
        <v/>
      </c>
      <c r="W74" s="6" t="str">
        <f>IFERROR(VLOOKUP($U74,'Full M Men'!$A$4:$G$176,3,FALSE),"")</f>
        <v/>
      </c>
      <c r="X74" s="6" t="str">
        <f>IFERROR(VLOOKUP($U74,'Full M Men'!$A$4:$G$176,7,FALSE),"")</f>
        <v/>
      </c>
    </row>
    <row r="75" spans="1:24" x14ac:dyDescent="0.4">
      <c r="A75" s="8">
        <v>72</v>
      </c>
      <c r="B75" s="6" t="str">
        <f>IFERROR(VLOOKUP($A75,'5k Men'!$A$4:$G$144,2,FALSE),"")</f>
        <v>Stephen</v>
      </c>
      <c r="C75" s="6" t="str">
        <f>IFERROR(VLOOKUP($A75,'5k Men'!$A$4:$G$144,3,FALSE),"")</f>
        <v>Newton</v>
      </c>
      <c r="D75" s="6">
        <f>IFERROR(VLOOKUP($A75,'5k Men'!$A$4:$G$144,7,FALSE),"")</f>
        <v>1.9282407407407408E-2</v>
      </c>
      <c r="F75" s="8">
        <v>72</v>
      </c>
      <c r="G75" s="6" t="str">
        <f>IFERROR(VLOOKUP($F75,'10K Men'!$A$4:$G$176,2,FALSE),"")</f>
        <v/>
      </c>
      <c r="H75" s="6" t="str">
        <f>IFERROR(VLOOKUP($F75,'10K Men'!$A$4:$G$176,3,FALSE),"")</f>
        <v/>
      </c>
      <c r="I75" s="6" t="str">
        <f>IFERROR(VLOOKUP($F75,'10K Men'!$A$4:$G$176,7,FALSE),"")</f>
        <v/>
      </c>
      <c r="J75" s="24"/>
      <c r="K75" s="8">
        <v>72</v>
      </c>
      <c r="L75" s="6" t="str">
        <f>IFERROR(VLOOKUP($K75,'10M Men'!$A$4:$G$176,2,FALSE),"")</f>
        <v/>
      </c>
      <c r="M75" s="6" t="str">
        <f>IFERROR(VLOOKUP($K75,'10M Men'!$A$4:$G$176,3,FALSE),"")</f>
        <v/>
      </c>
      <c r="N75" s="6" t="str">
        <f>IFERROR(VLOOKUP($K75,'10M Men'!$A$4:$G$176,7,FALSE),"")</f>
        <v/>
      </c>
      <c r="O75" s="20"/>
      <c r="P75" s="8">
        <v>72</v>
      </c>
      <c r="Q75" s="6" t="str">
        <f>IFERROR(VLOOKUP($P75,'Half M Men'!$A$4:$G$153,2,FALSE),"")</f>
        <v/>
      </c>
      <c r="R75" s="6" t="str">
        <f>IFERROR(VLOOKUP($P75,'Half M Men'!$A$4:$G$153,3,FALSE),"")</f>
        <v/>
      </c>
      <c r="S75" s="6" t="str">
        <f>IFERROR(VLOOKUP($P75,'Half M Men'!$A$4:$G$153,7,FALSE),"")</f>
        <v/>
      </c>
      <c r="T75" s="20"/>
      <c r="U75" s="8">
        <v>72</v>
      </c>
      <c r="V75" s="6" t="str">
        <f>IFERROR(VLOOKUP($U75,'Full M Men'!$A$4:$G$176,2,FALSE),"")</f>
        <v/>
      </c>
      <c r="W75" s="6" t="str">
        <f>IFERROR(VLOOKUP($U75,'Full M Men'!$A$4:$G$176,3,FALSE),"")</f>
        <v/>
      </c>
      <c r="X75" s="6" t="str">
        <f>IFERROR(VLOOKUP($U75,'Full M Men'!$A$4:$G$176,7,FALSE),"")</f>
        <v/>
      </c>
    </row>
    <row r="76" spans="1:24" x14ac:dyDescent="0.4">
      <c r="A76" s="8">
        <v>73</v>
      </c>
      <c r="B76" s="6" t="str">
        <f>IFERROR(VLOOKUP($A76,'5k Men'!$A$4:$G$144,2,FALSE),"")</f>
        <v>Peter</v>
      </c>
      <c r="C76" s="6" t="str">
        <f>IFERROR(VLOOKUP($A76,'5k Men'!$A$4:$G$144,3,FALSE),"")</f>
        <v>Garrett</v>
      </c>
      <c r="D76" s="6">
        <f>IFERROR(VLOOKUP($A76,'5k Men'!$A$4:$G$144,7,FALSE),"")</f>
        <v>1.9560185185185184E-2</v>
      </c>
      <c r="F76" s="8">
        <v>73</v>
      </c>
      <c r="G76" s="6" t="str">
        <f>IFERROR(VLOOKUP($F76,'10K Men'!$A$4:$G$176,2,FALSE),"")</f>
        <v/>
      </c>
      <c r="H76" s="6" t="str">
        <f>IFERROR(VLOOKUP($F76,'10K Men'!$A$4:$G$176,3,FALSE),"")</f>
        <v/>
      </c>
      <c r="I76" s="6" t="str">
        <f>IFERROR(VLOOKUP($F76,'10K Men'!$A$4:$G$176,7,FALSE),"")</f>
        <v/>
      </c>
      <c r="J76" s="24"/>
      <c r="K76" s="8">
        <v>73</v>
      </c>
      <c r="L76" s="6" t="str">
        <f>IFERROR(VLOOKUP($K76,'10M Men'!$A$4:$G$176,2,FALSE),"")</f>
        <v/>
      </c>
      <c r="M76" s="6" t="str">
        <f>IFERROR(VLOOKUP($K76,'10M Men'!$A$4:$G$176,3,FALSE),"")</f>
        <v/>
      </c>
      <c r="N76" s="6" t="str">
        <f>IFERROR(VLOOKUP($K76,'10M Men'!$A$4:$G$176,7,FALSE),"")</f>
        <v/>
      </c>
      <c r="O76" s="20"/>
      <c r="P76" s="8">
        <v>73</v>
      </c>
      <c r="Q76" s="6" t="str">
        <f>IFERROR(VLOOKUP($P76,'Half M Men'!$A$4:$G$153,2,FALSE),"")</f>
        <v/>
      </c>
      <c r="R76" s="6" t="str">
        <f>IFERROR(VLOOKUP($P76,'Half M Men'!$A$4:$G$153,3,FALSE),"")</f>
        <v/>
      </c>
      <c r="S76" s="6" t="str">
        <f>IFERROR(VLOOKUP($P76,'Half M Men'!$A$4:$G$153,7,FALSE),"")</f>
        <v/>
      </c>
      <c r="T76" s="20"/>
      <c r="U76" s="8">
        <v>73</v>
      </c>
      <c r="V76" s="6" t="str">
        <f>IFERROR(VLOOKUP($U76,'Full M Men'!$A$4:$G$176,2,FALSE),"")</f>
        <v/>
      </c>
      <c r="W76" s="6" t="str">
        <f>IFERROR(VLOOKUP($U76,'Full M Men'!$A$4:$G$176,3,FALSE),"")</f>
        <v/>
      </c>
      <c r="X76" s="6" t="str">
        <f>IFERROR(VLOOKUP($U76,'Full M Men'!$A$4:$G$176,7,FALSE),"")</f>
        <v/>
      </c>
    </row>
    <row r="77" spans="1:24" x14ac:dyDescent="0.4">
      <c r="A77" s="8">
        <v>74</v>
      </c>
      <c r="B77" s="6" t="str">
        <f>IFERROR(VLOOKUP($A77,'5k Men'!$A$4:$G$144,2,FALSE),"")</f>
        <v>David</v>
      </c>
      <c r="C77" s="6" t="str">
        <f>IFERROR(VLOOKUP($A77,'5k Men'!$A$4:$G$144,3,FALSE),"")</f>
        <v>Percival</v>
      </c>
      <c r="D77" s="6">
        <f>IFERROR(VLOOKUP($A77,'5k Men'!$A$4:$G$144,7,FALSE),"")</f>
        <v>1.9664351851851853E-2</v>
      </c>
      <c r="F77" s="8">
        <v>74</v>
      </c>
      <c r="G77" s="6" t="str">
        <f>IFERROR(VLOOKUP($F77,'10K Men'!$A$4:$G$176,2,FALSE),"")</f>
        <v/>
      </c>
      <c r="H77" s="6" t="str">
        <f>IFERROR(VLOOKUP($F77,'10K Men'!$A$4:$G$176,3,FALSE),"")</f>
        <v/>
      </c>
      <c r="I77" s="6" t="str">
        <f>IFERROR(VLOOKUP($F77,'10K Men'!$A$4:$G$176,7,FALSE),"")</f>
        <v/>
      </c>
      <c r="J77" s="24"/>
      <c r="K77" s="8">
        <v>74</v>
      </c>
      <c r="L77" s="6" t="str">
        <f>IFERROR(VLOOKUP($K77,'10M Men'!$A$4:$G$176,2,FALSE),"")</f>
        <v/>
      </c>
      <c r="M77" s="6" t="str">
        <f>IFERROR(VLOOKUP($K77,'10M Men'!$A$4:$G$176,3,FALSE),"")</f>
        <v/>
      </c>
      <c r="N77" s="6" t="str">
        <f>IFERROR(VLOOKUP($K77,'10M Men'!$A$4:$G$176,7,FALSE),"")</f>
        <v/>
      </c>
      <c r="O77" s="20"/>
      <c r="P77" s="8">
        <v>74</v>
      </c>
      <c r="Q77" s="6" t="str">
        <f>IFERROR(VLOOKUP($P77,'Half M Men'!$A$4:$G$153,2,FALSE),"")</f>
        <v/>
      </c>
      <c r="R77" s="6" t="str">
        <f>IFERROR(VLOOKUP($P77,'Half M Men'!$A$4:$G$153,3,FALSE),"")</f>
        <v/>
      </c>
      <c r="S77" s="6" t="str">
        <f>IFERROR(VLOOKUP($P77,'Half M Men'!$A$4:$G$153,7,FALSE),"")</f>
        <v/>
      </c>
      <c r="T77" s="20"/>
      <c r="U77" s="8">
        <v>74</v>
      </c>
      <c r="V77" s="6" t="str">
        <f>IFERROR(VLOOKUP($U77,'Full M Men'!$A$4:$G$176,2,FALSE),"")</f>
        <v/>
      </c>
      <c r="W77" s="6" t="str">
        <f>IFERROR(VLOOKUP($U77,'Full M Men'!$A$4:$G$176,3,FALSE),"")</f>
        <v/>
      </c>
      <c r="X77" s="6" t="str">
        <f>IFERROR(VLOOKUP($U77,'Full M Men'!$A$4:$G$176,7,FALSE),"")</f>
        <v/>
      </c>
    </row>
    <row r="78" spans="1:24" x14ac:dyDescent="0.4">
      <c r="A78" s="8">
        <v>75</v>
      </c>
      <c r="B78" s="6" t="str">
        <f>IFERROR(VLOOKUP($A78,'5k Men'!$A$4:$G$144,2,FALSE),"")</f>
        <v>Paul</v>
      </c>
      <c r="C78" s="6" t="str">
        <f>IFERROR(VLOOKUP($A78,'5k Men'!$A$4:$G$144,3,FALSE),"")</f>
        <v>Readshaw</v>
      </c>
      <c r="D78" s="6">
        <f>IFERROR(VLOOKUP($A78,'5k Men'!$A$4:$G$144,7,FALSE),"")</f>
        <v>1.9756944444444445E-2</v>
      </c>
      <c r="F78" s="8">
        <v>75</v>
      </c>
      <c r="G78" s="6" t="str">
        <f>IFERROR(VLOOKUP($F78,'10K Men'!$A$4:$G$176,2,FALSE),"")</f>
        <v/>
      </c>
      <c r="H78" s="6" t="str">
        <f>IFERROR(VLOOKUP($F78,'10K Men'!$A$4:$G$176,3,FALSE),"")</f>
        <v/>
      </c>
      <c r="I78" s="6" t="str">
        <f>IFERROR(VLOOKUP($F78,'10K Men'!$A$4:$G$176,7,FALSE),"")</f>
        <v/>
      </c>
      <c r="J78" s="24"/>
      <c r="K78" s="8">
        <v>75</v>
      </c>
      <c r="L78" s="6" t="str">
        <f>IFERROR(VLOOKUP($K78,'10M Men'!$A$4:$G$176,2,FALSE),"")</f>
        <v/>
      </c>
      <c r="M78" s="6" t="str">
        <f>IFERROR(VLOOKUP($K78,'10M Men'!$A$4:$G$176,3,FALSE),"")</f>
        <v/>
      </c>
      <c r="N78" s="6" t="str">
        <f>IFERROR(VLOOKUP($K78,'10M Men'!$A$4:$G$176,7,FALSE),"")</f>
        <v/>
      </c>
      <c r="O78" s="20"/>
      <c r="P78" s="8">
        <v>75</v>
      </c>
      <c r="Q78" s="6" t="str">
        <f>IFERROR(VLOOKUP($P78,'Half M Men'!$A$4:$G$153,2,FALSE),"")</f>
        <v/>
      </c>
      <c r="R78" s="6" t="str">
        <f>IFERROR(VLOOKUP($P78,'Half M Men'!$A$4:$G$153,3,FALSE),"")</f>
        <v/>
      </c>
      <c r="S78" s="6" t="str">
        <f>IFERROR(VLOOKUP($P78,'Half M Men'!$A$4:$G$153,7,FALSE),"")</f>
        <v/>
      </c>
      <c r="T78" s="20"/>
      <c r="U78" s="8">
        <v>75</v>
      </c>
      <c r="V78" s="6" t="str">
        <f>IFERROR(VLOOKUP($U78,'Full M Men'!$A$4:$G$176,2,FALSE),"")</f>
        <v/>
      </c>
      <c r="W78" s="6" t="str">
        <f>IFERROR(VLOOKUP($U78,'Full M Men'!$A$4:$G$176,3,FALSE),"")</f>
        <v/>
      </c>
      <c r="X78" s="6" t="str">
        <f>IFERROR(VLOOKUP($U78,'Full M Men'!$A$4:$G$176,7,FALSE),"")</f>
        <v/>
      </c>
    </row>
    <row r="79" spans="1:24" x14ac:dyDescent="0.4">
      <c r="A79" s="8">
        <v>76</v>
      </c>
      <c r="B79" s="6" t="str">
        <f>IFERROR(VLOOKUP($A79,'5k Men'!$A$4:$G$144,2,FALSE),"")</f>
        <v>Patrick</v>
      </c>
      <c r="C79" s="6" t="str">
        <f>IFERROR(VLOOKUP($A79,'5k Men'!$A$4:$G$144,3,FALSE),"")</f>
        <v>McConnell</v>
      </c>
      <c r="D79" s="6">
        <f>IFERROR(VLOOKUP($A79,'5k Men'!$A$4:$G$144,7,FALSE),"")</f>
        <v>1.9849537037037037E-2</v>
      </c>
      <c r="F79" s="8">
        <v>76</v>
      </c>
      <c r="G79" s="6" t="str">
        <f>IFERROR(VLOOKUP($F79,'10K Men'!$A$4:$G$176,2,FALSE),"")</f>
        <v/>
      </c>
      <c r="H79" s="6" t="str">
        <f>IFERROR(VLOOKUP($F79,'10K Men'!$A$4:$G$176,3,FALSE),"")</f>
        <v/>
      </c>
      <c r="I79" s="6" t="str">
        <f>IFERROR(VLOOKUP($F79,'10K Men'!$A$4:$G$176,7,FALSE),"")</f>
        <v/>
      </c>
      <c r="J79" s="24"/>
      <c r="K79" s="8">
        <v>76</v>
      </c>
      <c r="L79" s="6" t="str">
        <f>IFERROR(VLOOKUP($K79,'10M Men'!$A$4:$G$176,2,FALSE),"")</f>
        <v/>
      </c>
      <c r="M79" s="6" t="str">
        <f>IFERROR(VLOOKUP($K79,'10M Men'!$A$4:$G$176,3,FALSE),"")</f>
        <v/>
      </c>
      <c r="N79" s="6" t="str">
        <f>IFERROR(VLOOKUP($K79,'10M Men'!$A$4:$G$176,7,FALSE),"")</f>
        <v/>
      </c>
      <c r="O79" s="20"/>
      <c r="P79" s="8">
        <v>76</v>
      </c>
      <c r="Q79" s="6" t="str">
        <f>IFERROR(VLOOKUP($P79,'Half M Men'!$A$4:$G$153,2,FALSE),"")</f>
        <v/>
      </c>
      <c r="R79" s="6" t="str">
        <f>IFERROR(VLOOKUP($P79,'Half M Men'!$A$4:$G$153,3,FALSE),"")</f>
        <v/>
      </c>
      <c r="S79" s="6" t="str">
        <f>IFERROR(VLOOKUP($P79,'Half M Men'!$A$4:$G$153,7,FALSE),"")</f>
        <v/>
      </c>
      <c r="T79" s="20"/>
      <c r="U79" s="8">
        <v>76</v>
      </c>
      <c r="V79" s="6" t="str">
        <f>IFERROR(VLOOKUP($U79,'Full M Men'!$A$4:$G$176,2,FALSE),"")</f>
        <v/>
      </c>
      <c r="W79" s="6" t="str">
        <f>IFERROR(VLOOKUP($U79,'Full M Men'!$A$4:$G$176,3,FALSE),"")</f>
        <v/>
      </c>
      <c r="X79" s="6" t="str">
        <f>IFERROR(VLOOKUP($U79,'Full M Men'!$A$4:$G$176,7,FALSE),"")</f>
        <v/>
      </c>
    </row>
    <row r="80" spans="1:24" x14ac:dyDescent="0.4">
      <c r="A80" s="8">
        <v>77</v>
      </c>
      <c r="B80" s="6" t="str">
        <f>IFERROR(VLOOKUP($A80,'5k Men'!$A$4:$G$144,2,FALSE),"")</f>
        <v>Rob</v>
      </c>
      <c r="C80" s="6" t="str">
        <f>IFERROR(VLOOKUP($A80,'5k Men'!$A$4:$G$144,3,FALSE),"")</f>
        <v>Reid</v>
      </c>
      <c r="D80" s="6">
        <f>IFERROR(VLOOKUP($A80,'5k Men'!$A$4:$G$144,7,FALSE),"")</f>
        <v>1.9930555555555556E-2</v>
      </c>
      <c r="F80" s="8">
        <v>77</v>
      </c>
      <c r="G80" s="6" t="str">
        <f>IFERROR(VLOOKUP($F80,'10K Men'!$A$4:$G$176,2,FALSE),"")</f>
        <v/>
      </c>
      <c r="H80" s="6" t="str">
        <f>IFERROR(VLOOKUP($F80,'10K Men'!$A$4:$G$176,3,FALSE),"")</f>
        <v/>
      </c>
      <c r="I80" s="6" t="str">
        <f>IFERROR(VLOOKUP($F80,'10K Men'!$A$4:$G$176,7,FALSE),"")</f>
        <v/>
      </c>
      <c r="J80" s="24"/>
      <c r="K80" s="8">
        <v>77</v>
      </c>
      <c r="L80" s="6" t="str">
        <f>IFERROR(VLOOKUP($K80,'10M Men'!$A$4:$G$176,2,FALSE),"")</f>
        <v/>
      </c>
      <c r="M80" s="6" t="str">
        <f>IFERROR(VLOOKUP($K80,'10M Men'!$A$4:$G$176,3,FALSE),"")</f>
        <v/>
      </c>
      <c r="N80" s="6" t="str">
        <f>IFERROR(VLOOKUP($K80,'10M Men'!$A$4:$G$176,7,FALSE),"")</f>
        <v/>
      </c>
      <c r="O80" s="20"/>
      <c r="P80" s="8">
        <v>77</v>
      </c>
      <c r="Q80" s="6" t="str">
        <f>IFERROR(VLOOKUP($P80,'Half M Men'!$A$4:$G$153,2,FALSE),"")</f>
        <v/>
      </c>
      <c r="R80" s="6" t="str">
        <f>IFERROR(VLOOKUP($P80,'Half M Men'!$A$4:$G$153,3,FALSE),"")</f>
        <v/>
      </c>
      <c r="S80" s="6" t="str">
        <f>IFERROR(VLOOKUP($P80,'Half M Men'!$A$4:$G$153,7,FALSE),"")</f>
        <v/>
      </c>
      <c r="T80" s="20"/>
      <c r="U80" s="8">
        <v>77</v>
      </c>
      <c r="V80" s="6" t="str">
        <f>IFERROR(VLOOKUP($U80,'Full M Men'!$A$4:$G$176,2,FALSE),"")</f>
        <v/>
      </c>
      <c r="W80" s="6" t="str">
        <f>IFERROR(VLOOKUP($U80,'Full M Men'!$A$4:$G$176,3,FALSE),"")</f>
        <v/>
      </c>
      <c r="X80" s="6" t="str">
        <f>IFERROR(VLOOKUP($U80,'Full M Men'!$A$4:$G$176,7,FALSE),"")</f>
        <v/>
      </c>
    </row>
    <row r="81" spans="1:24" x14ac:dyDescent="0.4">
      <c r="A81" s="8">
        <v>78</v>
      </c>
      <c r="B81" s="6" t="str">
        <f>IFERROR(VLOOKUP($A81,'5k Men'!$A$4:$G$144,2,FALSE),"")</f>
        <v>Chris</v>
      </c>
      <c r="C81" s="6" t="str">
        <f>IFERROR(VLOOKUP($A81,'5k Men'!$A$4:$G$144,3,FALSE),"")</f>
        <v>Peach</v>
      </c>
      <c r="D81" s="6">
        <f>IFERROR(VLOOKUP($A81,'5k Men'!$A$4:$G$144,7,FALSE),"")</f>
        <v>1.9953703703703703E-2</v>
      </c>
      <c r="F81" s="8">
        <v>78</v>
      </c>
      <c r="G81" s="6" t="str">
        <f>IFERROR(VLOOKUP($F81,'10K Men'!$A$4:$G$176,2,FALSE),"")</f>
        <v/>
      </c>
      <c r="H81" s="6" t="str">
        <f>IFERROR(VLOOKUP($F81,'10K Men'!$A$4:$G$176,3,FALSE),"")</f>
        <v/>
      </c>
      <c r="I81" s="6" t="str">
        <f>IFERROR(VLOOKUP($F81,'10K Men'!$A$4:$G$176,7,FALSE),"")</f>
        <v/>
      </c>
      <c r="J81" s="24"/>
      <c r="K81" s="8">
        <v>78</v>
      </c>
      <c r="L81" s="6" t="str">
        <f>IFERROR(VLOOKUP($K81,'10M Men'!$A$4:$G$176,2,FALSE),"")</f>
        <v/>
      </c>
      <c r="M81" s="6" t="str">
        <f>IFERROR(VLOOKUP($K81,'10M Men'!$A$4:$G$176,3,FALSE),"")</f>
        <v/>
      </c>
      <c r="N81" s="6" t="str">
        <f>IFERROR(VLOOKUP($K81,'10M Men'!$A$4:$G$176,7,FALSE),"")</f>
        <v/>
      </c>
      <c r="O81" s="20"/>
      <c r="P81" s="8">
        <v>78</v>
      </c>
      <c r="Q81" s="6" t="str">
        <f>IFERROR(VLOOKUP($P81,'Half M Men'!$A$4:$G$153,2,FALSE),"")</f>
        <v/>
      </c>
      <c r="R81" s="6" t="str">
        <f>IFERROR(VLOOKUP($P81,'Half M Men'!$A$4:$G$153,3,FALSE),"")</f>
        <v/>
      </c>
      <c r="S81" s="6" t="str">
        <f>IFERROR(VLOOKUP($P81,'Half M Men'!$A$4:$G$153,7,FALSE),"")</f>
        <v/>
      </c>
      <c r="T81" s="20"/>
      <c r="U81" s="8">
        <v>78</v>
      </c>
      <c r="V81" s="6" t="str">
        <f>IFERROR(VLOOKUP($U81,'Full M Men'!$A$4:$G$176,2,FALSE),"")</f>
        <v/>
      </c>
      <c r="W81" s="6" t="str">
        <f>IFERROR(VLOOKUP($U81,'Full M Men'!$A$4:$G$176,3,FALSE),"")</f>
        <v/>
      </c>
      <c r="X81" s="6" t="str">
        <f>IFERROR(VLOOKUP($U81,'Full M Men'!$A$4:$G$176,7,FALSE),"")</f>
        <v/>
      </c>
    </row>
    <row r="82" spans="1:24" x14ac:dyDescent="0.4">
      <c r="A82" s="8">
        <v>79</v>
      </c>
      <c r="B82" s="6" t="str">
        <f>IFERROR(VLOOKUP($A82,'5k Men'!$A$4:$G$144,2,FALSE),"")</f>
        <v>Phil</v>
      </c>
      <c r="C82" s="6" t="str">
        <f>IFERROR(VLOOKUP($A82,'5k Men'!$A$4:$G$144,3,FALSE),"")</f>
        <v>Connor</v>
      </c>
      <c r="D82" s="6">
        <f>IFERROR(VLOOKUP($A82,'5k Men'!$A$4:$G$144,7,FALSE),"")</f>
        <v>2.0520833333333332E-2</v>
      </c>
      <c r="F82" s="8">
        <v>79</v>
      </c>
      <c r="G82" s="6" t="str">
        <f>IFERROR(VLOOKUP($F82,'10K Men'!$A$4:$G$176,2,FALSE),"")</f>
        <v/>
      </c>
      <c r="H82" s="6" t="str">
        <f>IFERROR(VLOOKUP($F82,'10K Men'!$A$4:$G$176,3,FALSE),"")</f>
        <v/>
      </c>
      <c r="I82" s="6" t="str">
        <f>IFERROR(VLOOKUP($F82,'10K Men'!$A$4:$G$176,7,FALSE),"")</f>
        <v/>
      </c>
      <c r="J82" s="24"/>
      <c r="K82" s="8">
        <v>79</v>
      </c>
      <c r="L82" s="6" t="str">
        <f>IFERROR(VLOOKUP($K82,'10M Men'!$A$4:$G$176,2,FALSE),"")</f>
        <v/>
      </c>
      <c r="M82" s="6" t="str">
        <f>IFERROR(VLOOKUP($K82,'10M Men'!$A$4:$G$176,3,FALSE),"")</f>
        <v/>
      </c>
      <c r="N82" s="6" t="str">
        <f>IFERROR(VLOOKUP($K82,'10M Men'!$A$4:$G$176,7,FALSE),"")</f>
        <v/>
      </c>
      <c r="O82" s="20"/>
      <c r="P82" s="8">
        <v>79</v>
      </c>
      <c r="Q82" s="6" t="str">
        <f>IFERROR(VLOOKUP($P82,'Half M Men'!$A$4:$G$153,2,FALSE),"")</f>
        <v/>
      </c>
      <c r="R82" s="6" t="str">
        <f>IFERROR(VLOOKUP($P82,'Half M Men'!$A$4:$G$153,3,FALSE),"")</f>
        <v/>
      </c>
      <c r="S82" s="6" t="str">
        <f>IFERROR(VLOOKUP($P82,'Half M Men'!$A$4:$G$153,7,FALSE),"")</f>
        <v/>
      </c>
      <c r="T82" s="20"/>
      <c r="U82" s="8">
        <v>79</v>
      </c>
      <c r="V82" s="6" t="str">
        <f>IFERROR(VLOOKUP($U82,'Full M Men'!$A$4:$G$176,2,FALSE),"")</f>
        <v/>
      </c>
      <c r="W82" s="6" t="str">
        <f>IFERROR(VLOOKUP($U82,'Full M Men'!$A$4:$G$176,3,FALSE),"")</f>
        <v/>
      </c>
      <c r="X82" s="6" t="str">
        <f>IFERROR(VLOOKUP($U82,'Full M Men'!$A$4:$G$176,7,FALSE),"")</f>
        <v/>
      </c>
    </row>
    <row r="83" spans="1:24" x14ac:dyDescent="0.4">
      <c r="A83" s="8">
        <v>80</v>
      </c>
      <c r="B83" s="6" t="str">
        <f>IFERROR(VLOOKUP($A83,'5k Men'!$A$4:$G$144,2,FALSE),"")</f>
        <v>Alex</v>
      </c>
      <c r="C83" s="6" t="str">
        <f>IFERROR(VLOOKUP($A83,'5k Men'!$A$4:$G$144,3,FALSE),"")</f>
        <v>Gymer</v>
      </c>
      <c r="D83" s="6">
        <f>IFERROR(VLOOKUP($A83,'5k Men'!$A$4:$G$144,7,FALSE),"")</f>
        <v>2.0636574074074075E-2</v>
      </c>
      <c r="F83" s="8">
        <v>80</v>
      </c>
      <c r="G83" s="6" t="str">
        <f>IFERROR(VLOOKUP($F83,'10K Men'!$A$4:$G$176,2,FALSE),"")</f>
        <v/>
      </c>
      <c r="H83" s="6" t="str">
        <f>IFERROR(VLOOKUP($F83,'10K Men'!$A$4:$G$176,3,FALSE),"")</f>
        <v/>
      </c>
      <c r="I83" s="6" t="str">
        <f>IFERROR(VLOOKUP($F83,'10K Men'!$A$4:$G$176,7,FALSE),"")</f>
        <v/>
      </c>
      <c r="J83" s="24"/>
      <c r="K83" s="8">
        <v>80</v>
      </c>
      <c r="L83" s="6" t="str">
        <f>IFERROR(VLOOKUP($K83,'10M Men'!$A$4:$G$176,2,FALSE),"")</f>
        <v/>
      </c>
      <c r="M83" s="6" t="str">
        <f>IFERROR(VLOOKUP($K83,'10M Men'!$A$4:$G$176,3,FALSE),"")</f>
        <v/>
      </c>
      <c r="N83" s="6" t="str">
        <f>IFERROR(VLOOKUP($K83,'10M Men'!$A$4:$G$176,7,FALSE),"")</f>
        <v/>
      </c>
      <c r="O83" s="20"/>
      <c r="P83" s="8">
        <v>80</v>
      </c>
      <c r="Q83" s="6" t="str">
        <f>IFERROR(VLOOKUP($P83,'Half M Men'!$A$4:$G$153,2,FALSE),"")</f>
        <v/>
      </c>
      <c r="R83" s="6" t="str">
        <f>IFERROR(VLOOKUP($P83,'Half M Men'!$A$4:$G$153,3,FALSE),"")</f>
        <v/>
      </c>
      <c r="S83" s="6" t="str">
        <f>IFERROR(VLOOKUP($P83,'Half M Men'!$A$4:$G$153,7,FALSE),"")</f>
        <v/>
      </c>
      <c r="T83" s="20"/>
      <c r="U83" s="8">
        <v>80</v>
      </c>
      <c r="V83" s="6" t="str">
        <f>IFERROR(VLOOKUP($U83,'Full M Men'!$A$4:$G$176,2,FALSE),"")</f>
        <v/>
      </c>
      <c r="W83" s="6" t="str">
        <f>IFERROR(VLOOKUP($U83,'Full M Men'!$A$4:$G$176,3,FALSE),"")</f>
        <v/>
      </c>
      <c r="X83" s="6" t="str">
        <f>IFERROR(VLOOKUP($U83,'Full M Men'!$A$4:$G$176,7,FALSE),"")</f>
        <v/>
      </c>
    </row>
    <row r="84" spans="1:24" x14ac:dyDescent="0.4">
      <c r="A84" s="8">
        <v>81</v>
      </c>
      <c r="B84" s="6" t="str">
        <f>IFERROR(VLOOKUP($A84,'5k Men'!$A$4:$G$144,2,FALSE),"")</f>
        <v>Tim</v>
      </c>
      <c r="C84" s="6" t="str">
        <f>IFERROR(VLOOKUP($A84,'5k Men'!$A$4:$G$144,3,FALSE),"")</f>
        <v>Heneghan</v>
      </c>
      <c r="D84" s="6">
        <f>IFERROR(VLOOKUP($A84,'5k Men'!$A$4:$G$144,7,FALSE),"")</f>
        <v>2.1064814814814814E-2</v>
      </c>
      <c r="F84" s="8">
        <v>81</v>
      </c>
      <c r="G84" s="6" t="str">
        <f>IFERROR(VLOOKUP($F84,'10K Men'!$A$4:$G$176,2,FALSE),"")</f>
        <v/>
      </c>
      <c r="H84" s="6" t="str">
        <f>IFERROR(VLOOKUP($F84,'10K Men'!$A$4:$G$176,3,FALSE),"")</f>
        <v/>
      </c>
      <c r="I84" s="6" t="str">
        <f>IFERROR(VLOOKUP($F84,'10K Men'!$A$4:$G$176,7,FALSE),"")</f>
        <v/>
      </c>
      <c r="J84" s="24"/>
      <c r="K84" s="8">
        <v>81</v>
      </c>
      <c r="L84" s="6" t="str">
        <f>IFERROR(VLOOKUP($K84,'10M Men'!$A$4:$G$176,2,FALSE),"")</f>
        <v/>
      </c>
      <c r="M84" s="6" t="str">
        <f>IFERROR(VLOOKUP($K84,'10M Men'!$A$4:$G$176,3,FALSE),"")</f>
        <v/>
      </c>
      <c r="N84" s="6" t="str">
        <f>IFERROR(VLOOKUP($K84,'10M Men'!$A$4:$G$176,7,FALSE),"")</f>
        <v/>
      </c>
      <c r="O84" s="20"/>
      <c r="P84" s="8">
        <v>81</v>
      </c>
      <c r="Q84" s="6" t="str">
        <f>IFERROR(VLOOKUP($P84,'Half M Men'!$A$4:$G$153,2,FALSE),"")</f>
        <v/>
      </c>
      <c r="R84" s="6" t="str">
        <f>IFERROR(VLOOKUP($P84,'Half M Men'!$A$4:$G$153,3,FALSE),"")</f>
        <v/>
      </c>
      <c r="S84" s="6" t="str">
        <f>IFERROR(VLOOKUP($P84,'Half M Men'!$A$4:$G$153,7,FALSE),"")</f>
        <v/>
      </c>
      <c r="T84" s="20"/>
      <c r="U84" s="8">
        <v>81</v>
      </c>
      <c r="V84" s="6" t="str">
        <f>IFERROR(VLOOKUP($U84,'Full M Men'!$A$4:$G$176,2,FALSE),"")</f>
        <v/>
      </c>
      <c r="W84" s="6" t="str">
        <f>IFERROR(VLOOKUP($U84,'Full M Men'!$A$4:$G$176,3,FALSE),"")</f>
        <v/>
      </c>
      <c r="X84" s="6" t="str">
        <f>IFERROR(VLOOKUP($U84,'Full M Men'!$A$4:$G$176,7,FALSE),"")</f>
        <v/>
      </c>
    </row>
    <row r="85" spans="1:24" x14ac:dyDescent="0.4">
      <c r="A85" s="8">
        <v>82</v>
      </c>
      <c r="B85" s="6" t="str">
        <f>IFERROR(VLOOKUP($A85,'5k Men'!$A$4:$G$144,2,FALSE),"")</f>
        <v>Martin</v>
      </c>
      <c r="C85" s="6" t="str">
        <f>IFERROR(VLOOKUP($A85,'5k Men'!$A$4:$G$144,3,FALSE),"")</f>
        <v>Smalley</v>
      </c>
      <c r="D85" s="6">
        <f>IFERROR(VLOOKUP($A85,'5k Men'!$A$4:$G$144,7,FALSE),"")</f>
        <v>2.1087962962962965E-2</v>
      </c>
      <c r="F85" s="8">
        <v>82</v>
      </c>
      <c r="G85" s="6" t="str">
        <f>IFERROR(VLOOKUP($F85,'10K Men'!$A$4:$G$176,2,FALSE),"")</f>
        <v/>
      </c>
      <c r="H85" s="6" t="str">
        <f>IFERROR(VLOOKUP($F85,'10K Men'!$A$4:$G$176,3,FALSE),"")</f>
        <v/>
      </c>
      <c r="I85" s="6" t="str">
        <f>IFERROR(VLOOKUP($F85,'10K Men'!$A$4:$G$176,7,FALSE),"")</f>
        <v/>
      </c>
      <c r="J85" s="24"/>
      <c r="K85" s="8">
        <v>82</v>
      </c>
      <c r="L85" s="6" t="str">
        <f>IFERROR(VLOOKUP($K85,'10M Men'!$A$4:$G$176,2,FALSE),"")</f>
        <v/>
      </c>
      <c r="M85" s="6" t="str">
        <f>IFERROR(VLOOKUP($K85,'10M Men'!$A$4:$G$176,3,FALSE),"")</f>
        <v/>
      </c>
      <c r="N85" s="6" t="str">
        <f>IFERROR(VLOOKUP($K85,'10M Men'!$A$4:$G$176,7,FALSE),"")</f>
        <v/>
      </c>
      <c r="O85" s="20"/>
      <c r="P85" s="8">
        <v>82</v>
      </c>
      <c r="Q85" s="6" t="str">
        <f>IFERROR(VLOOKUP($P85,'Half M Men'!$A$4:$G$153,2,FALSE),"")</f>
        <v/>
      </c>
      <c r="R85" s="6" t="str">
        <f>IFERROR(VLOOKUP($P85,'Half M Men'!$A$4:$G$153,3,FALSE),"")</f>
        <v/>
      </c>
      <c r="S85" s="6" t="str">
        <f>IFERROR(VLOOKUP($P85,'Half M Men'!$A$4:$G$153,7,FALSE),"")</f>
        <v/>
      </c>
      <c r="T85" s="20"/>
      <c r="U85" s="8">
        <v>82</v>
      </c>
      <c r="V85" s="6" t="str">
        <f>IFERROR(VLOOKUP($U85,'Full M Men'!$A$4:$G$176,2,FALSE),"")</f>
        <v/>
      </c>
      <c r="W85" s="6" t="str">
        <f>IFERROR(VLOOKUP($U85,'Full M Men'!$A$4:$G$176,3,FALSE),"")</f>
        <v/>
      </c>
      <c r="X85" s="6" t="str">
        <f>IFERROR(VLOOKUP($U85,'Full M Men'!$A$4:$G$176,7,FALSE),"")</f>
        <v/>
      </c>
    </row>
    <row r="86" spans="1:24" x14ac:dyDescent="0.4">
      <c r="A86" s="8">
        <v>83</v>
      </c>
      <c r="B86" s="6" t="str">
        <f>IFERROR(VLOOKUP($A86,'5k Men'!$A$4:$G$144,2,FALSE),"")</f>
        <v>Gary</v>
      </c>
      <c r="C86" s="6" t="str">
        <f>IFERROR(VLOOKUP($A86,'5k Men'!$A$4:$G$144,3,FALSE),"")</f>
        <v>Thomas</v>
      </c>
      <c r="D86" s="6">
        <f>IFERROR(VLOOKUP($A86,'5k Men'!$A$4:$G$144,7,FALSE),"")</f>
        <v>2.1168981481481483E-2</v>
      </c>
      <c r="F86" s="8">
        <v>83</v>
      </c>
      <c r="G86" s="6" t="str">
        <f>IFERROR(VLOOKUP($F86,'10K Men'!$A$4:$G$176,2,FALSE),"")</f>
        <v/>
      </c>
      <c r="H86" s="6" t="str">
        <f>IFERROR(VLOOKUP($F86,'10K Men'!$A$4:$G$176,3,FALSE),"")</f>
        <v/>
      </c>
      <c r="I86" s="6" t="str">
        <f>IFERROR(VLOOKUP($F86,'10K Men'!$A$4:$G$176,7,FALSE),"")</f>
        <v/>
      </c>
      <c r="J86" s="24"/>
      <c r="K86" s="8">
        <v>83</v>
      </c>
      <c r="L86" s="6" t="str">
        <f>IFERROR(VLOOKUP($K86,'10M Men'!$A$4:$G$176,2,FALSE),"")</f>
        <v/>
      </c>
      <c r="M86" s="6" t="str">
        <f>IFERROR(VLOOKUP($K86,'10M Men'!$A$4:$G$176,3,FALSE),"")</f>
        <v/>
      </c>
      <c r="N86" s="6" t="str">
        <f>IFERROR(VLOOKUP($K86,'10M Men'!$A$4:$G$176,7,FALSE),"")</f>
        <v/>
      </c>
      <c r="O86" s="20"/>
      <c r="P86" s="8">
        <v>83</v>
      </c>
      <c r="Q86" s="6" t="str">
        <f>IFERROR(VLOOKUP($P86,'Half M Men'!$A$4:$G$153,2,FALSE),"")</f>
        <v/>
      </c>
      <c r="R86" s="6" t="str">
        <f>IFERROR(VLOOKUP($P86,'Half M Men'!$A$4:$G$153,3,FALSE),"")</f>
        <v/>
      </c>
      <c r="S86" s="6" t="str">
        <f>IFERROR(VLOOKUP($P86,'Half M Men'!$A$4:$G$153,7,FALSE),"")</f>
        <v/>
      </c>
      <c r="T86" s="20"/>
      <c r="U86" s="8">
        <v>83</v>
      </c>
      <c r="V86" s="6" t="str">
        <f>IFERROR(VLOOKUP($U86,'Full M Men'!$A$4:$G$176,2,FALSE),"")</f>
        <v/>
      </c>
      <c r="W86" s="6" t="str">
        <f>IFERROR(VLOOKUP($U86,'Full M Men'!$A$4:$G$176,3,FALSE),"")</f>
        <v/>
      </c>
      <c r="X86" s="6" t="str">
        <f>IFERROR(VLOOKUP($U86,'Full M Men'!$A$4:$G$176,7,FALSE),"")</f>
        <v/>
      </c>
    </row>
    <row r="87" spans="1:24" x14ac:dyDescent="0.4">
      <c r="A87" s="8">
        <v>84</v>
      </c>
      <c r="B87" s="6" t="str">
        <f>IFERROR(VLOOKUP($A87,'5k Men'!$A$4:$G$144,2,FALSE),"")</f>
        <v>Adrian</v>
      </c>
      <c r="C87" s="6" t="str">
        <f>IFERROR(VLOOKUP($A87,'5k Men'!$A$4:$G$144,3,FALSE),"")</f>
        <v>Holland</v>
      </c>
      <c r="D87" s="6">
        <f>IFERROR(VLOOKUP($A87,'5k Men'!$A$4:$G$144,7,FALSE),"")</f>
        <v>2.1261574074074075E-2</v>
      </c>
      <c r="F87" s="8">
        <v>84</v>
      </c>
      <c r="G87" s="6" t="str">
        <f>IFERROR(VLOOKUP($F87,'10K Men'!$A$4:$G$176,2,FALSE),"")</f>
        <v/>
      </c>
      <c r="H87" s="6" t="str">
        <f>IFERROR(VLOOKUP($F87,'10K Men'!$A$4:$G$176,3,FALSE),"")</f>
        <v/>
      </c>
      <c r="I87" s="6" t="str">
        <f>IFERROR(VLOOKUP($F87,'10K Men'!$A$4:$G$176,7,FALSE),"")</f>
        <v/>
      </c>
      <c r="J87" s="24"/>
      <c r="K87" s="8">
        <v>84</v>
      </c>
      <c r="L87" s="6" t="str">
        <f>IFERROR(VLOOKUP($K87,'10M Men'!$A$4:$G$176,2,FALSE),"")</f>
        <v/>
      </c>
      <c r="M87" s="6" t="str">
        <f>IFERROR(VLOOKUP($K87,'10M Men'!$A$4:$G$176,3,FALSE),"")</f>
        <v/>
      </c>
      <c r="N87" s="6" t="str">
        <f>IFERROR(VLOOKUP($K87,'10M Men'!$A$4:$G$176,7,FALSE),"")</f>
        <v/>
      </c>
      <c r="O87" s="20"/>
      <c r="P87" s="8">
        <v>84</v>
      </c>
      <c r="Q87" s="6" t="str">
        <f>IFERROR(VLOOKUP($P87,'Half M Men'!$A$4:$G$153,2,FALSE),"")</f>
        <v/>
      </c>
      <c r="R87" s="6" t="str">
        <f>IFERROR(VLOOKUP($P87,'Half M Men'!$A$4:$G$153,3,FALSE),"")</f>
        <v/>
      </c>
      <c r="S87" s="6" t="str">
        <f>IFERROR(VLOOKUP($P87,'Half M Men'!$A$4:$G$153,7,FALSE),"")</f>
        <v/>
      </c>
      <c r="T87" s="20"/>
      <c r="U87" s="8">
        <v>84</v>
      </c>
      <c r="V87" s="6" t="str">
        <f>IFERROR(VLOOKUP($U87,'Full M Men'!$A$4:$G$176,2,FALSE),"")</f>
        <v/>
      </c>
      <c r="W87" s="6" t="str">
        <f>IFERROR(VLOOKUP($U87,'Full M Men'!$A$4:$G$176,3,FALSE),"")</f>
        <v/>
      </c>
      <c r="X87" s="6" t="str">
        <f>IFERROR(VLOOKUP($U87,'Full M Men'!$A$4:$G$176,7,FALSE),"")</f>
        <v/>
      </c>
    </row>
    <row r="88" spans="1:24" x14ac:dyDescent="0.4">
      <c r="A88" s="8">
        <v>85</v>
      </c>
      <c r="B88" s="6" t="str">
        <f>IFERROR(VLOOKUP($A88,'5k Men'!$A$4:$G$144,2,FALSE),"")</f>
        <v>Nicholas</v>
      </c>
      <c r="C88" s="6" t="str">
        <f>IFERROR(VLOOKUP($A88,'5k Men'!$A$4:$G$144,3,FALSE),"")</f>
        <v>Morrell</v>
      </c>
      <c r="D88" s="6">
        <f>IFERROR(VLOOKUP($A88,'5k Men'!$A$4:$G$144,7,FALSE),"")</f>
        <v>2.1273148148148149E-2</v>
      </c>
      <c r="F88" s="8">
        <v>85</v>
      </c>
      <c r="G88" s="6" t="str">
        <f>IFERROR(VLOOKUP($F88,'10K Men'!$A$4:$G$176,2,FALSE),"")</f>
        <v/>
      </c>
      <c r="H88" s="6" t="str">
        <f>IFERROR(VLOOKUP($F88,'10K Men'!$A$4:$G$176,3,FALSE),"")</f>
        <v/>
      </c>
      <c r="I88" s="6" t="str">
        <f>IFERROR(VLOOKUP($F88,'10K Men'!$A$4:$G$176,7,FALSE),"")</f>
        <v/>
      </c>
      <c r="J88" s="24"/>
      <c r="K88" s="8">
        <v>85</v>
      </c>
      <c r="L88" s="6" t="str">
        <f>IFERROR(VLOOKUP($K88,'10M Men'!$A$4:$G$176,2,FALSE),"")</f>
        <v/>
      </c>
      <c r="M88" s="6" t="str">
        <f>IFERROR(VLOOKUP($K88,'10M Men'!$A$4:$G$176,3,FALSE),"")</f>
        <v/>
      </c>
      <c r="N88" s="6" t="str">
        <f>IFERROR(VLOOKUP($K88,'10M Men'!$A$4:$G$176,7,FALSE),"")</f>
        <v/>
      </c>
      <c r="O88" s="20"/>
      <c r="P88" s="8">
        <v>85</v>
      </c>
      <c r="Q88" s="6" t="str">
        <f>IFERROR(VLOOKUP($P88,'Half M Men'!$A$4:$G$153,2,FALSE),"")</f>
        <v/>
      </c>
      <c r="R88" s="6" t="str">
        <f>IFERROR(VLOOKUP($P88,'Half M Men'!$A$4:$G$153,3,FALSE),"")</f>
        <v/>
      </c>
      <c r="S88" s="6" t="str">
        <f>IFERROR(VLOOKUP($P88,'Half M Men'!$A$4:$G$153,7,FALSE),"")</f>
        <v/>
      </c>
      <c r="T88" s="20"/>
      <c r="U88" s="8">
        <v>85</v>
      </c>
      <c r="V88" s="6" t="str">
        <f>IFERROR(VLOOKUP($U88,'Full M Men'!$A$4:$G$176,2,FALSE),"")</f>
        <v/>
      </c>
      <c r="W88" s="6" t="str">
        <f>IFERROR(VLOOKUP($U88,'Full M Men'!$A$4:$G$176,3,FALSE),"")</f>
        <v/>
      </c>
      <c r="X88" s="6" t="str">
        <f>IFERROR(VLOOKUP($U88,'Full M Men'!$A$4:$G$176,7,FALSE),"")</f>
        <v/>
      </c>
    </row>
    <row r="89" spans="1:24" x14ac:dyDescent="0.4">
      <c r="A89" s="8">
        <v>86</v>
      </c>
      <c r="B89" s="6" t="str">
        <f>IFERROR(VLOOKUP($A89,'5k Men'!$A$4:$G$144,2,FALSE),"")</f>
        <v>Stephen</v>
      </c>
      <c r="C89" s="6" t="str">
        <f>IFERROR(VLOOKUP($A89,'5k Men'!$A$4:$G$144,3,FALSE),"")</f>
        <v>Williets</v>
      </c>
      <c r="D89" s="6">
        <f>IFERROR(VLOOKUP($A89,'5k Men'!$A$4:$G$144,7,FALSE),"")</f>
        <v>2.2349537037037036E-2</v>
      </c>
      <c r="F89" s="8">
        <v>86</v>
      </c>
      <c r="G89" s="6" t="str">
        <f>IFERROR(VLOOKUP($F89,'10K Men'!$A$4:$G$176,2,FALSE),"")</f>
        <v/>
      </c>
      <c r="H89" s="6" t="str">
        <f>IFERROR(VLOOKUP($F89,'10K Men'!$A$4:$G$176,3,FALSE),"")</f>
        <v/>
      </c>
      <c r="I89" s="6" t="str">
        <f>IFERROR(VLOOKUP($F89,'10K Men'!$A$4:$G$176,7,FALSE),"")</f>
        <v/>
      </c>
      <c r="J89" s="24"/>
      <c r="K89" s="8">
        <v>86</v>
      </c>
      <c r="L89" s="6" t="str">
        <f>IFERROR(VLOOKUP($K89,'10M Men'!$A$4:$G$176,2,FALSE),"")</f>
        <v/>
      </c>
      <c r="M89" s="6" t="str">
        <f>IFERROR(VLOOKUP($K89,'10M Men'!$A$4:$G$176,3,FALSE),"")</f>
        <v/>
      </c>
      <c r="N89" s="6" t="str">
        <f>IFERROR(VLOOKUP($K89,'10M Men'!$A$4:$G$176,7,FALSE),"")</f>
        <v/>
      </c>
      <c r="O89" s="20"/>
      <c r="P89" s="8">
        <v>86</v>
      </c>
      <c r="Q89" s="6" t="str">
        <f>IFERROR(VLOOKUP($P89,'Half M Men'!$A$4:$G$153,2,FALSE),"")</f>
        <v/>
      </c>
      <c r="R89" s="6" t="str">
        <f>IFERROR(VLOOKUP($P89,'Half M Men'!$A$4:$G$153,3,FALSE),"")</f>
        <v/>
      </c>
      <c r="S89" s="6" t="str">
        <f>IFERROR(VLOOKUP($P89,'Half M Men'!$A$4:$G$153,7,FALSE),"")</f>
        <v/>
      </c>
      <c r="T89" s="20"/>
      <c r="U89" s="8">
        <v>86</v>
      </c>
      <c r="V89" s="6" t="str">
        <f>IFERROR(VLOOKUP($U89,'Full M Men'!$A$4:$G$176,2,FALSE),"")</f>
        <v/>
      </c>
      <c r="W89" s="6" t="str">
        <f>IFERROR(VLOOKUP($U89,'Full M Men'!$A$4:$G$176,3,FALSE),"")</f>
        <v/>
      </c>
      <c r="X89" s="6" t="str">
        <f>IFERROR(VLOOKUP($U89,'Full M Men'!$A$4:$G$176,7,FALSE),"")</f>
        <v/>
      </c>
    </row>
    <row r="90" spans="1:24" x14ac:dyDescent="0.4">
      <c r="A90" s="8">
        <v>87</v>
      </c>
      <c r="B90" s="6" t="str">
        <f>IFERROR(VLOOKUP($A90,'5k Men'!$A$4:$G$144,2,FALSE),"")</f>
        <v>Nigel</v>
      </c>
      <c r="C90" s="6" t="str">
        <f>IFERROR(VLOOKUP($A90,'5k Men'!$A$4:$G$144,3,FALSE),"")</f>
        <v>Wilson</v>
      </c>
      <c r="D90" s="6">
        <f>IFERROR(VLOOKUP($A90,'5k Men'!$A$4:$G$144,7,FALSE),"")</f>
        <v>2.2997685185185184E-2</v>
      </c>
      <c r="F90" s="8">
        <v>87</v>
      </c>
      <c r="G90" s="6" t="str">
        <f>IFERROR(VLOOKUP($F90,'10K Men'!$A$4:$G$176,2,FALSE),"")</f>
        <v/>
      </c>
      <c r="H90" s="6" t="str">
        <f>IFERROR(VLOOKUP($F90,'10K Men'!$A$4:$G$176,3,FALSE),"")</f>
        <v/>
      </c>
      <c r="I90" s="6" t="str">
        <f>IFERROR(VLOOKUP($F90,'10K Men'!$A$4:$G$176,7,FALSE),"")</f>
        <v/>
      </c>
      <c r="J90" s="24"/>
      <c r="K90" s="8">
        <v>87</v>
      </c>
      <c r="L90" s="6" t="str">
        <f>IFERROR(VLOOKUP($K90,'10M Men'!$A$4:$G$176,2,FALSE),"")</f>
        <v/>
      </c>
      <c r="M90" s="6" t="str">
        <f>IFERROR(VLOOKUP($K90,'10M Men'!$A$4:$G$176,3,FALSE),"")</f>
        <v/>
      </c>
      <c r="N90" s="6" t="str">
        <f>IFERROR(VLOOKUP($K90,'10M Men'!$A$4:$G$176,7,FALSE),"")</f>
        <v/>
      </c>
      <c r="O90" s="20"/>
      <c r="P90" s="8">
        <v>87</v>
      </c>
      <c r="Q90" s="6" t="str">
        <f>IFERROR(VLOOKUP($P90,'Half M Men'!$A$4:$G$153,2,FALSE),"")</f>
        <v/>
      </c>
      <c r="R90" s="6" t="str">
        <f>IFERROR(VLOOKUP($P90,'Half M Men'!$A$4:$G$153,3,FALSE),"")</f>
        <v/>
      </c>
      <c r="S90" s="6" t="str">
        <f>IFERROR(VLOOKUP($P90,'Half M Men'!$A$4:$G$153,7,FALSE),"")</f>
        <v/>
      </c>
      <c r="T90" s="20"/>
      <c r="U90" s="8">
        <v>87</v>
      </c>
      <c r="V90" s="6" t="str">
        <f>IFERROR(VLOOKUP($U90,'Full M Men'!$A$4:$G$176,2,FALSE),"")</f>
        <v/>
      </c>
      <c r="W90" s="6" t="str">
        <f>IFERROR(VLOOKUP($U90,'Full M Men'!$A$4:$G$176,3,FALSE),"")</f>
        <v/>
      </c>
      <c r="X90" s="6" t="str">
        <f>IFERROR(VLOOKUP($U90,'Full M Men'!$A$4:$G$176,7,FALSE),"")</f>
        <v/>
      </c>
    </row>
    <row r="91" spans="1:24" x14ac:dyDescent="0.4">
      <c r="A91" s="8">
        <v>88</v>
      </c>
      <c r="B91" s="6" t="str">
        <f>IFERROR(VLOOKUP($A91,'5k Men'!$A$4:$G$144,2,FALSE),"")</f>
        <v>Paul</v>
      </c>
      <c r="C91" s="6" t="str">
        <f>IFERROR(VLOOKUP($A91,'5k Men'!$A$4:$G$144,3,FALSE),"")</f>
        <v>Littlewood</v>
      </c>
      <c r="D91" s="6">
        <f>IFERROR(VLOOKUP($A91,'5k Men'!$A$4:$G$144,7,FALSE),"")</f>
        <v>2.34375E-2</v>
      </c>
      <c r="F91" s="8">
        <v>88</v>
      </c>
      <c r="G91" s="6" t="str">
        <f>IFERROR(VLOOKUP($F91,'10K Men'!$A$4:$G$176,2,FALSE),"")</f>
        <v/>
      </c>
      <c r="H91" s="6" t="str">
        <f>IFERROR(VLOOKUP($F91,'10K Men'!$A$4:$G$176,3,FALSE),"")</f>
        <v/>
      </c>
      <c r="I91" s="6" t="str">
        <f>IFERROR(VLOOKUP($F91,'10K Men'!$A$4:$G$176,7,FALSE),"")</f>
        <v/>
      </c>
      <c r="J91" s="24"/>
      <c r="K91" s="8">
        <v>88</v>
      </c>
      <c r="L91" s="6" t="str">
        <f>IFERROR(VLOOKUP($K91,'10M Men'!$A$4:$G$176,2,FALSE),"")</f>
        <v/>
      </c>
      <c r="M91" s="6" t="str">
        <f>IFERROR(VLOOKUP($K91,'10M Men'!$A$4:$G$176,3,FALSE),"")</f>
        <v/>
      </c>
      <c r="N91" s="6" t="str">
        <f>IFERROR(VLOOKUP($K91,'10M Men'!$A$4:$G$176,7,FALSE),"")</f>
        <v/>
      </c>
      <c r="O91" s="20"/>
      <c r="P91" s="8">
        <v>88</v>
      </c>
      <c r="Q91" s="6" t="str">
        <f>IFERROR(VLOOKUP($P91,'Half M Men'!$A$4:$G$153,2,FALSE),"")</f>
        <v/>
      </c>
      <c r="R91" s="6" t="str">
        <f>IFERROR(VLOOKUP($P91,'Half M Men'!$A$4:$G$153,3,FALSE),"")</f>
        <v/>
      </c>
      <c r="S91" s="6" t="str">
        <f>IFERROR(VLOOKUP($P91,'Half M Men'!$A$4:$G$153,7,FALSE),"")</f>
        <v/>
      </c>
      <c r="T91" s="20"/>
      <c r="U91" s="8">
        <v>88</v>
      </c>
      <c r="V91" s="6" t="str">
        <f>IFERROR(VLOOKUP($U91,'Full M Men'!$A$4:$G$176,2,FALSE),"")</f>
        <v/>
      </c>
      <c r="W91" s="6" t="str">
        <f>IFERROR(VLOOKUP($U91,'Full M Men'!$A$4:$G$176,3,FALSE),"")</f>
        <v/>
      </c>
      <c r="X91" s="6" t="str">
        <f>IFERROR(VLOOKUP($U91,'Full M Men'!$A$4:$G$176,7,FALSE),"")</f>
        <v/>
      </c>
    </row>
    <row r="92" spans="1:24" x14ac:dyDescent="0.4">
      <c r="A92" s="8">
        <v>89</v>
      </c>
      <c r="B92" s="6" t="str">
        <f>IFERROR(VLOOKUP($A92,'5k Men'!$A$4:$G$144,2,FALSE),"")</f>
        <v>Andrew</v>
      </c>
      <c r="C92" s="6" t="str">
        <f>IFERROR(VLOOKUP($A92,'5k Men'!$A$4:$G$144,3,FALSE),"")</f>
        <v>Grainger</v>
      </c>
      <c r="D92" s="6">
        <f>IFERROR(VLOOKUP($A92,'5k Men'!$A$4:$G$144,7,FALSE),"")</f>
        <v>2.3599537037037037E-2</v>
      </c>
      <c r="F92" s="8">
        <v>89</v>
      </c>
      <c r="G92" s="6" t="str">
        <f>IFERROR(VLOOKUP($F92,'10K Men'!$A$4:$G$176,2,FALSE),"")</f>
        <v/>
      </c>
      <c r="H92" s="6" t="str">
        <f>IFERROR(VLOOKUP($F92,'10K Men'!$A$4:$G$176,3,FALSE),"")</f>
        <v/>
      </c>
      <c r="I92" s="6" t="str">
        <f>IFERROR(VLOOKUP($F92,'10K Men'!$A$4:$G$176,7,FALSE),"")</f>
        <v/>
      </c>
      <c r="J92" s="24"/>
      <c r="K92" s="8">
        <v>89</v>
      </c>
      <c r="L92" s="6" t="str">
        <f>IFERROR(VLOOKUP($K92,'10M Men'!$A$4:$G$176,2,FALSE),"")</f>
        <v/>
      </c>
      <c r="M92" s="6" t="str">
        <f>IFERROR(VLOOKUP($K92,'10M Men'!$A$4:$G$176,3,FALSE),"")</f>
        <v/>
      </c>
      <c r="N92" s="6" t="str">
        <f>IFERROR(VLOOKUP($K92,'10M Men'!$A$4:$G$176,7,FALSE),"")</f>
        <v/>
      </c>
      <c r="O92" s="20"/>
      <c r="P92" s="8">
        <v>89</v>
      </c>
      <c r="Q92" s="6" t="str">
        <f>IFERROR(VLOOKUP($P92,'Half M Men'!$A$4:$G$153,2,FALSE),"")</f>
        <v/>
      </c>
      <c r="R92" s="6" t="str">
        <f>IFERROR(VLOOKUP($P92,'Half M Men'!$A$4:$G$153,3,FALSE),"")</f>
        <v/>
      </c>
      <c r="S92" s="6" t="str">
        <f>IFERROR(VLOOKUP($P92,'Half M Men'!$A$4:$G$153,7,FALSE),"")</f>
        <v/>
      </c>
      <c r="T92" s="20"/>
      <c r="U92" s="8">
        <v>89</v>
      </c>
      <c r="V92" s="6" t="str">
        <f>IFERROR(VLOOKUP($U92,'Full M Men'!$A$4:$G$176,2,FALSE),"")</f>
        <v/>
      </c>
      <c r="W92" s="6" t="str">
        <f>IFERROR(VLOOKUP($U92,'Full M Men'!$A$4:$G$176,3,FALSE),"")</f>
        <v/>
      </c>
      <c r="X92" s="6" t="str">
        <f>IFERROR(VLOOKUP($U92,'Full M Men'!$A$4:$G$176,7,FALSE),"")</f>
        <v/>
      </c>
    </row>
    <row r="93" spans="1:24" x14ac:dyDescent="0.4">
      <c r="A93" s="8">
        <v>90</v>
      </c>
      <c r="B93" s="6" t="str">
        <f>IFERROR(VLOOKUP($A93,'5k Men'!$A$4:$G$144,2,FALSE),"")</f>
        <v>Ian</v>
      </c>
      <c r="C93" s="6" t="str">
        <f>IFERROR(VLOOKUP($A93,'5k Men'!$A$4:$G$144,3,FALSE),"")</f>
        <v>Blakey</v>
      </c>
      <c r="D93" s="6">
        <f>IFERROR(VLOOKUP($A93,'5k Men'!$A$4:$G$144,7,FALSE),"")</f>
        <v>2.3819444444444445E-2</v>
      </c>
      <c r="F93" s="8">
        <v>90</v>
      </c>
      <c r="G93" s="6" t="str">
        <f>IFERROR(VLOOKUP($F93,'10K Men'!$A$4:$G$176,2,FALSE),"")</f>
        <v/>
      </c>
      <c r="H93" s="6" t="str">
        <f>IFERROR(VLOOKUP($F93,'10K Men'!$A$4:$G$176,3,FALSE),"")</f>
        <v/>
      </c>
      <c r="I93" s="6" t="str">
        <f>IFERROR(VLOOKUP($F93,'10K Men'!$A$4:$G$176,7,FALSE),"")</f>
        <v/>
      </c>
      <c r="J93" s="24"/>
      <c r="K93" s="8">
        <v>90</v>
      </c>
      <c r="L93" s="6" t="str">
        <f>IFERROR(VLOOKUP($K93,'10M Men'!$A$4:$G$176,2,FALSE),"")</f>
        <v/>
      </c>
      <c r="M93" s="6" t="str">
        <f>IFERROR(VLOOKUP($K93,'10M Men'!$A$4:$G$176,3,FALSE),"")</f>
        <v/>
      </c>
      <c r="N93" s="6" t="str">
        <f>IFERROR(VLOOKUP($K93,'10M Men'!$A$4:$G$176,7,FALSE),"")</f>
        <v/>
      </c>
      <c r="O93" s="20"/>
      <c r="P93" s="8">
        <v>90</v>
      </c>
      <c r="Q93" s="6" t="str">
        <f>IFERROR(VLOOKUP($P93,'Half M Men'!$A$4:$G$153,2,FALSE),"")</f>
        <v/>
      </c>
      <c r="R93" s="6" t="str">
        <f>IFERROR(VLOOKUP($P93,'Half M Men'!$A$4:$G$153,3,FALSE),"")</f>
        <v/>
      </c>
      <c r="S93" s="6" t="str">
        <f>IFERROR(VLOOKUP($P93,'Half M Men'!$A$4:$G$153,7,FALSE),"")</f>
        <v/>
      </c>
      <c r="T93" s="20"/>
      <c r="U93" s="8">
        <v>90</v>
      </c>
      <c r="V93" s="6" t="str">
        <f>IFERROR(VLOOKUP($U93,'Full M Men'!$A$4:$G$176,2,FALSE),"")</f>
        <v/>
      </c>
      <c r="W93" s="6" t="str">
        <f>IFERROR(VLOOKUP($U93,'Full M Men'!$A$4:$G$176,3,FALSE),"")</f>
        <v/>
      </c>
      <c r="X93" s="6" t="str">
        <f>IFERROR(VLOOKUP($U93,'Full M Men'!$A$4:$G$176,7,FALSE),"")</f>
        <v/>
      </c>
    </row>
    <row r="94" spans="1:24" x14ac:dyDescent="0.4">
      <c r="A94" s="8">
        <v>91</v>
      </c>
      <c r="B94" s="6" t="str">
        <f>IFERROR(VLOOKUP($A94,'5k Men'!$A$4:$G$144,2,FALSE),"")</f>
        <v>Chris</v>
      </c>
      <c r="C94" s="6" t="str">
        <f>IFERROR(VLOOKUP($A94,'5k Men'!$A$4:$G$144,3,FALSE),"")</f>
        <v>Gibson</v>
      </c>
      <c r="D94" s="6">
        <f>IFERROR(VLOOKUP($A94,'5k Men'!$A$4:$G$144,7,FALSE),"")</f>
        <v>2.9675925925925925E-2</v>
      </c>
      <c r="F94" s="8">
        <v>91</v>
      </c>
      <c r="G94" s="6" t="str">
        <f>IFERROR(VLOOKUP($F94,'10K Men'!$A$4:$G$176,2,FALSE),"")</f>
        <v/>
      </c>
      <c r="H94" s="6" t="str">
        <f>IFERROR(VLOOKUP($F94,'10K Men'!$A$4:$G$176,3,FALSE),"")</f>
        <v/>
      </c>
      <c r="I94" s="6" t="str">
        <f>IFERROR(VLOOKUP($F94,'10K Men'!$A$4:$G$176,7,FALSE),"")</f>
        <v/>
      </c>
      <c r="J94" s="24"/>
      <c r="K94" s="8">
        <v>91</v>
      </c>
      <c r="L94" s="6" t="str">
        <f>IFERROR(VLOOKUP($K94,'10M Men'!$A$4:$G$176,2,FALSE),"")</f>
        <v/>
      </c>
      <c r="M94" s="6" t="str">
        <f>IFERROR(VLOOKUP($K94,'10M Men'!$A$4:$G$176,3,FALSE),"")</f>
        <v/>
      </c>
      <c r="N94" s="6" t="str">
        <f>IFERROR(VLOOKUP($K94,'10M Men'!$A$4:$G$176,7,FALSE),"")</f>
        <v/>
      </c>
      <c r="O94" s="20"/>
      <c r="P94" s="8">
        <v>91</v>
      </c>
      <c r="Q94" s="6" t="str">
        <f>IFERROR(VLOOKUP($P94,'Half M Men'!$A$4:$G$153,2,FALSE),"")</f>
        <v/>
      </c>
      <c r="R94" s="6" t="str">
        <f>IFERROR(VLOOKUP($P94,'Half M Men'!$A$4:$G$153,3,FALSE),"")</f>
        <v/>
      </c>
      <c r="S94" s="6" t="str">
        <f>IFERROR(VLOOKUP($P94,'Half M Men'!$A$4:$G$153,7,FALSE),"")</f>
        <v/>
      </c>
      <c r="T94" s="20"/>
      <c r="U94" s="8">
        <v>91</v>
      </c>
      <c r="V94" s="6" t="str">
        <f>IFERROR(VLOOKUP($U94,'Full M Men'!$A$4:$G$176,2,FALSE),"")</f>
        <v/>
      </c>
      <c r="W94" s="6" t="str">
        <f>IFERROR(VLOOKUP($U94,'Full M Men'!$A$4:$G$176,3,FALSE),"")</f>
        <v/>
      </c>
      <c r="X94" s="6" t="str">
        <f>IFERROR(VLOOKUP($U94,'Full M Men'!$A$4:$G$176,7,FALSE),"")</f>
        <v/>
      </c>
    </row>
    <row r="95" spans="1:24" x14ac:dyDescent="0.4">
      <c r="A95" s="8">
        <v>92</v>
      </c>
      <c r="B95" s="6" t="str">
        <f>IFERROR(VLOOKUP($A95,'5k Men'!$A$4:$G$144,2,FALSE),"")</f>
        <v>Frank</v>
      </c>
      <c r="C95" s="6" t="str">
        <f>IFERROR(VLOOKUP($A95,'5k Men'!$A$4:$G$144,3,FALSE),"")</f>
        <v>Harrison</v>
      </c>
      <c r="D95" s="6">
        <f>IFERROR(VLOOKUP($A95,'5k Men'!$A$4:$G$144,7,FALSE),"")</f>
        <v>3.2835648148148149E-2</v>
      </c>
      <c r="F95" s="8">
        <v>92</v>
      </c>
      <c r="G95" s="6" t="str">
        <f>IFERROR(VLOOKUP($F95,'10K Men'!$A$4:$G$176,2,FALSE),"")</f>
        <v/>
      </c>
      <c r="H95" s="6" t="str">
        <f>IFERROR(VLOOKUP($F95,'10K Men'!$A$4:$G$176,3,FALSE),"")</f>
        <v/>
      </c>
      <c r="I95" s="6" t="str">
        <f>IFERROR(VLOOKUP($F95,'10K Men'!$A$4:$G$176,7,FALSE),"")</f>
        <v/>
      </c>
      <c r="J95" s="24"/>
      <c r="K95" s="8">
        <v>92</v>
      </c>
      <c r="L95" s="6" t="str">
        <f>IFERROR(VLOOKUP($K95,'10M Men'!$A$4:$G$176,2,FALSE),"")</f>
        <v/>
      </c>
      <c r="M95" s="6" t="str">
        <f>IFERROR(VLOOKUP($K95,'10M Men'!$A$4:$G$176,3,FALSE),"")</f>
        <v/>
      </c>
      <c r="N95" s="6" t="str">
        <f>IFERROR(VLOOKUP($K95,'10M Men'!$A$4:$G$176,7,FALSE),"")</f>
        <v/>
      </c>
      <c r="O95" s="20"/>
      <c r="P95" s="8">
        <v>92</v>
      </c>
      <c r="Q95" s="6" t="str">
        <f>IFERROR(VLOOKUP($P95,'Half M Men'!$A$4:$G$153,2,FALSE),"")</f>
        <v/>
      </c>
      <c r="R95" s="6" t="str">
        <f>IFERROR(VLOOKUP($P95,'Half M Men'!$A$4:$G$153,3,FALSE),"")</f>
        <v/>
      </c>
      <c r="S95" s="6" t="str">
        <f>IFERROR(VLOOKUP($P95,'Half M Men'!$A$4:$G$153,7,FALSE),"")</f>
        <v/>
      </c>
      <c r="T95" s="20"/>
      <c r="U95" s="8">
        <v>92</v>
      </c>
      <c r="V95" s="6" t="str">
        <f>IFERROR(VLOOKUP($U95,'Full M Men'!$A$4:$G$176,2,FALSE),"")</f>
        <v/>
      </c>
      <c r="W95" s="6" t="str">
        <f>IFERROR(VLOOKUP($U95,'Full M Men'!$A$4:$G$176,3,FALSE),"")</f>
        <v/>
      </c>
      <c r="X95" s="6" t="str">
        <f>IFERROR(VLOOKUP($U95,'Full M Men'!$A$4:$G$176,7,FALSE),"")</f>
        <v/>
      </c>
    </row>
    <row r="96" spans="1:24" x14ac:dyDescent="0.4">
      <c r="A96" s="8">
        <v>93</v>
      </c>
      <c r="B96" s="6" t="str">
        <f>IFERROR(VLOOKUP($A96,'5k Men'!$A$4:$G$144,2,FALSE),"")</f>
        <v>Ivor</v>
      </c>
      <c r="C96" s="6" t="str">
        <f>IFERROR(VLOOKUP($A96,'5k Men'!$A$4:$G$144,3,FALSE),"")</f>
        <v>Roberts</v>
      </c>
      <c r="D96" s="6">
        <f>IFERROR(VLOOKUP($A96,'5k Men'!$A$4:$G$144,7,FALSE),"")</f>
        <v>3.7708333333333337E-2</v>
      </c>
      <c r="F96" s="8">
        <v>93</v>
      </c>
      <c r="G96" s="6" t="str">
        <f>IFERROR(VLOOKUP($F96,'10K Men'!$A$4:$G$176,2,FALSE),"")</f>
        <v/>
      </c>
      <c r="H96" s="6" t="str">
        <f>IFERROR(VLOOKUP($F96,'10K Men'!$A$4:$G$176,3,FALSE),"")</f>
        <v/>
      </c>
      <c r="I96" s="6" t="str">
        <f>IFERROR(VLOOKUP($F96,'10K Men'!$A$4:$G$176,7,FALSE),"")</f>
        <v/>
      </c>
      <c r="J96" s="24"/>
      <c r="K96" s="8">
        <v>93</v>
      </c>
      <c r="L96" s="6" t="str">
        <f>IFERROR(VLOOKUP($K96,'10M Men'!$A$4:$G$176,2,FALSE),"")</f>
        <v/>
      </c>
      <c r="M96" s="6" t="str">
        <f>IFERROR(VLOOKUP($K96,'10M Men'!$A$4:$G$176,3,FALSE),"")</f>
        <v/>
      </c>
      <c r="N96" s="6" t="str">
        <f>IFERROR(VLOOKUP($K96,'10M Men'!$A$4:$G$176,7,FALSE),"")</f>
        <v/>
      </c>
      <c r="O96" s="20"/>
      <c r="P96" s="8">
        <v>93</v>
      </c>
      <c r="Q96" s="6" t="str">
        <f>IFERROR(VLOOKUP($P96,'Half M Men'!$A$4:$G$153,2,FALSE),"")</f>
        <v/>
      </c>
      <c r="R96" s="6" t="str">
        <f>IFERROR(VLOOKUP($P96,'Half M Men'!$A$4:$G$153,3,FALSE),"")</f>
        <v/>
      </c>
      <c r="S96" s="6" t="str">
        <f>IFERROR(VLOOKUP($P96,'Half M Men'!$A$4:$G$153,7,FALSE),"")</f>
        <v/>
      </c>
      <c r="T96" s="20"/>
      <c r="U96" s="8">
        <v>93</v>
      </c>
      <c r="V96" s="6" t="str">
        <f>IFERROR(VLOOKUP($U96,'Full M Men'!$A$4:$G$176,2,FALSE),"")</f>
        <v/>
      </c>
      <c r="W96" s="6" t="str">
        <f>IFERROR(VLOOKUP($U96,'Full M Men'!$A$4:$G$176,3,FALSE),"")</f>
        <v/>
      </c>
      <c r="X96" s="6" t="str">
        <f>IFERROR(VLOOKUP($U96,'Full M Men'!$A$4:$G$176,7,FALSE),"")</f>
        <v/>
      </c>
    </row>
    <row r="97" spans="1:24" x14ac:dyDescent="0.4">
      <c r="A97" s="8">
        <v>94</v>
      </c>
      <c r="B97" s="6" t="str">
        <f>IFERROR(VLOOKUP($A97,'5k Men'!$A$4:$G$144,2,FALSE),"")</f>
        <v/>
      </c>
      <c r="C97" s="6" t="str">
        <f>IFERROR(VLOOKUP($A97,'5k Men'!$A$4:$G$144,3,FALSE),"")</f>
        <v/>
      </c>
      <c r="D97" s="6" t="str">
        <f>IFERROR(VLOOKUP($A97,'5k Men'!$A$4:$G$144,7,FALSE),"")</f>
        <v/>
      </c>
      <c r="F97" s="8">
        <v>94</v>
      </c>
      <c r="G97" s="6" t="str">
        <f>IFERROR(VLOOKUP($F97,'10K Men'!$A$4:$G$176,2,FALSE),"")</f>
        <v/>
      </c>
      <c r="H97" s="6" t="str">
        <f>IFERROR(VLOOKUP($F97,'10K Men'!$A$4:$G$176,3,FALSE),"")</f>
        <v/>
      </c>
      <c r="I97" s="6" t="str">
        <f>IFERROR(VLOOKUP($F97,'10K Men'!$A$4:$G$176,7,FALSE),"")</f>
        <v/>
      </c>
      <c r="J97" s="24"/>
      <c r="K97" s="8">
        <v>94</v>
      </c>
      <c r="L97" s="6" t="str">
        <f>IFERROR(VLOOKUP($K97,'10M Men'!$A$4:$G$176,2,FALSE),"")</f>
        <v/>
      </c>
      <c r="M97" s="6" t="str">
        <f>IFERROR(VLOOKUP($K97,'10M Men'!$A$4:$G$176,3,FALSE),"")</f>
        <v/>
      </c>
      <c r="N97" s="6" t="str">
        <f>IFERROR(VLOOKUP($K97,'10M Men'!$A$4:$G$176,7,FALSE),"")</f>
        <v/>
      </c>
      <c r="O97" s="20"/>
      <c r="P97" s="8">
        <v>94</v>
      </c>
      <c r="Q97" s="6" t="str">
        <f>IFERROR(VLOOKUP($P97,'Half M Men'!$A$4:$G$153,2,FALSE),"")</f>
        <v/>
      </c>
      <c r="R97" s="6" t="str">
        <f>IFERROR(VLOOKUP($P97,'Half M Men'!$A$4:$G$153,3,FALSE),"")</f>
        <v/>
      </c>
      <c r="S97" s="6" t="str">
        <f>IFERROR(VLOOKUP($P97,'Half M Men'!$A$4:$G$153,7,FALSE),"")</f>
        <v/>
      </c>
      <c r="T97" s="20"/>
      <c r="U97" s="8">
        <v>94</v>
      </c>
      <c r="V97" s="6" t="str">
        <f>IFERROR(VLOOKUP($U97,'Full M Men'!$A$4:$G$176,2,FALSE),"")</f>
        <v/>
      </c>
      <c r="W97" s="6" t="str">
        <f>IFERROR(VLOOKUP($U97,'Full M Men'!$A$4:$G$176,3,FALSE),"")</f>
        <v/>
      </c>
      <c r="X97" s="6" t="str">
        <f>IFERROR(VLOOKUP($U97,'Full M Men'!$A$4:$G$176,7,FALSE),"")</f>
        <v/>
      </c>
    </row>
    <row r="98" spans="1:24" x14ac:dyDescent="0.4">
      <c r="A98" s="8">
        <v>95</v>
      </c>
      <c r="B98" s="6" t="str">
        <f>IFERROR(VLOOKUP($A98,'5k Men'!$A$4:$G$144,2,FALSE),"")</f>
        <v/>
      </c>
      <c r="C98" s="6" t="str">
        <f>IFERROR(VLOOKUP($A98,'5k Men'!$A$4:$G$144,3,FALSE),"")</f>
        <v/>
      </c>
      <c r="D98" s="6" t="str">
        <f>IFERROR(VLOOKUP($A98,'5k Men'!$A$4:$G$144,7,FALSE),"")</f>
        <v/>
      </c>
      <c r="F98" s="8">
        <v>95</v>
      </c>
      <c r="G98" s="6" t="str">
        <f>IFERROR(VLOOKUP($F98,'10K Men'!$A$4:$G$176,2,FALSE),"")</f>
        <v/>
      </c>
      <c r="H98" s="6" t="str">
        <f>IFERROR(VLOOKUP($F98,'10K Men'!$A$4:$G$176,3,FALSE),"")</f>
        <v/>
      </c>
      <c r="I98" s="6" t="str">
        <f>IFERROR(VLOOKUP($F98,'10K Men'!$A$4:$G$176,7,FALSE),"")</f>
        <v/>
      </c>
      <c r="J98" s="24"/>
      <c r="K98" s="8">
        <v>95</v>
      </c>
      <c r="L98" s="6" t="str">
        <f>IFERROR(VLOOKUP($K98,'10M Men'!$A$4:$G$176,2,FALSE),"")</f>
        <v/>
      </c>
      <c r="M98" s="6" t="str">
        <f>IFERROR(VLOOKUP($K98,'10M Men'!$A$4:$G$176,3,FALSE),"")</f>
        <v/>
      </c>
      <c r="N98" s="6" t="str">
        <f>IFERROR(VLOOKUP($K98,'10M Men'!$A$4:$G$176,7,FALSE),"")</f>
        <v/>
      </c>
      <c r="O98" s="20"/>
      <c r="P98" s="8">
        <v>95</v>
      </c>
      <c r="Q98" s="6" t="str">
        <f>IFERROR(VLOOKUP($P98,'Half M Men'!$A$4:$G$153,2,FALSE),"")</f>
        <v/>
      </c>
      <c r="R98" s="6" t="str">
        <f>IFERROR(VLOOKUP($P98,'Half M Men'!$A$4:$G$153,3,FALSE),"")</f>
        <v/>
      </c>
      <c r="S98" s="6" t="str">
        <f>IFERROR(VLOOKUP($P98,'Half M Men'!$A$4:$G$153,7,FALSE),"")</f>
        <v/>
      </c>
      <c r="T98" s="20"/>
      <c r="U98" s="8">
        <v>95</v>
      </c>
      <c r="V98" s="6" t="str">
        <f>IFERROR(VLOOKUP($U98,'Full M Men'!$A$4:$G$176,2,FALSE),"")</f>
        <v/>
      </c>
      <c r="W98" s="6" t="str">
        <f>IFERROR(VLOOKUP($U98,'Full M Men'!$A$4:$G$176,3,FALSE),"")</f>
        <v/>
      </c>
      <c r="X98" s="6" t="str">
        <f>IFERROR(VLOOKUP($U98,'Full M Men'!$A$4:$G$176,7,FALSE),"")</f>
        <v/>
      </c>
    </row>
    <row r="99" spans="1:24" x14ac:dyDescent="0.4">
      <c r="A99" s="8">
        <v>96</v>
      </c>
      <c r="B99" s="6" t="str">
        <f>IFERROR(VLOOKUP($A99,'5k Men'!$A$4:$G$144,2,FALSE),"")</f>
        <v/>
      </c>
      <c r="C99" s="6" t="str">
        <f>IFERROR(VLOOKUP($A99,'5k Men'!$A$4:$G$144,3,FALSE),"")</f>
        <v/>
      </c>
      <c r="D99" s="6" t="str">
        <f>IFERROR(VLOOKUP($A99,'5k Men'!$A$4:$G$144,7,FALSE),"")</f>
        <v/>
      </c>
      <c r="F99" s="8">
        <v>96</v>
      </c>
      <c r="G99" s="6" t="str">
        <f>IFERROR(VLOOKUP($F99,'10K Men'!$A$4:$G$176,2,FALSE),"")</f>
        <v/>
      </c>
      <c r="H99" s="6" t="str">
        <f>IFERROR(VLOOKUP($F99,'10K Men'!$A$4:$G$176,3,FALSE),"")</f>
        <v/>
      </c>
      <c r="I99" s="6" t="str">
        <f>IFERROR(VLOOKUP($F99,'10K Men'!$A$4:$G$176,7,FALSE),"")</f>
        <v/>
      </c>
      <c r="J99" s="24"/>
      <c r="K99" s="8">
        <v>96</v>
      </c>
      <c r="L99" s="6" t="str">
        <f>IFERROR(VLOOKUP($K99,'10M Men'!$A$4:$G$176,2,FALSE),"")</f>
        <v/>
      </c>
      <c r="M99" s="6" t="str">
        <f>IFERROR(VLOOKUP($K99,'10M Men'!$A$4:$G$176,3,FALSE),"")</f>
        <v/>
      </c>
      <c r="N99" s="6" t="str">
        <f>IFERROR(VLOOKUP($K99,'10M Men'!$A$4:$G$176,7,FALSE),"")</f>
        <v/>
      </c>
      <c r="O99" s="20"/>
      <c r="P99" s="8">
        <v>96</v>
      </c>
      <c r="Q99" s="6" t="str">
        <f>IFERROR(VLOOKUP($P99,'Half M Men'!$A$4:$G$153,2,FALSE),"")</f>
        <v/>
      </c>
      <c r="R99" s="6" t="str">
        <f>IFERROR(VLOOKUP($P99,'Half M Men'!$A$4:$G$153,3,FALSE),"")</f>
        <v/>
      </c>
      <c r="S99" s="6" t="str">
        <f>IFERROR(VLOOKUP($P99,'Half M Men'!$A$4:$G$153,7,FALSE),"")</f>
        <v/>
      </c>
      <c r="T99" s="20"/>
      <c r="U99" s="8">
        <v>96</v>
      </c>
      <c r="V99" s="6" t="str">
        <f>IFERROR(VLOOKUP($U99,'Full M Men'!$A$4:$G$176,2,FALSE),"")</f>
        <v/>
      </c>
      <c r="W99" s="6" t="str">
        <f>IFERROR(VLOOKUP($U99,'Full M Men'!$A$4:$G$176,3,FALSE),"")</f>
        <v/>
      </c>
      <c r="X99" s="6" t="str">
        <f>IFERROR(VLOOKUP($U99,'Full M Men'!$A$4:$G$176,7,FALSE),"")</f>
        <v/>
      </c>
    </row>
    <row r="100" spans="1:24" x14ac:dyDescent="0.4">
      <c r="A100" s="8">
        <v>97</v>
      </c>
      <c r="B100" s="6" t="str">
        <f>IFERROR(VLOOKUP($A100,'5k Men'!$A$4:$G$144,2,FALSE),"")</f>
        <v/>
      </c>
      <c r="C100" s="6" t="str">
        <f>IFERROR(VLOOKUP($A100,'5k Men'!$A$4:$G$144,3,FALSE),"")</f>
        <v/>
      </c>
      <c r="D100" s="6" t="str">
        <f>IFERROR(VLOOKUP($A100,'5k Men'!$A$4:$G$144,7,FALSE),"")</f>
        <v/>
      </c>
      <c r="F100" s="8">
        <v>97</v>
      </c>
      <c r="G100" s="6" t="str">
        <f>IFERROR(VLOOKUP($F100,'10K Men'!$A$4:$G$176,2,FALSE),"")</f>
        <v/>
      </c>
      <c r="H100" s="6" t="str">
        <f>IFERROR(VLOOKUP($F100,'10K Men'!$A$4:$G$176,3,FALSE),"")</f>
        <v/>
      </c>
      <c r="I100" s="6" t="str">
        <f>IFERROR(VLOOKUP($F100,'10K Men'!$A$4:$G$176,7,FALSE),"")</f>
        <v/>
      </c>
      <c r="J100" s="24"/>
      <c r="K100" s="8">
        <v>97</v>
      </c>
      <c r="L100" s="6" t="str">
        <f>IFERROR(VLOOKUP($K100,'10M Men'!$A$4:$G$176,2,FALSE),"")</f>
        <v/>
      </c>
      <c r="M100" s="6" t="str">
        <f>IFERROR(VLOOKUP($K100,'10M Men'!$A$4:$G$176,3,FALSE),"")</f>
        <v/>
      </c>
      <c r="N100" s="6" t="str">
        <f>IFERROR(VLOOKUP($K100,'10M Men'!$A$4:$G$176,7,FALSE),"")</f>
        <v/>
      </c>
      <c r="O100" s="20"/>
      <c r="P100" s="8">
        <v>97</v>
      </c>
      <c r="Q100" s="6" t="str">
        <f>IFERROR(VLOOKUP($P100,'Half M Men'!$A$4:$G$153,2,FALSE),"")</f>
        <v/>
      </c>
      <c r="R100" s="6" t="str">
        <f>IFERROR(VLOOKUP($P100,'Half M Men'!$A$4:$G$153,3,FALSE),"")</f>
        <v/>
      </c>
      <c r="S100" s="6" t="str">
        <f>IFERROR(VLOOKUP($P100,'Half M Men'!$A$4:$G$153,7,FALSE),"")</f>
        <v/>
      </c>
      <c r="T100" s="20"/>
      <c r="U100" s="8">
        <v>97</v>
      </c>
      <c r="V100" s="6" t="str">
        <f>IFERROR(VLOOKUP($U100,'Full M Men'!$A$4:$G$176,2,FALSE),"")</f>
        <v/>
      </c>
      <c r="W100" s="6" t="str">
        <f>IFERROR(VLOOKUP($U100,'Full M Men'!$A$4:$G$176,3,FALSE),"")</f>
        <v/>
      </c>
      <c r="X100" s="6" t="str">
        <f>IFERROR(VLOOKUP($U100,'Full M Men'!$A$4:$G$176,7,FALSE),"")</f>
        <v/>
      </c>
    </row>
    <row r="101" spans="1:24" x14ac:dyDescent="0.4">
      <c r="A101" s="8">
        <v>98</v>
      </c>
      <c r="B101" s="6" t="str">
        <f>IFERROR(VLOOKUP($A101,'5k Men'!$A$4:$G$144,2,FALSE),"")</f>
        <v/>
      </c>
      <c r="C101" s="6" t="str">
        <f>IFERROR(VLOOKUP($A101,'5k Men'!$A$4:$G$144,3,FALSE),"")</f>
        <v/>
      </c>
      <c r="D101" s="6" t="str">
        <f>IFERROR(VLOOKUP($A101,'5k Men'!$A$4:$G$144,7,FALSE),"")</f>
        <v/>
      </c>
      <c r="F101" s="8">
        <v>98</v>
      </c>
      <c r="G101" s="6" t="str">
        <f>IFERROR(VLOOKUP($F101,'10K Men'!$A$4:$G$176,2,FALSE),"")</f>
        <v/>
      </c>
      <c r="H101" s="6" t="str">
        <f>IFERROR(VLOOKUP($F101,'10K Men'!$A$4:$G$176,3,FALSE),"")</f>
        <v/>
      </c>
      <c r="I101" s="6" t="str">
        <f>IFERROR(VLOOKUP($F101,'10K Men'!$A$4:$G$176,7,FALSE),"")</f>
        <v/>
      </c>
      <c r="J101" s="24"/>
      <c r="K101" s="8">
        <v>98</v>
      </c>
      <c r="L101" s="6" t="str">
        <f>IFERROR(VLOOKUP($K101,'10M Men'!$A$4:$G$176,2,FALSE),"")</f>
        <v/>
      </c>
      <c r="M101" s="6" t="str">
        <f>IFERROR(VLOOKUP($K101,'10M Men'!$A$4:$G$176,3,FALSE),"")</f>
        <v/>
      </c>
      <c r="N101" s="6" t="str">
        <f>IFERROR(VLOOKUP($K101,'10M Men'!$A$4:$G$176,7,FALSE),"")</f>
        <v/>
      </c>
      <c r="O101" s="20"/>
      <c r="P101" s="8">
        <v>98</v>
      </c>
      <c r="Q101" s="6" t="str">
        <f>IFERROR(VLOOKUP($P101,'Half M Men'!$A$4:$G$153,2,FALSE),"")</f>
        <v/>
      </c>
      <c r="R101" s="6" t="str">
        <f>IFERROR(VLOOKUP($P101,'Half M Men'!$A$4:$G$153,3,FALSE),"")</f>
        <v/>
      </c>
      <c r="S101" s="6" t="str">
        <f>IFERROR(VLOOKUP($P101,'Half M Men'!$A$4:$G$153,7,FALSE),"")</f>
        <v/>
      </c>
      <c r="T101" s="20"/>
      <c r="U101" s="8">
        <v>98</v>
      </c>
      <c r="V101" s="6" t="str">
        <f>IFERROR(VLOOKUP($U101,'Full M Men'!$A$4:$G$176,2,FALSE),"")</f>
        <v/>
      </c>
      <c r="W101" s="6" t="str">
        <f>IFERROR(VLOOKUP($U101,'Full M Men'!$A$4:$G$176,3,FALSE),"")</f>
        <v/>
      </c>
      <c r="X101" s="6" t="str">
        <f>IFERROR(VLOOKUP($U101,'Full M Men'!$A$4:$G$176,7,FALSE),"")</f>
        <v/>
      </c>
    </row>
    <row r="102" spans="1:24" x14ac:dyDescent="0.4">
      <c r="A102" s="8">
        <v>99</v>
      </c>
      <c r="B102" s="6" t="str">
        <f>IFERROR(VLOOKUP($A102,'5k Men'!$A$4:$G$144,2,FALSE),"")</f>
        <v/>
      </c>
      <c r="C102" s="6" t="str">
        <f>IFERROR(VLOOKUP($A102,'5k Men'!$A$4:$G$144,3,FALSE),"")</f>
        <v/>
      </c>
      <c r="D102" s="6" t="str">
        <f>IFERROR(VLOOKUP($A102,'5k Men'!$A$4:$G$144,7,FALSE),"")</f>
        <v/>
      </c>
      <c r="F102" s="8">
        <v>99</v>
      </c>
      <c r="G102" s="6" t="str">
        <f>IFERROR(VLOOKUP($F102,'10K Men'!$A$4:$G$176,2,FALSE),"")</f>
        <v/>
      </c>
      <c r="H102" s="6" t="str">
        <f>IFERROR(VLOOKUP($F102,'10K Men'!$A$4:$G$176,3,FALSE),"")</f>
        <v/>
      </c>
      <c r="I102" s="6" t="str">
        <f>IFERROR(VLOOKUP($F102,'10K Men'!$A$4:$G$176,7,FALSE),"")</f>
        <v/>
      </c>
      <c r="J102" s="24"/>
      <c r="K102" s="8">
        <v>99</v>
      </c>
      <c r="L102" s="6" t="str">
        <f>IFERROR(VLOOKUP($K102,'10M Men'!$A$4:$G$176,2,FALSE),"")</f>
        <v/>
      </c>
      <c r="M102" s="6" t="str">
        <f>IFERROR(VLOOKUP($K102,'10M Men'!$A$4:$G$176,3,FALSE),"")</f>
        <v/>
      </c>
      <c r="N102" s="6" t="str">
        <f>IFERROR(VLOOKUP($K102,'10M Men'!$A$4:$G$176,7,FALSE),"")</f>
        <v/>
      </c>
      <c r="O102" s="20"/>
      <c r="P102" s="8">
        <v>99</v>
      </c>
      <c r="Q102" s="6" t="str">
        <f>IFERROR(VLOOKUP($P102,'Half M Men'!$A$4:$G$153,2,FALSE),"")</f>
        <v/>
      </c>
      <c r="R102" s="6" t="str">
        <f>IFERROR(VLOOKUP($P102,'Half M Men'!$A$4:$G$153,3,FALSE),"")</f>
        <v/>
      </c>
      <c r="S102" s="6" t="str">
        <f>IFERROR(VLOOKUP($P102,'Half M Men'!$A$4:$G$153,7,FALSE),"")</f>
        <v/>
      </c>
      <c r="T102" s="20"/>
      <c r="U102" s="8">
        <v>99</v>
      </c>
      <c r="V102" s="6" t="str">
        <f>IFERROR(VLOOKUP($U102,'Full M Men'!$A$4:$G$176,2,FALSE),"")</f>
        <v/>
      </c>
      <c r="W102" s="6" t="str">
        <f>IFERROR(VLOOKUP($U102,'Full M Men'!$A$4:$G$176,3,FALSE),"")</f>
        <v/>
      </c>
      <c r="X102" s="6" t="str">
        <f>IFERROR(VLOOKUP($U102,'Full M Men'!$A$4:$G$176,7,FALSE),"")</f>
        <v/>
      </c>
    </row>
    <row r="103" spans="1:24" x14ac:dyDescent="0.4">
      <c r="A103" s="8">
        <v>100</v>
      </c>
      <c r="B103" s="6" t="str">
        <f>IFERROR(VLOOKUP($A103,'5k Men'!$A$4:$G$144,2,FALSE),"")</f>
        <v/>
      </c>
      <c r="C103" s="6" t="str">
        <f>IFERROR(VLOOKUP($A103,'5k Men'!$A$4:$G$144,3,FALSE),"")</f>
        <v/>
      </c>
      <c r="D103" s="6" t="str">
        <f>IFERROR(VLOOKUP($A103,'5k Men'!$A$4:$G$144,7,FALSE),"")</f>
        <v/>
      </c>
      <c r="F103" s="8">
        <v>100</v>
      </c>
      <c r="G103" s="6" t="str">
        <f>IFERROR(VLOOKUP($F103,'10K Men'!$A$4:$G$176,2,FALSE),"")</f>
        <v/>
      </c>
      <c r="H103" s="6" t="str">
        <f>IFERROR(VLOOKUP($F103,'10K Men'!$A$4:$G$176,3,FALSE),"")</f>
        <v/>
      </c>
      <c r="I103" s="6" t="str">
        <f>IFERROR(VLOOKUP($F103,'10K Men'!$A$4:$G$176,7,FALSE),"")</f>
        <v/>
      </c>
      <c r="J103" s="24"/>
      <c r="K103" s="8">
        <v>100</v>
      </c>
      <c r="L103" s="6" t="str">
        <f>IFERROR(VLOOKUP($K103,'10M Men'!$A$4:$G$176,2,FALSE),"")</f>
        <v/>
      </c>
      <c r="M103" s="6" t="str">
        <f>IFERROR(VLOOKUP($K103,'10M Men'!$A$4:$G$176,3,FALSE),"")</f>
        <v/>
      </c>
      <c r="N103" s="6" t="str">
        <f>IFERROR(VLOOKUP($K103,'10M Men'!$A$4:$G$176,7,FALSE),"")</f>
        <v/>
      </c>
      <c r="O103" s="20"/>
      <c r="P103" s="8">
        <v>100</v>
      </c>
      <c r="Q103" s="6" t="str">
        <f>IFERROR(VLOOKUP($P103,'Half M Men'!$A$4:$G$153,2,FALSE),"")</f>
        <v/>
      </c>
      <c r="R103" s="6" t="str">
        <f>IFERROR(VLOOKUP($P103,'Half M Men'!$A$4:$G$153,3,FALSE),"")</f>
        <v/>
      </c>
      <c r="S103" s="6" t="str">
        <f>IFERROR(VLOOKUP($P103,'Half M Men'!$A$4:$G$153,7,FALSE),"")</f>
        <v/>
      </c>
      <c r="T103" s="20"/>
      <c r="U103" s="8">
        <v>100</v>
      </c>
      <c r="V103" s="6" t="str">
        <f>IFERROR(VLOOKUP($U103,'Full M Men'!$A$4:$G$176,2,FALSE),"")</f>
        <v/>
      </c>
      <c r="W103" s="6" t="str">
        <f>IFERROR(VLOOKUP($U103,'Full M Men'!$A$4:$G$176,3,FALSE),"")</f>
        <v/>
      </c>
      <c r="X103" s="6" t="str">
        <f>IFERROR(VLOOKUP($U103,'Full M Men'!$A$4:$G$176,7,FALSE),"")</f>
        <v/>
      </c>
    </row>
    <row r="104" spans="1:24" x14ac:dyDescent="0.4">
      <c r="D104" s="20"/>
      <c r="E104" s="20"/>
      <c r="I104" s="20"/>
      <c r="J104" s="20"/>
      <c r="N104" s="20"/>
      <c r="O104" s="20"/>
      <c r="S104" s="20"/>
      <c r="T104" s="20"/>
    </row>
    <row r="105" spans="1:24" x14ac:dyDescent="0.4">
      <c r="D105" s="20"/>
      <c r="E105" s="20"/>
      <c r="I105" s="20"/>
      <c r="J105" s="20"/>
      <c r="N105" s="20"/>
      <c r="O105" s="20"/>
      <c r="S105" s="20"/>
      <c r="T105" s="20"/>
    </row>
    <row r="106" spans="1:24" x14ac:dyDescent="0.4">
      <c r="D106" s="20"/>
      <c r="E106" s="20"/>
      <c r="I106" s="20"/>
      <c r="J106" s="20"/>
      <c r="N106" s="20"/>
      <c r="O106" s="20"/>
      <c r="S106" s="20"/>
      <c r="T106" s="20"/>
    </row>
    <row r="107" spans="1:24" x14ac:dyDescent="0.4">
      <c r="D107" s="20"/>
      <c r="E107" s="20"/>
      <c r="I107" s="20"/>
      <c r="J107" s="20"/>
      <c r="N107" s="20"/>
      <c r="O107" s="20"/>
      <c r="S107" s="20"/>
      <c r="T107" s="20"/>
    </row>
    <row r="108" spans="1:24" x14ac:dyDescent="0.4">
      <c r="D108" s="20"/>
      <c r="E108" s="20"/>
      <c r="I108" s="20"/>
      <c r="J108" s="20"/>
      <c r="N108" s="20"/>
      <c r="O108" s="20"/>
      <c r="S108" s="20"/>
      <c r="T108" s="20"/>
    </row>
    <row r="109" spans="1:24" x14ac:dyDescent="0.4">
      <c r="D109" s="20"/>
      <c r="E109" s="20"/>
      <c r="I109" s="20"/>
      <c r="J109" s="20"/>
      <c r="N109" s="20"/>
      <c r="O109" s="20"/>
      <c r="S109" s="20"/>
      <c r="T109" s="20"/>
    </row>
    <row r="110" spans="1:24" x14ac:dyDescent="0.4">
      <c r="D110" s="20"/>
      <c r="E110" s="20"/>
      <c r="I110" s="20"/>
      <c r="J110" s="20"/>
      <c r="N110" s="20"/>
      <c r="O110" s="20"/>
      <c r="S110" s="20"/>
      <c r="T110" s="20"/>
    </row>
    <row r="111" spans="1:24" x14ac:dyDescent="0.4">
      <c r="D111" s="20"/>
      <c r="E111" s="20"/>
      <c r="I111" s="20"/>
      <c r="J111" s="20"/>
      <c r="N111" s="20"/>
      <c r="O111" s="20"/>
      <c r="S111" s="20"/>
      <c r="T111" s="20"/>
    </row>
    <row r="112" spans="1:24" x14ac:dyDescent="0.4">
      <c r="D112" s="20"/>
      <c r="E112" s="20"/>
      <c r="I112" s="20"/>
      <c r="J112" s="20"/>
      <c r="N112" s="20"/>
      <c r="O112" s="20"/>
      <c r="S112" s="20"/>
      <c r="T112" s="20"/>
    </row>
    <row r="113" spans="4:20" x14ac:dyDescent="0.4">
      <c r="D113" s="20"/>
      <c r="E113" s="20"/>
      <c r="I113" s="20"/>
      <c r="J113" s="20"/>
      <c r="N113" s="20"/>
      <c r="O113" s="20"/>
      <c r="S113" s="20"/>
      <c r="T113" s="20"/>
    </row>
    <row r="114" spans="4:20" x14ac:dyDescent="0.4">
      <c r="D114" s="20"/>
      <c r="E114" s="20"/>
      <c r="I114" s="20"/>
      <c r="J114" s="20"/>
      <c r="N114" s="20"/>
      <c r="O114" s="20"/>
      <c r="S114" s="20"/>
      <c r="T114" s="20"/>
    </row>
    <row r="115" spans="4:20" x14ac:dyDescent="0.4">
      <c r="D115" s="20"/>
      <c r="E115" s="20"/>
      <c r="I115" s="20"/>
      <c r="J115" s="20"/>
      <c r="N115" s="20"/>
      <c r="O115" s="20"/>
      <c r="S115" s="20"/>
      <c r="T115" s="20"/>
    </row>
    <row r="116" spans="4:20" x14ac:dyDescent="0.4">
      <c r="D116" s="20"/>
      <c r="E116" s="20"/>
      <c r="I116" s="20"/>
      <c r="J116" s="20"/>
      <c r="N116" s="20"/>
      <c r="O116" s="20"/>
      <c r="S116" s="20"/>
      <c r="T116" s="20"/>
    </row>
    <row r="117" spans="4:20" x14ac:dyDescent="0.4">
      <c r="D117" s="20"/>
      <c r="E117" s="20"/>
      <c r="I117" s="20"/>
      <c r="J117" s="20"/>
      <c r="N117" s="20"/>
      <c r="O117" s="20"/>
      <c r="S117" s="20"/>
      <c r="T117" s="20"/>
    </row>
    <row r="118" spans="4:20" x14ac:dyDescent="0.4">
      <c r="D118" s="20"/>
      <c r="E118" s="20"/>
      <c r="I118" s="20"/>
      <c r="J118" s="20"/>
      <c r="N118" s="20"/>
      <c r="O118" s="20"/>
      <c r="S118" s="20"/>
      <c r="T118" s="20"/>
    </row>
    <row r="119" spans="4:20" x14ac:dyDescent="0.4">
      <c r="D119" s="20"/>
      <c r="E119" s="20"/>
      <c r="I119" s="20"/>
      <c r="J119" s="20"/>
      <c r="N119" s="20"/>
      <c r="O119" s="20"/>
      <c r="S119" s="20"/>
      <c r="T119" s="20"/>
    </row>
    <row r="120" spans="4:20" x14ac:dyDescent="0.4">
      <c r="D120" s="20"/>
      <c r="E120" s="20"/>
      <c r="I120" s="20"/>
      <c r="J120" s="20"/>
      <c r="N120" s="20"/>
      <c r="O120" s="20"/>
      <c r="S120" s="20"/>
      <c r="T120" s="20"/>
    </row>
    <row r="121" spans="4:20" x14ac:dyDescent="0.4">
      <c r="D121" s="20"/>
      <c r="E121" s="20"/>
      <c r="I121" s="20"/>
      <c r="J121" s="20"/>
      <c r="N121" s="20"/>
      <c r="O121" s="20"/>
      <c r="S121" s="20"/>
      <c r="T121" s="20"/>
    </row>
    <row r="122" spans="4:20" x14ac:dyDescent="0.4">
      <c r="D122" s="20"/>
      <c r="E122" s="20"/>
      <c r="I122" s="20"/>
      <c r="J122" s="20"/>
      <c r="N122" s="20"/>
      <c r="O122" s="20"/>
      <c r="S122" s="20"/>
      <c r="T122" s="20"/>
    </row>
    <row r="123" spans="4:20" x14ac:dyDescent="0.4">
      <c r="D123" s="20"/>
      <c r="E123" s="20"/>
      <c r="I123" s="20"/>
      <c r="J123" s="20"/>
      <c r="N123" s="20"/>
      <c r="O123" s="20"/>
      <c r="S123" s="20"/>
      <c r="T123" s="20"/>
    </row>
    <row r="124" spans="4:20" x14ac:dyDescent="0.4">
      <c r="D124" s="20"/>
      <c r="E124" s="20"/>
      <c r="I124" s="20"/>
      <c r="J124" s="20"/>
      <c r="N124" s="20"/>
      <c r="O124" s="20"/>
      <c r="S124" s="20"/>
      <c r="T124" s="20"/>
    </row>
    <row r="125" spans="4:20" x14ac:dyDescent="0.4">
      <c r="D125" s="20"/>
      <c r="E125" s="20"/>
      <c r="I125" s="20"/>
      <c r="J125" s="20"/>
      <c r="N125" s="20"/>
      <c r="O125" s="20"/>
      <c r="S125" s="20"/>
      <c r="T125" s="20"/>
    </row>
    <row r="126" spans="4:20" x14ac:dyDescent="0.4">
      <c r="D126" s="20"/>
      <c r="E126" s="20"/>
      <c r="I126" s="20"/>
      <c r="J126" s="20"/>
      <c r="N126" s="20"/>
      <c r="O126" s="20"/>
      <c r="S126" s="20"/>
      <c r="T126" s="20"/>
    </row>
    <row r="127" spans="4:20" x14ac:dyDescent="0.4">
      <c r="D127" s="20"/>
      <c r="E127" s="20"/>
      <c r="I127" s="20"/>
      <c r="J127" s="20"/>
      <c r="N127" s="20"/>
      <c r="O127" s="20"/>
      <c r="S127" s="20"/>
      <c r="T127" s="20"/>
    </row>
    <row r="128" spans="4:20" x14ac:dyDescent="0.4">
      <c r="D128" s="20"/>
      <c r="E128" s="20"/>
      <c r="I128" s="20"/>
      <c r="J128" s="20"/>
      <c r="N128" s="20"/>
      <c r="O128" s="20"/>
      <c r="S128" s="20"/>
      <c r="T128" s="20"/>
    </row>
    <row r="129" spans="4:20" x14ac:dyDescent="0.4">
      <c r="D129" s="20"/>
      <c r="E129" s="20"/>
      <c r="I129" s="20"/>
      <c r="J129" s="20"/>
      <c r="N129" s="20"/>
      <c r="O129" s="20"/>
      <c r="S129" s="20"/>
      <c r="T129" s="20"/>
    </row>
    <row r="130" spans="4:20" x14ac:dyDescent="0.4">
      <c r="D130" s="20"/>
      <c r="E130" s="20"/>
      <c r="I130" s="20"/>
      <c r="J130" s="20"/>
      <c r="N130" s="20"/>
      <c r="O130" s="20"/>
      <c r="S130" s="20"/>
      <c r="T130" s="20"/>
    </row>
    <row r="131" spans="4:20" x14ac:dyDescent="0.4">
      <c r="D131" s="20"/>
      <c r="E131" s="20"/>
      <c r="I131" s="20"/>
      <c r="J131" s="20"/>
      <c r="N131" s="20"/>
      <c r="O131" s="20"/>
      <c r="S131" s="20"/>
      <c r="T131" s="20"/>
    </row>
    <row r="132" spans="4:20" x14ac:dyDescent="0.4">
      <c r="D132" s="20"/>
      <c r="E132" s="20"/>
      <c r="I132" s="20"/>
      <c r="J132" s="20"/>
      <c r="N132" s="20"/>
      <c r="O132" s="20"/>
      <c r="S132" s="20"/>
      <c r="T132" s="20"/>
    </row>
    <row r="133" spans="4:20" x14ac:dyDescent="0.4">
      <c r="D133" s="20"/>
      <c r="E133" s="20"/>
      <c r="I133" s="20"/>
      <c r="J133" s="20"/>
      <c r="N133" s="20"/>
      <c r="O133" s="20"/>
      <c r="S133" s="20"/>
      <c r="T133" s="20"/>
    </row>
    <row r="134" spans="4:20" x14ac:dyDescent="0.4">
      <c r="D134" s="20"/>
      <c r="E134" s="20"/>
      <c r="I134" s="20"/>
      <c r="J134" s="20"/>
      <c r="N134" s="20"/>
      <c r="O134" s="20"/>
      <c r="S134" s="20"/>
      <c r="T134" s="20"/>
    </row>
    <row r="135" spans="4:20" x14ac:dyDescent="0.4">
      <c r="D135" s="20"/>
      <c r="E135" s="20"/>
      <c r="I135" s="20"/>
      <c r="J135" s="20"/>
      <c r="N135" s="20"/>
      <c r="O135" s="20"/>
      <c r="S135" s="20"/>
      <c r="T135" s="20"/>
    </row>
    <row r="136" spans="4:20" x14ac:dyDescent="0.4">
      <c r="D136" s="20"/>
      <c r="E136" s="20"/>
      <c r="I136" s="20"/>
      <c r="J136" s="20"/>
      <c r="N136" s="20"/>
      <c r="O136" s="20"/>
      <c r="S136" s="20"/>
      <c r="T136" s="20"/>
    </row>
    <row r="137" spans="4:20" x14ac:dyDescent="0.4">
      <c r="D137" s="20"/>
      <c r="E137" s="20"/>
      <c r="I137" s="20"/>
      <c r="J137" s="20"/>
      <c r="N137" s="20"/>
      <c r="O137" s="20"/>
      <c r="S137" s="20"/>
      <c r="T137" s="20"/>
    </row>
    <row r="138" spans="4:20" x14ac:dyDescent="0.4">
      <c r="D138" s="20"/>
      <c r="E138" s="20"/>
      <c r="I138" s="20"/>
      <c r="J138" s="20"/>
      <c r="N138" s="20"/>
      <c r="O138" s="20"/>
      <c r="S138" s="20"/>
      <c r="T138" s="20"/>
    </row>
    <row r="139" spans="4:20" x14ac:dyDescent="0.4">
      <c r="D139" s="20"/>
      <c r="E139" s="20"/>
      <c r="I139" s="20"/>
      <c r="J139" s="20"/>
      <c r="N139" s="20"/>
      <c r="O139" s="20"/>
      <c r="S139" s="20"/>
      <c r="T139" s="20"/>
    </row>
    <row r="140" spans="4:20" x14ac:dyDescent="0.4">
      <c r="D140" s="20"/>
      <c r="E140" s="20"/>
      <c r="I140" s="20"/>
      <c r="J140" s="20"/>
      <c r="N140" s="20"/>
      <c r="O140" s="20"/>
      <c r="S140" s="20"/>
      <c r="T140" s="20"/>
    </row>
    <row r="141" spans="4:20" x14ac:dyDescent="0.4">
      <c r="D141" s="20"/>
      <c r="E141" s="20"/>
      <c r="I141" s="20"/>
      <c r="J141" s="20"/>
      <c r="N141" s="20"/>
      <c r="O141" s="20"/>
      <c r="S141" s="20"/>
      <c r="T141" s="20"/>
    </row>
    <row r="142" spans="4:20" x14ac:dyDescent="0.4">
      <c r="D142" s="20"/>
      <c r="E142" s="20"/>
      <c r="I142" s="20"/>
      <c r="J142" s="20"/>
      <c r="N142" s="20"/>
      <c r="O142" s="20"/>
      <c r="S142" s="20"/>
      <c r="T142" s="20"/>
    </row>
    <row r="143" spans="4:20" x14ac:dyDescent="0.4">
      <c r="D143" s="20"/>
      <c r="E143" s="20"/>
      <c r="I143" s="20"/>
      <c r="J143" s="20"/>
      <c r="N143" s="20"/>
      <c r="O143" s="20"/>
      <c r="S143" s="20"/>
      <c r="T143" s="20"/>
    </row>
    <row r="144" spans="4:20" x14ac:dyDescent="0.4">
      <c r="D144" s="20"/>
      <c r="E144" s="20"/>
      <c r="I144" s="20"/>
      <c r="J144" s="20"/>
      <c r="N144" s="20"/>
      <c r="O144" s="20"/>
      <c r="S144" s="20"/>
      <c r="T144" s="20"/>
    </row>
    <row r="145" spans="4:20" x14ac:dyDescent="0.4">
      <c r="D145" s="20"/>
      <c r="E145" s="20"/>
      <c r="I145" s="20"/>
      <c r="J145" s="20"/>
      <c r="N145" s="20"/>
      <c r="O145" s="20"/>
      <c r="S145" s="20"/>
      <c r="T145" s="20"/>
    </row>
    <row r="146" spans="4:20" x14ac:dyDescent="0.4">
      <c r="D146" s="20"/>
      <c r="E146" s="20"/>
      <c r="I146" s="20"/>
      <c r="J146" s="20"/>
      <c r="N146" s="20"/>
      <c r="O146" s="20"/>
      <c r="S146" s="20"/>
      <c r="T146" s="20"/>
    </row>
    <row r="147" spans="4:20" x14ac:dyDescent="0.4">
      <c r="D147" s="20"/>
      <c r="E147" s="20"/>
      <c r="I147" s="20"/>
      <c r="J147" s="20"/>
      <c r="N147" s="20"/>
      <c r="O147" s="20"/>
      <c r="S147" s="20"/>
      <c r="T147" s="20"/>
    </row>
    <row r="148" spans="4:20" x14ac:dyDescent="0.4">
      <c r="D148" s="20"/>
      <c r="E148" s="20"/>
      <c r="I148" s="20"/>
      <c r="J148" s="20"/>
      <c r="N148" s="20"/>
      <c r="O148" s="20"/>
      <c r="S148" s="20"/>
      <c r="T148" s="20"/>
    </row>
    <row r="149" spans="4:20" x14ac:dyDescent="0.4">
      <c r="D149" s="20"/>
      <c r="E149" s="20"/>
      <c r="I149" s="20"/>
      <c r="J149" s="20"/>
      <c r="N149" s="20"/>
      <c r="O149" s="20"/>
      <c r="S149" s="20"/>
      <c r="T149" s="20"/>
    </row>
  </sheetData>
  <sortState xmlns:xlrd2="http://schemas.microsoft.com/office/spreadsheetml/2017/richdata2" ref="A5:C150">
    <sortCondition ref="C5:C150"/>
  </sortState>
  <mergeCells count="5">
    <mergeCell ref="A3:C3"/>
    <mergeCell ref="F3:H3"/>
    <mergeCell ref="K3:M3"/>
    <mergeCell ref="P3:R3"/>
    <mergeCell ref="U3:V3"/>
  </mergeCells>
  <phoneticPr fontId="14" type="noConversion"/>
  <pageMargins left="0.66" right="0.17" top="1" bottom="1" header="0.5" footer="0.5"/>
  <pageSetup paperSize="8" scale="94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>
    <tabColor rgb="FFFFFF00"/>
    <pageSetUpPr fitToPage="1"/>
  </sheetPr>
  <dimension ref="A1:V123"/>
  <sheetViews>
    <sheetView zoomScale="90" zoomScaleNormal="90" workbookViewId="0">
      <pane xSplit="9" ySplit="3" topLeftCell="L4" activePane="bottomRight" state="frozen"/>
      <selection pane="topRight"/>
      <selection pane="bottomLeft"/>
      <selection pane="bottomRight"/>
    </sheetView>
  </sheetViews>
  <sheetFormatPr defaultColWidth="9.109375" defaultRowHeight="15" x14ac:dyDescent="0.5"/>
  <cols>
    <col min="1" max="1" width="9.109375" style="10"/>
    <col min="2" max="2" width="11.5546875" style="1" customWidth="1"/>
    <col min="3" max="3" width="15.71875" style="1" customWidth="1"/>
    <col min="4" max="6" width="9.71875" style="8" hidden="1" customWidth="1"/>
    <col min="7" max="7" width="9.109375" style="13"/>
    <col min="8" max="9" width="9.27734375" style="61" customWidth="1"/>
    <col min="10" max="21" width="12.44140625" style="27" customWidth="1"/>
    <col min="22" max="16384" width="9.109375" style="1"/>
  </cols>
  <sheetData>
    <row r="1" spans="1:22" s="2" customFormat="1" x14ac:dyDescent="0.5">
      <c r="A1" s="62" t="s">
        <v>229</v>
      </c>
      <c r="B1" s="63" t="s">
        <v>252</v>
      </c>
      <c r="C1" s="63" t="s">
        <v>253</v>
      </c>
      <c r="D1" s="64" t="s">
        <v>229</v>
      </c>
      <c r="E1" s="64" t="s">
        <v>230</v>
      </c>
      <c r="F1" s="64" t="s">
        <v>231</v>
      </c>
      <c r="G1" s="65"/>
      <c r="H1" s="66"/>
      <c r="I1" s="67" t="s">
        <v>263</v>
      </c>
      <c r="J1" s="64">
        <v>1</v>
      </c>
      <c r="K1" s="64">
        <v>2</v>
      </c>
      <c r="L1" s="64">
        <v>3</v>
      </c>
      <c r="M1" s="64">
        <v>4</v>
      </c>
      <c r="N1" s="64">
        <v>5</v>
      </c>
      <c r="O1" s="64">
        <v>6</v>
      </c>
      <c r="P1" s="64">
        <v>7</v>
      </c>
      <c r="Q1" s="64">
        <v>8</v>
      </c>
      <c r="R1" s="64">
        <v>9</v>
      </c>
      <c r="S1" s="64">
        <v>10</v>
      </c>
      <c r="T1" s="64">
        <v>11</v>
      </c>
      <c r="U1" s="68">
        <v>12</v>
      </c>
    </row>
    <row r="2" spans="1:22" s="2" customFormat="1" x14ac:dyDescent="0.5">
      <c r="A2" s="69"/>
      <c r="B2" s="70"/>
      <c r="C2" s="70"/>
      <c r="D2" s="70"/>
      <c r="E2" s="70"/>
      <c r="F2" s="37" t="s">
        <v>229</v>
      </c>
      <c r="G2" s="71"/>
      <c r="H2" s="72"/>
      <c r="I2" s="73" t="s">
        <v>262</v>
      </c>
      <c r="J2" s="58" cm="1">
        <f t="array" ref="J2">IF(ROWS(Races5k)&lt;J$1,"",IF(INDEX(Races5k,J$1,2)="","",INDEX(Races5k,J$1,2)))</f>
        <v>46056</v>
      </c>
      <c r="K2" s="58" cm="1">
        <f t="array" ref="K2">IF(ROWS(Races5k)&lt;K$1,"",IF(INDEX(Races5k,K$1,2)="","",INDEX(Races5k,K$1,2)))</f>
        <v>46086</v>
      </c>
      <c r="L2" s="58" cm="1">
        <f t="array" ref="L2">IF(ROWS(Races5k)&lt;L$1,"",IF(INDEX(Races5k,L$1,2)="","",INDEX(Races5k,L$1,2)))</f>
        <v>46122</v>
      </c>
      <c r="M2" s="58" cm="1">
        <f t="array" ref="M2">IF(ROWS(Races5k)&lt;M$1,"",IF(INDEX(Races5k,M$1,2)="","",INDEX(Races5k,M$1,2)))</f>
        <v>46151</v>
      </c>
      <c r="N2" s="58" cm="1">
        <f t="array" ref="N2">IF(ROWS(Races5k)&lt;N$1,"",IF(INDEX(Races5k,N$1,2)="","",INDEX(Races5k,N$1,2)))</f>
        <v>46180</v>
      </c>
      <c r="O2" s="58" cm="1">
        <f t="array" ref="O2">IF(ROWS(Races5k)&lt;O$1,"",IF(INDEX(Races5k,O$1,2)="","",INDEX(Races5k,O$1,2)))</f>
        <v>46183</v>
      </c>
      <c r="P2" s="58" cm="1">
        <f t="array" ref="P2">IF(ROWS(Races5k)&lt;P$1,"",IF(INDEX(Races5k,P$1,2)="","",INDEX(Races5k,P$1,2)))</f>
        <v>46183</v>
      </c>
      <c r="Q2" s="58" t="str" cm="1">
        <f t="array" ref="Q2">IF(ROWS(Races5k)&lt;Q$1,"",IF(INDEX(Races5k,Q$1,2)="","",INDEX(Races5k,Q$1,2)))</f>
        <v/>
      </c>
      <c r="R2" s="58" t="str" cm="1">
        <f t="array" ref="R2">IF(ROWS(Races5k)&lt;R$1,"",IF(INDEX(Races5k,R$1,2)="","",INDEX(Races5k,R$1,2)))</f>
        <v/>
      </c>
      <c r="S2" s="58" t="str" cm="1">
        <f t="array" ref="S2">IF(ROWS(Races5k)&lt;S$1,"",IF(INDEX(Races5k,S$1,2)="","",INDEX(Races5k,S$1,2)))</f>
        <v/>
      </c>
      <c r="T2" s="58" t="str" cm="1">
        <f t="array" ref="T2">IF(ROWS(Races5k)&lt;T$1,"",IF(INDEX(Races5k,T$1,2)="","",INDEX(Races5k,T$1,2)))</f>
        <v/>
      </c>
      <c r="U2" s="74" t="str" cm="1">
        <f t="array" ref="U2">IF(ROWS(Races5k)&lt;U$1,"",IF(INDEX(Races5k,U$1,2)="","",INDEX(Races5k,U$1,2)))</f>
        <v/>
      </c>
    </row>
    <row r="3" spans="1:22" s="79" customFormat="1" ht="38.549999999999997" customHeight="1" x14ac:dyDescent="0.4">
      <c r="A3" s="97"/>
      <c r="G3" s="106" t="s">
        <v>35</v>
      </c>
      <c r="H3" s="107" t="s">
        <v>162</v>
      </c>
      <c r="I3" s="107" t="s">
        <v>195</v>
      </c>
      <c r="J3" s="99" t="str" cm="1">
        <f t="array" ref="J3">IF(ROWS(Races5k)&lt;J$1,"",IF(INDEX(Races5k,J$1,3)="","",INDEX(Races5k,J$1,3)))</f>
        <v>CoH Winter League</v>
      </c>
      <c r="K3" s="99" t="str" cm="1">
        <f t="array" ref="K3">IF(ROWS(Races5k)&lt;K$1,"",IF(INDEX(Races5k,K$1,3)="","",INDEX(Races5k,K$1,3)))</f>
        <v>COH Winter-league 5K</v>
      </c>
      <c r="L3" s="99" t="str" cm="1">
        <f t="array" ref="L3">IF(ROWS(Races5k)&lt;L$1,"",IF(INDEX(Races5k,L$1,3)="","",INDEX(Races5k,L$1,3)))</f>
        <v>York Even Splits</v>
      </c>
      <c r="M3" s="99" t="str" cm="1">
        <f t="array" ref="M3">IF(ROWS(Races5k)&lt;M$1,"",IF(INDEX(Races5k,M$1,3)="","",INDEX(Races5k,M$1,3)))</f>
        <v>Humber 5K championships</v>
      </c>
      <c r="N3" s="99" t="str" cm="1">
        <f t="array" ref="N3">IF(ROWS(Races5k)&lt;N$1,"",IF(INDEX(Races5k,N$1,3)="","",INDEX(Races5k,N$1,3)))</f>
        <v>Northern Outdoor Championships</v>
      </c>
      <c r="O3" s="99" t="str" cm="1">
        <f t="array" ref="O3">IF(ROWS(Races5k)&lt;O$1,"",IF(INDEX(Races5k,O$1,3)="","",INDEX(Races5k,O$1,3)))</f>
        <v>York Even Splits</v>
      </c>
      <c r="P3" s="99" t="str" cm="1">
        <f t="array" ref="P3">IF(ROWS(Races5k)&lt;P$1,"",IF(INDEX(Races5k,P$1,3)="","",INDEX(Races5k,P$1,3)))</f>
        <v>Sportshoes Podium North</v>
      </c>
      <c r="Q3" s="99" t="str" cm="1">
        <f t="array" ref="Q3">IF(ROWS(Races5k)&lt;Q$1,"",IF(INDEX(Races5k,Q$1,3)="","",INDEX(Races5k,Q$1,3)))</f>
        <v/>
      </c>
      <c r="R3" s="99" t="str" cm="1">
        <f t="array" ref="R3">IF(ROWS(Races5k)&lt;R$1,"",IF(INDEX(Races5k,R$1,3)="","",INDEX(Races5k,R$1,3)))</f>
        <v/>
      </c>
      <c r="S3" s="99" t="str" cm="1">
        <f t="array" ref="S3">IF(ROWS(Races5k)&lt;S$1,"",IF(INDEX(Races5k,S$1,3)="","",INDEX(Races5k,S$1,3)))</f>
        <v/>
      </c>
      <c r="T3" s="99" t="str" cm="1">
        <f t="array" ref="T3">IF(ROWS(Races5k)&lt;T$1,"",IF(INDEX(Races5k,T$1,3)="","",INDEX(Races5k,T$1,3)))</f>
        <v/>
      </c>
      <c r="U3" s="100" t="str" cm="1">
        <f t="array" ref="U3">IF(ROWS(Races5k)&lt;U$1,"",IF(INDEX(Races5k,U$1,3)="","",INDEX(Races5k,U$1,3)))</f>
        <v/>
      </c>
    </row>
    <row r="4" spans="1:22" x14ac:dyDescent="0.5">
      <c r="A4" s="101">
        <f>F4</f>
        <v>27</v>
      </c>
      <c r="B4" s="48" t="s">
        <v>4</v>
      </c>
      <c r="C4" s="48" t="s">
        <v>42</v>
      </c>
      <c r="D4" s="33">
        <f t="shared" ref="D4:D35" si="0">IF(RANK(G4,G$4:G$123,1)-COUNTIF(G$4:G$123,"=0")&lt;=0,"",RANK(G4,G$4:G$123,1)-COUNTIF(G$4:G$123,"=0"))</f>
        <v>27</v>
      </c>
      <c r="E4" s="33" t="str">
        <f>IF(OR(D4="",COUNTIF($D$4:$D$123,"="&amp;D4)&lt;=1),"",IF(COUNTIF($D$4:$D4,"="&amp;D4)=1,"",COUNTIF($D$4:$D4,"="&amp;D4)-1))</f>
        <v/>
      </c>
      <c r="F4" s="33">
        <f>IF(D4="","",SUM(D4:E4))</f>
        <v>27</v>
      </c>
      <c r="G4" s="115">
        <f>IF(H4=0,I4,IF(I4=0,H4,MIN(H4:I4)))</f>
        <v>1.7986111111111112E-2</v>
      </c>
      <c r="H4" s="115">
        <f>'Parkrun Women'!C3</f>
        <v>1.7986111111111112E-2</v>
      </c>
      <c r="I4" s="115">
        <f t="shared" ref="I4:I33" si="1">MIN(J4:U4)</f>
        <v>0</v>
      </c>
      <c r="J4" s="115"/>
      <c r="K4" s="115"/>
      <c r="L4" s="115"/>
      <c r="M4" s="115"/>
      <c r="N4" s="115"/>
      <c r="O4" s="115"/>
      <c r="P4" s="115"/>
      <c r="Q4" s="115"/>
      <c r="R4" s="115"/>
      <c r="S4" s="115"/>
      <c r="T4" s="115"/>
      <c r="U4" s="117"/>
      <c r="V4" s="1">
        <v>1</v>
      </c>
    </row>
    <row r="5" spans="1:22" x14ac:dyDescent="0.5">
      <c r="A5" s="101">
        <f>F5</f>
        <v>49</v>
      </c>
      <c r="B5" s="49" t="s">
        <v>700</v>
      </c>
      <c r="C5" s="49" t="s">
        <v>701</v>
      </c>
      <c r="D5" s="8">
        <f t="shared" si="0"/>
        <v>49</v>
      </c>
      <c r="E5" s="8" t="str">
        <f>IF(OR(D5="",COUNTIF($D$4:$D$123,"="&amp;D5)&lt;=1),"",IF(COUNTIF($D$4:$D5,"="&amp;D5)=1,"",COUNTIF($D$4:$D5,"="&amp;D5)-1))</f>
        <v/>
      </c>
      <c r="F5" s="8">
        <f>IF(D5="","",SUM(D5:E5))</f>
        <v>49</v>
      </c>
      <c r="G5" s="6">
        <f>IF(H5=0,I5,IF(I5=0,H5,MIN(H5:I5)))</f>
        <v>2.1354166666666667E-2</v>
      </c>
      <c r="H5" s="6">
        <f>'Parkrun Women'!C4</f>
        <v>2.1354166666666667E-2</v>
      </c>
      <c r="I5" s="6">
        <f t="shared" ref="I5" si="2">MIN(J5:U5)</f>
        <v>0</v>
      </c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102"/>
      <c r="V5" s="1">
        <v>1</v>
      </c>
    </row>
    <row r="6" spans="1:22" x14ac:dyDescent="0.5">
      <c r="A6" s="101">
        <f>F6</f>
        <v>13</v>
      </c>
      <c r="B6" s="49" t="s">
        <v>70</v>
      </c>
      <c r="C6" s="49" t="s">
        <v>316</v>
      </c>
      <c r="D6" s="8">
        <f t="shared" si="0"/>
        <v>13</v>
      </c>
      <c r="E6" s="8" t="str">
        <f>IF(OR(D6="",COUNTIF($D$4:$D$123,"="&amp;D6)&lt;=1),"",IF(COUNTIF($D$4:$D6,"="&amp;D6)=1,"",COUNTIF($D$4:$D6,"="&amp;D6)-1))</f>
        <v/>
      </c>
      <c r="F6" s="8">
        <f>IF(D6="","",SUM(D6:E6))</f>
        <v>13</v>
      </c>
      <c r="G6" s="6">
        <f>IF(H6=0,I6,IF(I6=0,H6,MIN(H6:I6)))</f>
        <v>1.636574074074074E-2</v>
      </c>
      <c r="H6" s="6">
        <f>'Parkrun Women'!C5</f>
        <v>1.636574074074074E-2</v>
      </c>
      <c r="I6" s="6">
        <f t="shared" si="1"/>
        <v>0</v>
      </c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102"/>
      <c r="V6" s="1">
        <v>1</v>
      </c>
    </row>
    <row r="7" spans="1:22" x14ac:dyDescent="0.5">
      <c r="A7" s="101" t="str">
        <f>F7</f>
        <v/>
      </c>
      <c r="B7" s="48" t="s">
        <v>37</v>
      </c>
      <c r="C7" s="48" t="s">
        <v>249</v>
      </c>
      <c r="D7" s="8" t="str">
        <f t="shared" si="0"/>
        <v/>
      </c>
      <c r="E7" s="8" t="str">
        <f>IF(OR(D7="",COUNTIF($D$4:$D$123,"="&amp;D7)&lt;=1),"",IF(COUNTIF($D$4:$D7,"="&amp;D7)=1,"",COUNTIF($D$4:$D7,"="&amp;D7)-1))</f>
        <v/>
      </c>
      <c r="F7" s="8" t="str">
        <f>IF(D7="","",SUM(D7:E7))</f>
        <v/>
      </c>
      <c r="G7" s="6">
        <f>IF(H7=0,I7,IF(I7=0,H7,MIN(H7:I7)))</f>
        <v>0</v>
      </c>
      <c r="H7" s="6">
        <f>'Parkrun Women'!C6</f>
        <v>0</v>
      </c>
      <c r="I7" s="6">
        <f t="shared" si="1"/>
        <v>0</v>
      </c>
      <c r="J7" s="6"/>
      <c r="K7" s="6"/>
      <c r="L7" s="6"/>
      <c r="M7" s="6"/>
      <c r="N7" s="6"/>
      <c r="O7" s="6"/>
      <c r="P7" s="6"/>
      <c r="Q7" s="6"/>
      <c r="R7" s="6"/>
      <c r="S7" s="6"/>
      <c r="T7" s="6"/>
      <c r="U7" s="102"/>
      <c r="V7" s="1">
        <v>1</v>
      </c>
    </row>
    <row r="8" spans="1:22" x14ac:dyDescent="0.5">
      <c r="A8" s="101">
        <f t="shared" ref="A8:A71" si="3">F8</f>
        <v>39</v>
      </c>
      <c r="B8" s="48" t="s">
        <v>148</v>
      </c>
      <c r="C8" s="48" t="s">
        <v>163</v>
      </c>
      <c r="D8" s="8">
        <f t="shared" si="0"/>
        <v>39</v>
      </c>
      <c r="E8" s="8" t="str">
        <f>IF(OR(D8="",COUNTIF($D$4:$D$123,"="&amp;D8)&lt;=1),"",IF(COUNTIF($D$4:$D8,"="&amp;D8)=1,"",COUNTIF($D$4:$D8,"="&amp;D8)-1))</f>
        <v/>
      </c>
      <c r="F8" s="8">
        <f t="shared" ref="F8:F71" si="4">IF(D8="","",SUM(D8:E8))</f>
        <v>39</v>
      </c>
      <c r="G8" s="6">
        <f t="shared" ref="G8:G71" si="5">IF(H8=0,I8,IF(I8=0,H8,MIN(H8:I8)))</f>
        <v>2.0127314814814813E-2</v>
      </c>
      <c r="H8" s="6">
        <f>'Parkrun Women'!C7</f>
        <v>2.0127314814814813E-2</v>
      </c>
      <c r="I8" s="6">
        <f t="shared" si="1"/>
        <v>0</v>
      </c>
      <c r="J8" s="6"/>
      <c r="K8" s="6"/>
      <c r="L8" s="6"/>
      <c r="M8" s="6"/>
      <c r="N8" s="6"/>
      <c r="O8" s="6"/>
      <c r="P8" s="6"/>
      <c r="Q8" s="6"/>
      <c r="R8" s="6"/>
      <c r="S8" s="6"/>
      <c r="T8" s="6"/>
      <c r="U8" s="102"/>
      <c r="V8" s="1">
        <v>1</v>
      </c>
    </row>
    <row r="9" spans="1:22" x14ac:dyDescent="0.5">
      <c r="A9" s="101">
        <f>F9</f>
        <v>44</v>
      </c>
      <c r="B9" s="48" t="s">
        <v>76</v>
      </c>
      <c r="C9" s="48" t="s">
        <v>278</v>
      </c>
      <c r="D9" s="8">
        <f t="shared" si="0"/>
        <v>44</v>
      </c>
      <c r="E9" s="8" t="str">
        <f>IF(OR(D9="",COUNTIF($D$4:$D$123,"="&amp;D9)&lt;=1),"",IF(COUNTIF($D$4:$D9,"="&amp;D9)=1,"",COUNTIF($D$4:$D9,"="&amp;D9)-1))</f>
        <v/>
      </c>
      <c r="F9" s="8">
        <f t="shared" si="4"/>
        <v>44</v>
      </c>
      <c r="G9" s="6">
        <f>IF(H9=0,I9,IF(I9=0,H9,MIN(H9:I9)))</f>
        <v>2.0509259259259258E-2</v>
      </c>
      <c r="H9" s="6">
        <f>'Parkrun Women'!C8</f>
        <v>2.0509259259259258E-2</v>
      </c>
      <c r="I9" s="6">
        <f t="shared" si="1"/>
        <v>0</v>
      </c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102"/>
      <c r="V9" s="1">
        <v>1</v>
      </c>
    </row>
    <row r="10" spans="1:22" x14ac:dyDescent="0.5">
      <c r="A10" s="101">
        <f t="shared" si="3"/>
        <v>55</v>
      </c>
      <c r="B10" s="48" t="s">
        <v>148</v>
      </c>
      <c r="C10" s="48" t="s">
        <v>149</v>
      </c>
      <c r="D10" s="8">
        <f t="shared" si="0"/>
        <v>55</v>
      </c>
      <c r="E10" s="8" t="str">
        <f>IF(OR(D10="",COUNTIF($D$4:$D$123,"="&amp;D10)&lt;=1),"",IF(COUNTIF($D$4:$D10,"="&amp;D10)=1,"",COUNTIF($D$4:$D10,"="&amp;D10)-1))</f>
        <v/>
      </c>
      <c r="F10" s="8">
        <f t="shared" si="4"/>
        <v>55</v>
      </c>
      <c r="G10" s="6">
        <f t="shared" si="5"/>
        <v>2.179398148148148E-2</v>
      </c>
      <c r="H10" s="6">
        <f>'Parkrun Women'!C9</f>
        <v>2.179398148148148E-2</v>
      </c>
      <c r="I10" s="6">
        <f t="shared" si="1"/>
        <v>0</v>
      </c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U10" s="102"/>
      <c r="V10" s="1">
        <v>1</v>
      </c>
    </row>
    <row r="11" spans="1:22" x14ac:dyDescent="0.5">
      <c r="A11" s="101">
        <f t="shared" si="3"/>
        <v>22</v>
      </c>
      <c r="B11" s="48" t="s">
        <v>147</v>
      </c>
      <c r="C11" s="48" t="s">
        <v>211</v>
      </c>
      <c r="D11" s="8">
        <f t="shared" si="0"/>
        <v>22</v>
      </c>
      <c r="E11" s="8" t="str">
        <f>IF(OR(D11="",COUNTIF($D$4:$D$123,"="&amp;D11)&lt;=1),"",IF(COUNTIF($D$4:$D11,"="&amp;D11)=1,"",COUNTIF($D$4:$D11,"="&amp;D11)-1))</f>
        <v/>
      </c>
      <c r="F11" s="8">
        <f t="shared" si="4"/>
        <v>22</v>
      </c>
      <c r="G11" s="6">
        <f t="shared" si="5"/>
        <v>1.7488425925925925E-2</v>
      </c>
      <c r="H11" s="6">
        <f>'Parkrun Women'!C10</f>
        <v>1.7488425925925925E-2</v>
      </c>
      <c r="I11" s="6">
        <f t="shared" si="1"/>
        <v>0</v>
      </c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  <c r="U11" s="102"/>
      <c r="V11" s="1">
        <v>1</v>
      </c>
    </row>
    <row r="12" spans="1:22" x14ac:dyDescent="0.5">
      <c r="A12" s="101">
        <f t="shared" si="3"/>
        <v>37</v>
      </c>
      <c r="B12" s="48" t="s">
        <v>147</v>
      </c>
      <c r="C12" s="48" t="s">
        <v>104</v>
      </c>
      <c r="D12" s="8">
        <f t="shared" si="0"/>
        <v>37</v>
      </c>
      <c r="E12" s="8" t="str">
        <f>IF(OR(D12="",COUNTIF($D$4:$D$123,"="&amp;D12)&lt;=1),"",IF(COUNTIF($D$4:$D12,"="&amp;D12)=1,"",COUNTIF($D$4:$D12,"="&amp;D12)-1))</f>
        <v/>
      </c>
      <c r="F12" s="8">
        <f t="shared" si="4"/>
        <v>37</v>
      </c>
      <c r="G12" s="6">
        <f t="shared" si="5"/>
        <v>1.9722222222222221E-2</v>
      </c>
      <c r="H12" s="6">
        <f>'Parkrun Women'!C11</f>
        <v>1.9722222222222221E-2</v>
      </c>
      <c r="I12" s="6">
        <f t="shared" si="1"/>
        <v>0</v>
      </c>
      <c r="J12" s="6"/>
      <c r="K12" s="6"/>
      <c r="L12" s="6"/>
      <c r="M12" s="6"/>
      <c r="N12" s="6"/>
      <c r="O12" s="6"/>
      <c r="P12" s="6"/>
      <c r="Q12" s="6"/>
      <c r="R12" s="6"/>
      <c r="S12" s="6"/>
      <c r="T12" s="6"/>
      <c r="U12" s="102"/>
      <c r="V12" s="1">
        <v>1</v>
      </c>
    </row>
    <row r="13" spans="1:22" x14ac:dyDescent="0.5">
      <c r="A13" s="101">
        <f t="shared" ref="A13" si="6">F13</f>
        <v>67</v>
      </c>
      <c r="B13" s="48" t="s">
        <v>767</v>
      </c>
      <c r="C13" s="48" t="s">
        <v>763</v>
      </c>
      <c r="D13" s="8">
        <f t="shared" si="0"/>
        <v>67</v>
      </c>
      <c r="E13" s="8" t="str">
        <f>IF(OR(D13="",COUNTIF($D$4:$D$123,"="&amp;D13)&lt;=1),"",IF(COUNTIF($D$4:$D13,"="&amp;D13)=1,"",COUNTIF($D$4:$D13,"="&amp;D13)-1))</f>
        <v/>
      </c>
      <c r="F13" s="8">
        <f t="shared" ref="F13" si="7">IF(D13="","",SUM(D13:E13))</f>
        <v>67</v>
      </c>
      <c r="G13" s="6">
        <f t="shared" ref="G13" si="8">IF(H13=0,I13,IF(I13=0,H13,MIN(H13:I13)))</f>
        <v>2.3854166666666666E-2</v>
      </c>
      <c r="H13" s="6">
        <f>'Parkrun Women'!C12</f>
        <v>2.3854166666666666E-2</v>
      </c>
      <c r="I13" s="6">
        <f t="shared" ref="I13" si="9">MIN(J13:U13)</f>
        <v>0</v>
      </c>
      <c r="J13" s="6"/>
      <c r="K13" s="6"/>
      <c r="L13" s="6"/>
      <c r="M13" s="6"/>
      <c r="N13" s="6"/>
      <c r="O13" s="6"/>
      <c r="P13" s="6"/>
      <c r="Q13" s="6"/>
      <c r="R13" s="6"/>
      <c r="S13" s="6"/>
      <c r="T13" s="6"/>
      <c r="U13" s="102"/>
      <c r="V13" s="1">
        <v>1</v>
      </c>
    </row>
    <row r="14" spans="1:22" x14ac:dyDescent="0.5">
      <c r="A14" s="101">
        <f t="shared" si="3"/>
        <v>72</v>
      </c>
      <c r="B14" s="48" t="s">
        <v>125</v>
      </c>
      <c r="C14" s="48" t="s">
        <v>59</v>
      </c>
      <c r="D14" s="8">
        <f t="shared" si="0"/>
        <v>72</v>
      </c>
      <c r="E14" s="8" t="str">
        <f>IF(OR(D14="",COUNTIF($D$4:$D$123,"="&amp;D14)&lt;=1),"",IF(COUNTIF($D$4:$D14,"="&amp;D14)=1,"",COUNTIF($D$4:$D14,"="&amp;D14)-1))</f>
        <v/>
      </c>
      <c r="F14" s="8">
        <f t="shared" si="4"/>
        <v>72</v>
      </c>
      <c r="G14" s="6">
        <f t="shared" si="5"/>
        <v>2.5740740740740741E-2</v>
      </c>
      <c r="H14" s="6">
        <f>'Parkrun Women'!C13</f>
        <v>2.5740740740740741E-2</v>
      </c>
      <c r="I14" s="6">
        <f t="shared" si="1"/>
        <v>0</v>
      </c>
      <c r="J14" s="6"/>
      <c r="K14" s="6"/>
      <c r="L14" s="6"/>
      <c r="M14" s="6"/>
      <c r="N14" s="6"/>
      <c r="O14" s="6"/>
      <c r="P14" s="6"/>
      <c r="Q14" s="6"/>
      <c r="R14" s="6"/>
      <c r="S14" s="6"/>
      <c r="T14" s="6"/>
      <c r="U14" s="102"/>
      <c r="V14" s="1">
        <v>1</v>
      </c>
    </row>
    <row r="15" spans="1:22" x14ac:dyDescent="0.5">
      <c r="A15" s="101">
        <f t="shared" si="3"/>
        <v>29</v>
      </c>
      <c r="B15" s="48" t="s">
        <v>145</v>
      </c>
      <c r="C15" s="48" t="s">
        <v>176</v>
      </c>
      <c r="D15" s="8">
        <f t="shared" si="0"/>
        <v>29</v>
      </c>
      <c r="E15" s="8" t="str">
        <f>IF(OR(D15="",COUNTIF($D$4:$D$123,"="&amp;D15)&lt;=1),"",IF(COUNTIF($D$4:$D15,"="&amp;D15)=1,"",COUNTIF($D$4:$D15,"="&amp;D15)-1))</f>
        <v/>
      </c>
      <c r="F15" s="8">
        <f t="shared" si="4"/>
        <v>29</v>
      </c>
      <c r="G15" s="6">
        <f t="shared" si="5"/>
        <v>1.8287037037037036E-2</v>
      </c>
      <c r="H15" s="6">
        <f>'Parkrun Women'!C14</f>
        <v>1.8287037037037036E-2</v>
      </c>
      <c r="I15" s="6">
        <f t="shared" si="1"/>
        <v>0</v>
      </c>
      <c r="J15" s="6"/>
      <c r="K15" s="6"/>
      <c r="L15" s="6"/>
      <c r="M15" s="6"/>
      <c r="N15" s="6"/>
      <c r="O15" s="6"/>
      <c r="P15" s="6"/>
      <c r="Q15" s="6"/>
      <c r="R15" s="6"/>
      <c r="S15" s="6"/>
      <c r="T15" s="6"/>
      <c r="U15" s="102"/>
      <c r="V15" s="1">
        <v>1</v>
      </c>
    </row>
    <row r="16" spans="1:22" x14ac:dyDescent="0.5">
      <c r="A16" s="101">
        <f>F16</f>
        <v>31</v>
      </c>
      <c r="B16" s="48" t="s">
        <v>380</v>
      </c>
      <c r="C16" s="48" t="s">
        <v>286</v>
      </c>
      <c r="D16" s="8">
        <f t="shared" si="0"/>
        <v>31</v>
      </c>
      <c r="E16" s="8" t="str">
        <f>IF(OR(D16="",COUNTIF($D$4:$D$123,"="&amp;D16)&lt;=1),"",IF(COUNTIF($D$4:$D16,"="&amp;D16)=1,"",COUNTIF($D$4:$D16,"="&amp;D16)-1))</f>
        <v/>
      </c>
      <c r="F16" s="8">
        <f>IF(D16="","",SUM(D16:E16))</f>
        <v>31</v>
      </c>
      <c r="G16" s="6">
        <f>IF(H16=0,I16,IF(I16=0,H16,MIN(H16:I16)))</f>
        <v>1.8564814814814815E-2</v>
      </c>
      <c r="H16" s="6">
        <f>'Parkrun Women'!C15</f>
        <v>1.8564814814814815E-2</v>
      </c>
      <c r="I16" s="6">
        <f t="shared" si="1"/>
        <v>0</v>
      </c>
      <c r="J16" s="6"/>
      <c r="K16" s="6"/>
      <c r="L16" s="6"/>
      <c r="M16" s="6"/>
      <c r="N16" s="6"/>
      <c r="O16" s="6"/>
      <c r="P16" s="6"/>
      <c r="Q16" s="6"/>
      <c r="R16" s="6"/>
      <c r="S16" s="6"/>
      <c r="T16" s="6"/>
      <c r="U16" s="102"/>
      <c r="V16" s="1">
        <v>1</v>
      </c>
    </row>
    <row r="17" spans="1:22" x14ac:dyDescent="0.5">
      <c r="A17" s="101" t="str">
        <f>F17</f>
        <v/>
      </c>
      <c r="B17" s="48" t="s">
        <v>166</v>
      </c>
      <c r="C17" s="48" t="s">
        <v>284</v>
      </c>
      <c r="D17" s="8" t="str">
        <f t="shared" si="0"/>
        <v/>
      </c>
      <c r="E17" s="8" t="str">
        <f>IF(OR(D17="",COUNTIF($D$4:$D$123,"="&amp;D17)&lt;=1),"",IF(COUNTIF($D$4:$D17,"="&amp;D17)=1,"",COUNTIF($D$4:$D17,"="&amp;D17)-1))</f>
        <v/>
      </c>
      <c r="F17" s="8" t="str">
        <f>IF(D17="","",SUM(D17:E17))</f>
        <v/>
      </c>
      <c r="G17" s="6">
        <f>IF(H17=0,I17,IF(I17=0,H17,MIN(H17:I17)))</f>
        <v>0</v>
      </c>
      <c r="H17" s="6">
        <f>'Parkrun Women'!C16</f>
        <v>0</v>
      </c>
      <c r="I17" s="6">
        <f t="shared" si="1"/>
        <v>0</v>
      </c>
      <c r="J17" s="6"/>
      <c r="K17" s="6"/>
      <c r="L17" s="6"/>
      <c r="M17" s="6"/>
      <c r="N17" s="6"/>
      <c r="O17" s="6"/>
      <c r="P17" s="6"/>
      <c r="Q17" s="6"/>
      <c r="R17" s="6"/>
      <c r="S17" s="6"/>
      <c r="T17" s="6"/>
      <c r="U17" s="102"/>
      <c r="V17" s="1">
        <v>1</v>
      </c>
    </row>
    <row r="18" spans="1:22" x14ac:dyDescent="0.5">
      <c r="A18" s="101">
        <f t="shared" si="3"/>
        <v>23</v>
      </c>
      <c r="B18" s="48" t="s">
        <v>138</v>
      </c>
      <c r="C18" s="48" t="s">
        <v>184</v>
      </c>
      <c r="D18" s="8">
        <f t="shared" si="0"/>
        <v>23</v>
      </c>
      <c r="E18" s="8" t="str">
        <f>IF(OR(D18="",COUNTIF($D$4:$D$123,"="&amp;D18)&lt;=1),"",IF(COUNTIF($D$4:$D18,"="&amp;D18)=1,"",COUNTIF($D$4:$D18,"="&amp;D18)-1))</f>
        <v/>
      </c>
      <c r="F18" s="8">
        <f t="shared" si="4"/>
        <v>23</v>
      </c>
      <c r="G18" s="6">
        <f t="shared" si="5"/>
        <v>1.7604166666666667E-2</v>
      </c>
      <c r="H18" s="6">
        <f>'Parkrun Women'!C17</f>
        <v>1.7604166666666667E-2</v>
      </c>
      <c r="I18" s="6">
        <f t="shared" si="1"/>
        <v>0</v>
      </c>
      <c r="J18" s="6"/>
      <c r="K18" s="6"/>
      <c r="L18" s="6"/>
      <c r="M18" s="6"/>
      <c r="N18" s="6"/>
      <c r="O18" s="6"/>
      <c r="P18" s="6"/>
      <c r="Q18" s="6"/>
      <c r="R18" s="6"/>
      <c r="S18" s="6"/>
      <c r="T18" s="6"/>
      <c r="U18" s="102"/>
      <c r="V18" s="1">
        <v>1</v>
      </c>
    </row>
    <row r="19" spans="1:22" x14ac:dyDescent="0.5">
      <c r="A19" s="101" t="str">
        <f>F19</f>
        <v/>
      </c>
      <c r="B19" s="48" t="s">
        <v>241</v>
      </c>
      <c r="C19" s="48" t="s">
        <v>409</v>
      </c>
      <c r="D19" s="8" t="str">
        <f t="shared" si="0"/>
        <v/>
      </c>
      <c r="E19" s="8" t="str">
        <f>IF(OR(D19="",COUNTIF($D$4:$D$123,"="&amp;D19)&lt;=1),"",IF(COUNTIF($D$4:$D19,"="&amp;D19)=1,"",COUNTIF($D$4:$D19,"="&amp;D19)-1))</f>
        <v/>
      </c>
      <c r="F19" s="8" t="str">
        <f>IF(D19="","",SUM(D19:E19))</f>
        <v/>
      </c>
      <c r="G19" s="6">
        <f>IF(H19=0,I19,IF(I19=0,H19,MIN(H19:I19)))</f>
        <v>0</v>
      </c>
      <c r="H19" s="6">
        <f>'Parkrun Women'!C18</f>
        <v>0</v>
      </c>
      <c r="I19" s="6">
        <f t="shared" si="1"/>
        <v>0</v>
      </c>
      <c r="J19" s="6"/>
      <c r="K19" s="6"/>
      <c r="L19" s="6"/>
      <c r="M19" s="6"/>
      <c r="N19" s="6"/>
      <c r="O19" s="6"/>
      <c r="P19" s="6"/>
      <c r="Q19" s="6"/>
      <c r="R19" s="6"/>
      <c r="S19" s="6"/>
      <c r="T19" s="6"/>
      <c r="U19" s="102"/>
      <c r="V19" s="1">
        <v>1</v>
      </c>
    </row>
    <row r="20" spans="1:22" x14ac:dyDescent="0.5">
      <c r="A20" s="101">
        <f>F20</f>
        <v>61</v>
      </c>
      <c r="B20" s="48" t="s">
        <v>39</v>
      </c>
      <c r="C20" s="48" t="s">
        <v>335</v>
      </c>
      <c r="D20" s="8">
        <f t="shared" si="0"/>
        <v>61</v>
      </c>
      <c r="E20" s="8" t="str">
        <f>IF(OR(D20="",COUNTIF($D$4:$D$123,"="&amp;D20)&lt;=1),"",IF(COUNTIF($D$4:$D20,"="&amp;D20)=1,"",COUNTIF($D$4:$D20,"="&amp;D20)-1))</f>
        <v/>
      </c>
      <c r="F20" s="8">
        <f>IF(D20="","",SUM(D20:E20))</f>
        <v>61</v>
      </c>
      <c r="G20" s="6">
        <f>IF(H20=0,I20,IF(I20=0,H20,MIN(H20:I20)))</f>
        <v>2.2361111111111109E-2</v>
      </c>
      <c r="H20" s="6">
        <f>'Parkrun Women'!C19</f>
        <v>2.2361111111111109E-2</v>
      </c>
      <c r="I20" s="6">
        <f t="shared" si="1"/>
        <v>0</v>
      </c>
      <c r="J20" s="6"/>
      <c r="K20" s="6"/>
      <c r="L20" s="6"/>
      <c r="M20" s="6"/>
      <c r="N20" s="6"/>
      <c r="O20" s="6"/>
      <c r="P20" s="6"/>
      <c r="Q20" s="6"/>
      <c r="R20" s="6"/>
      <c r="S20" s="6"/>
      <c r="T20" s="6"/>
      <c r="U20" s="102"/>
      <c r="V20" s="1">
        <v>1</v>
      </c>
    </row>
    <row r="21" spans="1:22" x14ac:dyDescent="0.5">
      <c r="A21" s="101" t="str">
        <f t="shared" ref="A21" si="10">F21</f>
        <v/>
      </c>
      <c r="B21" s="48" t="s">
        <v>283</v>
      </c>
      <c r="C21" s="48" t="s">
        <v>769</v>
      </c>
      <c r="D21" s="8" t="str">
        <f t="shared" si="0"/>
        <v/>
      </c>
      <c r="E21" s="8" t="str">
        <f>IF(OR(D21="",COUNTIF($D$4:$D$123,"="&amp;D21)&lt;=1),"",IF(COUNTIF($D$4:$D21,"="&amp;D21)=1,"",COUNTIF($D$4:$D21,"="&amp;D21)-1))</f>
        <v/>
      </c>
      <c r="F21" s="8" t="str">
        <f t="shared" ref="F21" si="11">IF(D21="","",SUM(D21:E21))</f>
        <v/>
      </c>
      <c r="G21" s="6">
        <f t="shared" ref="G21" si="12">IF(H21=0,I21,IF(I21=0,H21,MIN(H21:I21)))</f>
        <v>0</v>
      </c>
      <c r="H21" s="6">
        <f>'Parkrun Women'!C20</f>
        <v>0</v>
      </c>
      <c r="I21" s="6">
        <f t="shared" ref="I21" si="13">MIN(J21:U21)</f>
        <v>0</v>
      </c>
      <c r="J21" s="6"/>
      <c r="K21" s="6"/>
      <c r="L21" s="6"/>
      <c r="M21" s="6"/>
      <c r="N21" s="6"/>
      <c r="O21" s="6"/>
      <c r="P21" s="6"/>
      <c r="Q21" s="6"/>
      <c r="R21" s="6"/>
      <c r="S21" s="6"/>
      <c r="T21" s="6"/>
      <c r="U21" s="102"/>
      <c r="V21" s="1">
        <v>1</v>
      </c>
    </row>
    <row r="22" spans="1:22" x14ac:dyDescent="0.5">
      <c r="A22" s="101">
        <f t="shared" si="3"/>
        <v>11</v>
      </c>
      <c r="B22" s="48" t="s">
        <v>151</v>
      </c>
      <c r="C22" s="48" t="s">
        <v>421</v>
      </c>
      <c r="D22" s="8">
        <f t="shared" si="0"/>
        <v>11</v>
      </c>
      <c r="E22" s="8" t="str">
        <f>IF(OR(D22="",COUNTIF($D$4:$D$123,"="&amp;D22)&lt;=1),"",IF(COUNTIF($D$4:$D22,"="&amp;D22)=1,"",COUNTIF($D$4:$D22,"="&amp;D22)-1))</f>
        <v/>
      </c>
      <c r="F22" s="8">
        <f t="shared" si="4"/>
        <v>11</v>
      </c>
      <c r="G22" s="6">
        <f t="shared" si="5"/>
        <v>1.6134259259259258E-2</v>
      </c>
      <c r="H22" s="6">
        <f>'Parkrun Women'!C21</f>
        <v>1.6134259259259258E-2</v>
      </c>
      <c r="I22" s="6">
        <f t="shared" si="1"/>
        <v>0</v>
      </c>
      <c r="J22" s="6"/>
      <c r="K22" s="6"/>
      <c r="L22" s="6"/>
      <c r="M22" s="6"/>
      <c r="N22" s="6"/>
      <c r="O22" s="6"/>
      <c r="P22" s="6"/>
      <c r="Q22" s="6"/>
      <c r="R22" s="6"/>
      <c r="S22" s="6"/>
      <c r="T22" s="6"/>
      <c r="U22" s="102"/>
      <c r="V22" s="1">
        <v>1</v>
      </c>
    </row>
    <row r="23" spans="1:22" x14ac:dyDescent="0.5">
      <c r="A23" s="101">
        <f>F23</f>
        <v>79</v>
      </c>
      <c r="B23" s="48" t="s">
        <v>369</v>
      </c>
      <c r="C23" s="48" t="s">
        <v>370</v>
      </c>
      <c r="D23" s="8">
        <f t="shared" si="0"/>
        <v>79</v>
      </c>
      <c r="E23" s="8" t="str">
        <f>IF(OR(D23="",COUNTIF($D$4:$D$123,"="&amp;D23)&lt;=1),"",IF(COUNTIF($D$4:$D23,"="&amp;D23)=1,"",COUNTIF($D$4:$D23,"="&amp;D23)-1))</f>
        <v/>
      </c>
      <c r="F23" s="8">
        <f>IF(D23="","",SUM(D23:E23))</f>
        <v>79</v>
      </c>
      <c r="G23" s="6">
        <f>IF(H23=0,I23,IF(I23=0,H23,MIN(H23:I23)))</f>
        <v>2.9409722222222223E-2</v>
      </c>
      <c r="H23" s="6">
        <f>'Parkrun Women'!C22</f>
        <v>2.9409722222222223E-2</v>
      </c>
      <c r="I23" s="6">
        <f t="shared" si="1"/>
        <v>0</v>
      </c>
      <c r="J23" s="6"/>
      <c r="K23" s="6"/>
      <c r="L23" s="6"/>
      <c r="M23" s="6"/>
      <c r="N23" s="6"/>
      <c r="O23" s="6"/>
      <c r="P23" s="6"/>
      <c r="Q23" s="6"/>
      <c r="R23" s="6"/>
      <c r="S23" s="6"/>
      <c r="T23" s="6"/>
      <c r="U23" s="102"/>
      <c r="V23" s="1">
        <v>1</v>
      </c>
    </row>
    <row r="24" spans="1:22" x14ac:dyDescent="0.5">
      <c r="A24" s="101">
        <f t="shared" si="3"/>
        <v>28</v>
      </c>
      <c r="B24" s="48" t="s">
        <v>185</v>
      </c>
      <c r="C24" s="48" t="s">
        <v>186</v>
      </c>
      <c r="D24" s="8">
        <f t="shared" si="0"/>
        <v>28</v>
      </c>
      <c r="E24" s="8" t="str">
        <f>IF(OR(D24="",COUNTIF($D$4:$D$123,"="&amp;D24)&lt;=1),"",IF(COUNTIF($D$4:$D24,"="&amp;D24)=1,"",COUNTIF($D$4:$D24,"="&amp;D24)-1))</f>
        <v/>
      </c>
      <c r="F24" s="8">
        <f t="shared" si="4"/>
        <v>28</v>
      </c>
      <c r="G24" s="6">
        <f t="shared" si="5"/>
        <v>1.818287037037037E-2</v>
      </c>
      <c r="H24" s="6">
        <f>'Parkrun Women'!C23</f>
        <v>1.818287037037037E-2</v>
      </c>
      <c r="I24" s="6">
        <f t="shared" si="1"/>
        <v>0</v>
      </c>
      <c r="J24" s="6"/>
      <c r="K24" s="6"/>
      <c r="L24" s="6"/>
      <c r="M24" s="6"/>
      <c r="N24" s="6"/>
      <c r="O24" s="6"/>
      <c r="P24" s="6"/>
      <c r="Q24" s="6"/>
      <c r="R24" s="6"/>
      <c r="S24" s="6"/>
      <c r="T24" s="6"/>
      <c r="U24" s="102"/>
      <c r="V24" s="1">
        <v>1</v>
      </c>
    </row>
    <row r="25" spans="1:22" x14ac:dyDescent="0.5">
      <c r="A25" s="101">
        <f t="shared" si="3"/>
        <v>76</v>
      </c>
      <c r="B25" s="48" t="s">
        <v>239</v>
      </c>
      <c r="C25" s="48" t="s">
        <v>240</v>
      </c>
      <c r="D25" s="8">
        <f t="shared" si="0"/>
        <v>76</v>
      </c>
      <c r="E25" s="8" t="str">
        <f>IF(OR(D25="",COUNTIF($D$4:$D$123,"="&amp;D25)&lt;=1),"",IF(COUNTIF($D$4:$D25,"="&amp;D25)=1,"",COUNTIF($D$4:$D25,"="&amp;D25)-1))</f>
        <v/>
      </c>
      <c r="F25" s="8">
        <f t="shared" si="4"/>
        <v>76</v>
      </c>
      <c r="G25" s="6">
        <f t="shared" si="5"/>
        <v>2.6469907407407407E-2</v>
      </c>
      <c r="H25" s="6">
        <f>'Parkrun Women'!C24</f>
        <v>2.6469907407407407E-2</v>
      </c>
      <c r="I25" s="6">
        <f t="shared" si="1"/>
        <v>0</v>
      </c>
      <c r="J25" s="6"/>
      <c r="K25" s="6"/>
      <c r="L25" s="6"/>
      <c r="M25" s="6"/>
      <c r="N25" s="6"/>
      <c r="O25" s="6"/>
      <c r="P25" s="6"/>
      <c r="Q25" s="6"/>
      <c r="R25" s="6"/>
      <c r="S25" s="6"/>
      <c r="T25" s="6"/>
      <c r="U25" s="102"/>
      <c r="V25" s="1">
        <v>1</v>
      </c>
    </row>
    <row r="26" spans="1:22" x14ac:dyDescent="0.5">
      <c r="A26" s="101">
        <f t="shared" si="3"/>
        <v>38</v>
      </c>
      <c r="B26" s="48" t="s">
        <v>92</v>
      </c>
      <c r="C26" s="48" t="s">
        <v>93</v>
      </c>
      <c r="D26" s="8">
        <f t="shared" si="0"/>
        <v>38</v>
      </c>
      <c r="E26" s="8" t="str">
        <f>IF(OR(D26="",COUNTIF($D$4:$D$123,"="&amp;D26)&lt;=1),"",IF(COUNTIF($D$4:$D26,"="&amp;D26)=1,"",COUNTIF($D$4:$D26,"="&amp;D26)-1))</f>
        <v/>
      </c>
      <c r="F26" s="8">
        <f t="shared" si="4"/>
        <v>38</v>
      </c>
      <c r="G26" s="6">
        <f t="shared" si="5"/>
        <v>1.9756944444444445E-2</v>
      </c>
      <c r="H26" s="6">
        <f>'Parkrun Women'!C25</f>
        <v>1.9756944444444445E-2</v>
      </c>
      <c r="I26" s="6">
        <f t="shared" si="1"/>
        <v>0</v>
      </c>
      <c r="J26" s="6"/>
      <c r="K26" s="6"/>
      <c r="L26" s="6"/>
      <c r="M26" s="6"/>
      <c r="N26" s="6"/>
      <c r="O26" s="6"/>
      <c r="P26" s="6"/>
      <c r="Q26" s="6"/>
      <c r="R26" s="6"/>
      <c r="S26" s="6"/>
      <c r="T26" s="6"/>
      <c r="U26" s="102"/>
      <c r="V26" s="1">
        <v>1</v>
      </c>
    </row>
    <row r="27" spans="1:22" x14ac:dyDescent="0.5">
      <c r="A27" s="101">
        <f t="shared" si="3"/>
        <v>68</v>
      </c>
      <c r="B27" s="48" t="s">
        <v>145</v>
      </c>
      <c r="C27" s="48" t="s">
        <v>130</v>
      </c>
      <c r="D27" s="8">
        <f t="shared" si="0"/>
        <v>68</v>
      </c>
      <c r="E27" s="8" t="str">
        <f>IF(OR(D27="",COUNTIF($D$4:$D$123,"="&amp;D27)&lt;=1),"",IF(COUNTIF($D$4:$D27,"="&amp;D27)=1,"",COUNTIF($D$4:$D27,"="&amp;D27)-1))</f>
        <v/>
      </c>
      <c r="F27" s="8">
        <f t="shared" si="4"/>
        <v>68</v>
      </c>
      <c r="G27" s="6">
        <f t="shared" si="5"/>
        <v>2.4918981481481483E-2</v>
      </c>
      <c r="H27" s="6">
        <f>'Parkrun Women'!C26</f>
        <v>2.4918981481481483E-2</v>
      </c>
      <c r="I27" s="6">
        <f t="shared" si="1"/>
        <v>0</v>
      </c>
      <c r="J27" s="6"/>
      <c r="K27" s="6"/>
      <c r="L27" s="6"/>
      <c r="M27" s="6"/>
      <c r="N27" s="6"/>
      <c r="O27" s="6"/>
      <c r="P27" s="6"/>
      <c r="Q27" s="6"/>
      <c r="R27" s="6"/>
      <c r="S27" s="6"/>
      <c r="T27" s="6"/>
      <c r="U27" s="102"/>
      <c r="V27" s="1">
        <v>1</v>
      </c>
    </row>
    <row r="28" spans="1:22" x14ac:dyDescent="0.5">
      <c r="A28" s="101">
        <f t="shared" si="3"/>
        <v>8</v>
      </c>
      <c r="B28" s="49" t="s">
        <v>85</v>
      </c>
      <c r="C28" s="49" t="s">
        <v>250</v>
      </c>
      <c r="D28" s="8">
        <f t="shared" si="0"/>
        <v>8</v>
      </c>
      <c r="E28" s="8" t="str">
        <f>IF(OR(D28="",COUNTIF($D$4:$D$123,"="&amp;D28)&lt;=1),"",IF(COUNTIF($D$4:$D28,"="&amp;D28)=1,"",COUNTIF($D$4:$D28,"="&amp;D28)-1))</f>
        <v/>
      </c>
      <c r="F28" s="8">
        <f t="shared" si="4"/>
        <v>8</v>
      </c>
      <c r="G28" s="6">
        <f t="shared" si="5"/>
        <v>1.556712962962963E-2</v>
      </c>
      <c r="H28" s="6">
        <f>'Parkrun Women'!C27</f>
        <v>1.556712962962963E-2</v>
      </c>
      <c r="I28" s="6">
        <f t="shared" si="1"/>
        <v>0</v>
      </c>
      <c r="J28" s="6"/>
      <c r="K28" s="6"/>
      <c r="L28" s="6"/>
      <c r="M28" s="6"/>
      <c r="N28" s="6"/>
      <c r="O28" s="6"/>
      <c r="P28" s="6"/>
      <c r="Q28" s="6"/>
      <c r="R28" s="6"/>
      <c r="S28" s="6"/>
      <c r="T28" s="6"/>
      <c r="U28" s="102"/>
      <c r="V28" s="1">
        <v>1</v>
      </c>
    </row>
    <row r="29" spans="1:22" x14ac:dyDescent="0.5">
      <c r="A29" s="101">
        <f t="shared" si="3"/>
        <v>18</v>
      </c>
      <c r="B29" s="48" t="s">
        <v>241</v>
      </c>
      <c r="C29" s="48" t="s">
        <v>242</v>
      </c>
      <c r="D29" s="8">
        <f t="shared" si="0"/>
        <v>18</v>
      </c>
      <c r="E29" s="8" t="str">
        <f>IF(OR(D29="",COUNTIF($D$4:$D$123,"="&amp;D29)&lt;=1),"",IF(COUNTIF($D$4:$D29,"="&amp;D29)=1,"",COUNTIF($D$4:$D29,"="&amp;D29)-1))</f>
        <v/>
      </c>
      <c r="F29" s="8">
        <f t="shared" si="4"/>
        <v>18</v>
      </c>
      <c r="G29" s="6">
        <f t="shared" si="5"/>
        <v>1.6921296296296295E-2</v>
      </c>
      <c r="H29" s="6">
        <f>'Parkrun Women'!C28</f>
        <v>1.6921296296296295E-2</v>
      </c>
      <c r="I29" s="6">
        <f t="shared" si="1"/>
        <v>0</v>
      </c>
      <c r="J29" s="6"/>
      <c r="K29" s="6"/>
      <c r="L29" s="6"/>
      <c r="M29" s="6"/>
      <c r="N29" s="6"/>
      <c r="O29" s="6"/>
      <c r="P29" s="6"/>
      <c r="Q29" s="6"/>
      <c r="R29" s="6"/>
      <c r="S29" s="6"/>
      <c r="T29" s="6"/>
      <c r="U29" s="102"/>
      <c r="V29" s="1">
        <v>1</v>
      </c>
    </row>
    <row r="30" spans="1:22" x14ac:dyDescent="0.5">
      <c r="A30" s="101" t="str">
        <f>F30</f>
        <v/>
      </c>
      <c r="B30" s="48" t="s">
        <v>305</v>
      </c>
      <c r="C30" s="48" t="s">
        <v>306</v>
      </c>
      <c r="D30" s="8" t="str">
        <f t="shared" si="0"/>
        <v/>
      </c>
      <c r="E30" s="8" t="str">
        <f>IF(OR(D30="",COUNTIF($D$4:$D$123,"="&amp;D30)&lt;=1),"",IF(COUNTIF($D$4:$D30,"="&amp;D30)=1,"",COUNTIF($D$4:$D30,"="&amp;D30)-1))</f>
        <v/>
      </c>
      <c r="F30" s="8" t="str">
        <f>IF(D30="","",SUM(D30:E30))</f>
        <v/>
      </c>
      <c r="G30" s="6">
        <f>IF(H30=0,I30,IF(I30=0,H30,MIN(H30:I30)))</f>
        <v>0</v>
      </c>
      <c r="H30" s="6">
        <f>'Parkrun Women'!C29</f>
        <v>0</v>
      </c>
      <c r="I30" s="6">
        <f t="shared" si="1"/>
        <v>0</v>
      </c>
      <c r="J30" s="6"/>
      <c r="K30" s="6"/>
      <c r="L30" s="6"/>
      <c r="M30" s="6"/>
      <c r="N30" s="6"/>
      <c r="O30" s="6"/>
      <c r="P30" s="6"/>
      <c r="Q30" s="6"/>
      <c r="R30" s="6"/>
      <c r="S30" s="6"/>
      <c r="T30" s="6"/>
      <c r="U30" s="102"/>
      <c r="V30" s="1">
        <v>1</v>
      </c>
    </row>
    <row r="31" spans="1:22" x14ac:dyDescent="0.5">
      <c r="A31" s="101">
        <f>F31</f>
        <v>12</v>
      </c>
      <c r="B31" s="48" t="s">
        <v>147</v>
      </c>
      <c r="C31" s="48" t="s">
        <v>770</v>
      </c>
      <c r="D31" s="8">
        <f t="shared" si="0"/>
        <v>12</v>
      </c>
      <c r="E31" s="8" t="str">
        <f>IF(OR(D31="",COUNTIF($D$4:$D$123,"="&amp;D31)&lt;=1),"",IF(COUNTIF($D$4:$D31,"="&amp;D31)=1,"",COUNTIF($D$4:$D31,"="&amp;D31)-1))</f>
        <v/>
      </c>
      <c r="F31" s="8">
        <f>IF(D31="","",SUM(D31:E31))</f>
        <v>12</v>
      </c>
      <c r="G31" s="6">
        <f>IF(H31=0,I31,IF(I31=0,H31,MIN(H31:I31)))</f>
        <v>1.6307870370370372E-2</v>
      </c>
      <c r="H31" s="6">
        <f>'Parkrun Women'!C30</f>
        <v>1.6307870370370372E-2</v>
      </c>
      <c r="I31" s="6">
        <f t="shared" ref="I31" si="14">MIN(J31:U31)</f>
        <v>0</v>
      </c>
      <c r="J31" s="6"/>
      <c r="K31" s="6"/>
      <c r="L31" s="6"/>
      <c r="M31" s="6"/>
      <c r="N31" s="6"/>
      <c r="O31" s="6"/>
      <c r="P31" s="6"/>
      <c r="Q31" s="6"/>
      <c r="R31" s="6"/>
      <c r="S31" s="6"/>
      <c r="T31" s="6"/>
      <c r="U31" s="102"/>
      <c r="V31" s="1">
        <v>1</v>
      </c>
    </row>
    <row r="32" spans="1:22" x14ac:dyDescent="0.5">
      <c r="A32" s="101" t="str">
        <f>F32</f>
        <v/>
      </c>
      <c r="B32" s="48" t="s">
        <v>342</v>
      </c>
      <c r="C32" s="48" t="s">
        <v>343</v>
      </c>
      <c r="D32" s="8" t="str">
        <f t="shared" si="0"/>
        <v/>
      </c>
      <c r="E32" s="8" t="str">
        <f>IF(OR(D32="",COUNTIF($D$4:$D$123,"="&amp;D32)&lt;=1),"",IF(COUNTIF($D$4:$D32,"="&amp;D32)=1,"",COUNTIF($D$4:$D32,"="&amp;D32)-1))</f>
        <v/>
      </c>
      <c r="F32" s="8" t="str">
        <f>IF(D32="","",SUM(D32:E32))</f>
        <v/>
      </c>
      <c r="G32" s="6">
        <f>IF(H32=0,I32,IF(I32=0,H32,MIN(H32:I32)))</f>
        <v>0</v>
      </c>
      <c r="H32" s="6">
        <f>'Parkrun Women'!C31</f>
        <v>0</v>
      </c>
      <c r="I32" s="6">
        <f t="shared" si="1"/>
        <v>0</v>
      </c>
      <c r="J32" s="6"/>
      <c r="K32" s="6"/>
      <c r="L32" s="6"/>
      <c r="M32" s="6"/>
      <c r="N32" s="6"/>
      <c r="O32" s="6"/>
      <c r="P32" s="6"/>
      <c r="Q32" s="6"/>
      <c r="R32" s="6"/>
      <c r="S32" s="6"/>
      <c r="T32" s="6"/>
      <c r="U32" s="102"/>
      <c r="V32" s="1">
        <v>1</v>
      </c>
    </row>
    <row r="33" spans="1:22" x14ac:dyDescent="0.5">
      <c r="A33" s="101" t="str">
        <f>F33</f>
        <v/>
      </c>
      <c r="B33" s="48" t="s">
        <v>388</v>
      </c>
      <c r="C33" s="48" t="s">
        <v>47</v>
      </c>
      <c r="D33" s="8" t="str">
        <f t="shared" si="0"/>
        <v/>
      </c>
      <c r="E33" s="8" t="str">
        <f>IF(OR(D33="",COUNTIF($D$4:$D$123,"="&amp;D33)&lt;=1),"",IF(COUNTIF($D$4:$D33,"="&amp;D33)=1,"",COUNTIF($D$4:$D33,"="&amp;D33)-1))</f>
        <v/>
      </c>
      <c r="F33" s="8" t="str">
        <f>IF(D33="","",SUM(D33:E33))</f>
        <v/>
      </c>
      <c r="G33" s="6">
        <f>IF(H33=0,I33,IF(I33=0,H33,MIN(H33:I33)))</f>
        <v>0</v>
      </c>
      <c r="H33" s="6">
        <f>'Parkrun Women'!C32</f>
        <v>0</v>
      </c>
      <c r="I33" s="6">
        <f t="shared" si="1"/>
        <v>0</v>
      </c>
      <c r="J33" s="6"/>
      <c r="K33" s="6"/>
      <c r="L33" s="6"/>
      <c r="M33" s="6"/>
      <c r="N33" s="6"/>
      <c r="O33" s="6"/>
      <c r="P33" s="6"/>
      <c r="Q33" s="6"/>
      <c r="R33" s="6"/>
      <c r="S33" s="6"/>
      <c r="T33" s="6"/>
      <c r="U33" s="102"/>
      <c r="V33" s="1">
        <v>1</v>
      </c>
    </row>
    <row r="34" spans="1:22" x14ac:dyDescent="0.5">
      <c r="A34" s="101" t="str">
        <f t="shared" si="3"/>
        <v/>
      </c>
      <c r="B34" s="48" t="s">
        <v>137</v>
      </c>
      <c r="C34" s="48" t="s">
        <v>243</v>
      </c>
      <c r="D34" s="8" t="str">
        <f t="shared" si="0"/>
        <v/>
      </c>
      <c r="E34" s="8" t="str">
        <f>IF(OR(D34="",COUNTIF($D$4:$D$123,"="&amp;D34)&lt;=1),"",IF(COUNTIF($D$4:$D34,"="&amp;D34)=1,"",COUNTIF($D$4:$D34,"="&amp;D34)-1))</f>
        <v/>
      </c>
      <c r="F34" s="8" t="str">
        <f t="shared" si="4"/>
        <v/>
      </c>
      <c r="G34" s="6">
        <f t="shared" si="5"/>
        <v>0</v>
      </c>
      <c r="H34" s="6">
        <f>'Parkrun Women'!C33</f>
        <v>0</v>
      </c>
      <c r="I34" s="6">
        <f t="shared" ref="I34:I65" si="15">MIN(J34:U34)</f>
        <v>0</v>
      </c>
      <c r="J34" s="6"/>
      <c r="K34" s="6"/>
      <c r="L34" s="6"/>
      <c r="M34" s="6"/>
      <c r="N34" s="6"/>
      <c r="O34" s="6"/>
      <c r="P34" s="6"/>
      <c r="Q34" s="6"/>
      <c r="R34" s="6"/>
      <c r="S34" s="6"/>
      <c r="T34" s="6"/>
      <c r="U34" s="102"/>
      <c r="V34" s="1">
        <v>1</v>
      </c>
    </row>
    <row r="35" spans="1:22" x14ac:dyDescent="0.5">
      <c r="A35" s="101">
        <f t="shared" si="3"/>
        <v>73</v>
      </c>
      <c r="B35" s="48" t="s">
        <v>50</v>
      </c>
      <c r="C35" s="48" t="s">
        <v>235</v>
      </c>
      <c r="D35" s="8">
        <f t="shared" si="0"/>
        <v>73</v>
      </c>
      <c r="E35" s="8" t="str">
        <f>IF(OR(D35="",COUNTIF($D$4:$D$123,"="&amp;D35)&lt;=1),"",IF(COUNTIF($D$4:$D35,"="&amp;D35)=1,"",COUNTIF($D$4:$D35,"="&amp;D35)-1))</f>
        <v/>
      </c>
      <c r="F35" s="8">
        <f t="shared" si="4"/>
        <v>73</v>
      </c>
      <c r="G35" s="6">
        <f t="shared" si="5"/>
        <v>2.585648148148148E-2</v>
      </c>
      <c r="H35" s="6">
        <f>'Parkrun Women'!C34</f>
        <v>2.585648148148148E-2</v>
      </c>
      <c r="I35" s="6">
        <f t="shared" si="15"/>
        <v>0</v>
      </c>
      <c r="J35" s="6"/>
      <c r="K35" s="6"/>
      <c r="L35" s="6"/>
      <c r="M35" s="6"/>
      <c r="N35" s="6"/>
      <c r="O35" s="6"/>
      <c r="P35" s="6"/>
      <c r="Q35" s="6"/>
      <c r="R35" s="6"/>
      <c r="S35" s="6"/>
      <c r="T35" s="6"/>
      <c r="U35" s="102"/>
      <c r="V35" s="1">
        <v>1</v>
      </c>
    </row>
    <row r="36" spans="1:22" x14ac:dyDescent="0.5">
      <c r="A36" s="101">
        <f t="shared" si="3"/>
        <v>53</v>
      </c>
      <c r="B36" s="48" t="s">
        <v>79</v>
      </c>
      <c r="C36" s="48" t="s">
        <v>210</v>
      </c>
      <c r="D36" s="8">
        <f t="shared" ref="D36:D67" si="16">IF(RANK(G36,G$4:G$123,1)-COUNTIF(G$4:G$123,"=0")&lt;=0,"",RANK(G36,G$4:G$123,1)-COUNTIF(G$4:G$123,"=0"))</f>
        <v>53</v>
      </c>
      <c r="E36" s="8" t="str">
        <f>IF(OR(D36="",COUNTIF($D$4:$D$123,"="&amp;D36)&lt;=1),"",IF(COUNTIF($D$4:$D36,"="&amp;D36)=1,"",COUNTIF($D$4:$D36,"="&amp;D36)-1))</f>
        <v/>
      </c>
      <c r="F36" s="8">
        <f t="shared" si="4"/>
        <v>53</v>
      </c>
      <c r="G36" s="6">
        <f t="shared" si="5"/>
        <v>2.1736111111111112E-2</v>
      </c>
      <c r="H36" s="6">
        <f>'Parkrun Women'!C35</f>
        <v>2.1736111111111112E-2</v>
      </c>
      <c r="I36" s="6">
        <f t="shared" si="15"/>
        <v>0</v>
      </c>
      <c r="J36" s="6"/>
      <c r="K36" s="6"/>
      <c r="L36" s="6"/>
      <c r="M36" s="6"/>
      <c r="N36" s="6"/>
      <c r="O36" s="6"/>
      <c r="P36" s="6"/>
      <c r="Q36" s="6"/>
      <c r="R36" s="6"/>
      <c r="S36" s="6"/>
      <c r="T36" s="6"/>
      <c r="U36" s="102"/>
      <c r="V36" s="1">
        <v>1</v>
      </c>
    </row>
    <row r="37" spans="1:22" x14ac:dyDescent="0.5">
      <c r="A37" s="101" t="str">
        <f>F37</f>
        <v/>
      </c>
      <c r="B37" s="48" t="s">
        <v>389</v>
      </c>
      <c r="C37" s="48" t="s">
        <v>390</v>
      </c>
      <c r="D37" s="8" t="str">
        <f t="shared" si="16"/>
        <v/>
      </c>
      <c r="E37" s="8" t="str">
        <f>IF(OR(D37="",COUNTIF($D$4:$D$123,"="&amp;D37)&lt;=1),"",IF(COUNTIF($D$4:$D37,"="&amp;D37)=1,"",COUNTIF($D$4:$D37,"="&amp;D37)-1))</f>
        <v/>
      </c>
      <c r="F37" s="8" t="str">
        <f>IF(D37="","",SUM(D37:E37))</f>
        <v/>
      </c>
      <c r="G37" s="6">
        <f>IF(H37=0,I37,IF(I37=0,H37,MIN(H37:I37)))</f>
        <v>0</v>
      </c>
      <c r="H37" s="6">
        <f>'Parkrun Women'!C36</f>
        <v>0</v>
      </c>
      <c r="I37" s="6">
        <f t="shared" si="15"/>
        <v>0</v>
      </c>
      <c r="J37" s="6"/>
      <c r="K37" s="6"/>
      <c r="L37" s="6"/>
      <c r="M37" s="6"/>
      <c r="N37" s="6"/>
      <c r="O37" s="6"/>
      <c r="P37" s="6"/>
      <c r="Q37" s="6"/>
      <c r="R37" s="6"/>
      <c r="S37" s="6"/>
      <c r="T37" s="6"/>
      <c r="U37" s="102"/>
      <c r="V37" s="1">
        <v>1</v>
      </c>
    </row>
    <row r="38" spans="1:22" x14ac:dyDescent="0.5">
      <c r="A38" s="101">
        <f t="shared" si="3"/>
        <v>46</v>
      </c>
      <c r="B38" s="48" t="s">
        <v>94</v>
      </c>
      <c r="C38" s="48" t="s">
        <v>95</v>
      </c>
      <c r="D38" s="8">
        <f t="shared" si="16"/>
        <v>46</v>
      </c>
      <c r="E38" s="8" t="str">
        <f>IF(OR(D38="",COUNTIF($D$4:$D$123,"="&amp;D38)&lt;=1),"",IF(COUNTIF($D$4:$D38,"="&amp;D38)=1,"",COUNTIF($D$4:$D38,"="&amp;D38)-1))</f>
        <v/>
      </c>
      <c r="F38" s="8">
        <f t="shared" si="4"/>
        <v>46</v>
      </c>
      <c r="G38" s="6">
        <f t="shared" si="5"/>
        <v>2.0671296296296295E-2</v>
      </c>
      <c r="H38" s="6">
        <f>'Parkrun Women'!C37</f>
        <v>2.0671296296296295E-2</v>
      </c>
      <c r="I38" s="6">
        <f t="shared" si="15"/>
        <v>0</v>
      </c>
      <c r="J38" s="6"/>
      <c r="K38" s="6"/>
      <c r="L38" s="6"/>
      <c r="M38" s="6"/>
      <c r="N38" s="6"/>
      <c r="O38" s="6"/>
      <c r="P38" s="6"/>
      <c r="Q38" s="6"/>
      <c r="R38" s="6"/>
      <c r="S38" s="6"/>
      <c r="T38" s="6"/>
      <c r="U38" s="102"/>
      <c r="V38" s="1">
        <v>1</v>
      </c>
    </row>
    <row r="39" spans="1:22" x14ac:dyDescent="0.5">
      <c r="A39" s="101">
        <f t="shared" si="3"/>
        <v>54</v>
      </c>
      <c r="B39" s="48" t="s">
        <v>70</v>
      </c>
      <c r="C39" s="48" t="s">
        <v>68</v>
      </c>
      <c r="D39" s="8">
        <f t="shared" si="16"/>
        <v>54</v>
      </c>
      <c r="E39" s="8" t="str">
        <f>IF(OR(D39="",COUNTIF($D$4:$D$123,"="&amp;D39)&lt;=1),"",IF(COUNTIF($D$4:$D39,"="&amp;D39)=1,"",COUNTIF($D$4:$D39,"="&amp;D39)-1))</f>
        <v/>
      </c>
      <c r="F39" s="8">
        <f t="shared" si="4"/>
        <v>54</v>
      </c>
      <c r="G39" s="6">
        <f t="shared" si="5"/>
        <v>2.1747685185185186E-2</v>
      </c>
      <c r="H39" s="6">
        <f>'Parkrun Women'!C38</f>
        <v>2.1747685185185186E-2</v>
      </c>
      <c r="I39" s="6">
        <f t="shared" si="15"/>
        <v>0</v>
      </c>
      <c r="J39" s="6"/>
      <c r="K39" s="6"/>
      <c r="L39" s="6"/>
      <c r="M39" s="6"/>
      <c r="N39" s="6"/>
      <c r="O39" s="6"/>
      <c r="P39" s="6"/>
      <c r="Q39" s="6"/>
      <c r="R39" s="6"/>
      <c r="S39" s="6"/>
      <c r="T39" s="6"/>
      <c r="U39" s="102"/>
      <c r="V39" s="1">
        <v>1</v>
      </c>
    </row>
    <row r="40" spans="1:22" x14ac:dyDescent="0.5">
      <c r="A40" s="101">
        <f>F40</f>
        <v>30</v>
      </c>
      <c r="B40" s="48" t="s">
        <v>336</v>
      </c>
      <c r="C40" s="48" t="s">
        <v>150</v>
      </c>
      <c r="D40" s="8">
        <f t="shared" si="16"/>
        <v>29</v>
      </c>
      <c r="E40" s="8">
        <f>IF(OR(D40="",COUNTIF($D$4:$D$123,"="&amp;D40)&lt;=1),"",IF(COUNTIF($D$4:$D40,"="&amp;D40)=1,"",COUNTIF($D$4:$D40,"="&amp;D40)-1))</f>
        <v>1</v>
      </c>
      <c r="F40" s="8">
        <f>IF(D40="","",SUM(D40:E40))</f>
        <v>30</v>
      </c>
      <c r="G40" s="6">
        <f>IF(H40=0,I40,IF(I40=0,H40,MIN(H40:I40)))</f>
        <v>1.8287037037037036E-2</v>
      </c>
      <c r="H40" s="6">
        <f>'Parkrun Women'!C39</f>
        <v>1.8287037037037036E-2</v>
      </c>
      <c r="I40" s="6">
        <f t="shared" si="15"/>
        <v>0</v>
      </c>
      <c r="J40" s="6"/>
      <c r="K40" s="6"/>
      <c r="L40" s="6"/>
      <c r="M40" s="6"/>
      <c r="N40" s="6"/>
      <c r="O40" s="6"/>
      <c r="P40" s="6"/>
      <c r="Q40" s="6"/>
      <c r="R40" s="6"/>
      <c r="S40" s="6"/>
      <c r="T40" s="6"/>
      <c r="U40" s="102"/>
      <c r="V40" s="1">
        <v>1</v>
      </c>
    </row>
    <row r="41" spans="1:22" x14ac:dyDescent="0.5">
      <c r="A41" s="101">
        <f t="shared" si="3"/>
        <v>16</v>
      </c>
      <c r="B41" s="48" t="s">
        <v>70</v>
      </c>
      <c r="C41" s="48" t="s">
        <v>96</v>
      </c>
      <c r="D41" s="8">
        <f t="shared" si="16"/>
        <v>16</v>
      </c>
      <c r="E41" s="8" t="str">
        <f>IF(OR(D41="",COUNTIF($D$4:$D$123,"="&amp;D41)&lt;=1),"",IF(COUNTIF($D$4:$D41,"="&amp;D41)=1,"",COUNTIF($D$4:$D41,"="&amp;D41)-1))</f>
        <v/>
      </c>
      <c r="F41" s="8">
        <f t="shared" si="4"/>
        <v>16</v>
      </c>
      <c r="G41" s="6">
        <f t="shared" si="5"/>
        <v>1.6909722222222222E-2</v>
      </c>
      <c r="H41" s="6">
        <f>'Parkrun Women'!C40</f>
        <v>1.6909722222222222E-2</v>
      </c>
      <c r="I41" s="6">
        <f t="shared" si="15"/>
        <v>0</v>
      </c>
      <c r="J41" s="6"/>
      <c r="K41" s="6"/>
      <c r="L41" s="6"/>
      <c r="M41" s="6"/>
      <c r="N41" s="6"/>
      <c r="O41" s="6"/>
      <c r="P41" s="6"/>
      <c r="Q41" s="6"/>
      <c r="R41" s="6"/>
      <c r="S41" s="6"/>
      <c r="T41" s="6"/>
      <c r="U41" s="102"/>
      <c r="V41" s="1">
        <v>1</v>
      </c>
    </row>
    <row r="42" spans="1:22" x14ac:dyDescent="0.5">
      <c r="A42" s="101">
        <f t="shared" si="3"/>
        <v>80</v>
      </c>
      <c r="B42" s="48" t="s">
        <v>55</v>
      </c>
      <c r="C42" s="48" t="s">
        <v>51</v>
      </c>
      <c r="D42" s="8">
        <f t="shared" si="16"/>
        <v>80</v>
      </c>
      <c r="E42" s="8" t="str">
        <f>IF(OR(D42="",COUNTIF($D$4:$D$123,"="&amp;D42)&lt;=1),"",IF(COUNTIF($D$4:$D42,"="&amp;D42)=1,"",COUNTIF($D$4:$D42,"="&amp;D42)-1))</f>
        <v/>
      </c>
      <c r="F42" s="8">
        <f t="shared" si="4"/>
        <v>80</v>
      </c>
      <c r="G42" s="6">
        <f t="shared" si="5"/>
        <v>3.9618055555555552E-2</v>
      </c>
      <c r="H42" s="6">
        <f>'Parkrun Women'!C41</f>
        <v>3.9618055555555552E-2</v>
      </c>
      <c r="I42" s="6">
        <f t="shared" si="15"/>
        <v>0</v>
      </c>
      <c r="J42" s="6"/>
      <c r="K42" s="6"/>
      <c r="L42" s="6"/>
      <c r="M42" s="6"/>
      <c r="N42" s="6"/>
      <c r="O42" s="6"/>
      <c r="P42" s="6"/>
      <c r="Q42" s="6"/>
      <c r="R42" s="6"/>
      <c r="S42" s="6"/>
      <c r="T42" s="6"/>
      <c r="U42" s="102"/>
      <c r="V42" s="1">
        <v>1</v>
      </c>
    </row>
    <row r="43" spans="1:22" x14ac:dyDescent="0.5">
      <c r="A43" s="101" t="str">
        <f t="shared" si="3"/>
        <v/>
      </c>
      <c r="B43" s="48" t="s">
        <v>179</v>
      </c>
      <c r="C43" s="48" t="s">
        <v>51</v>
      </c>
      <c r="D43" s="8" t="str">
        <f t="shared" si="16"/>
        <v/>
      </c>
      <c r="E43" s="8" t="str">
        <f>IF(OR(D43="",COUNTIF($D$4:$D$123,"="&amp;D43)&lt;=1),"",IF(COUNTIF($D$4:$D43,"="&amp;D43)=1,"",COUNTIF($D$4:$D43,"="&amp;D43)-1))</f>
        <v/>
      </c>
      <c r="F43" s="8" t="str">
        <f t="shared" si="4"/>
        <v/>
      </c>
      <c r="G43" s="6">
        <f t="shared" si="5"/>
        <v>0</v>
      </c>
      <c r="H43" s="6">
        <f>'Parkrun Women'!C42</f>
        <v>0</v>
      </c>
      <c r="I43" s="6">
        <f t="shared" si="15"/>
        <v>0</v>
      </c>
      <c r="J43" s="6"/>
      <c r="K43" s="6"/>
      <c r="L43" s="6"/>
      <c r="M43" s="6"/>
      <c r="N43" s="6"/>
      <c r="O43" s="6"/>
      <c r="P43" s="6"/>
      <c r="Q43" s="6"/>
      <c r="R43" s="6"/>
      <c r="S43" s="6"/>
      <c r="T43" s="6"/>
      <c r="U43" s="102"/>
      <c r="V43" s="1">
        <v>1</v>
      </c>
    </row>
    <row r="44" spans="1:22" x14ac:dyDescent="0.5">
      <c r="A44" s="101">
        <f t="shared" si="3"/>
        <v>50</v>
      </c>
      <c r="B44" s="48" t="s">
        <v>2</v>
      </c>
      <c r="C44" s="48" t="s">
        <v>3</v>
      </c>
      <c r="D44" s="8">
        <f t="shared" si="16"/>
        <v>50</v>
      </c>
      <c r="E44" s="8" t="str">
        <f>IF(OR(D44="",COUNTIF($D$4:$D$123,"="&amp;D44)&lt;=1),"",IF(COUNTIF($D$4:$D44,"="&amp;D44)=1,"",COUNTIF($D$4:$D44,"="&amp;D44)-1))</f>
        <v/>
      </c>
      <c r="F44" s="8">
        <f t="shared" si="4"/>
        <v>50</v>
      </c>
      <c r="G44" s="6">
        <f t="shared" si="5"/>
        <v>2.148148148148148E-2</v>
      </c>
      <c r="H44" s="6">
        <f>'Parkrun Women'!C43</f>
        <v>2.148148148148148E-2</v>
      </c>
      <c r="I44" s="6">
        <f t="shared" si="15"/>
        <v>0</v>
      </c>
      <c r="J44" s="6"/>
      <c r="K44" s="6"/>
      <c r="L44" s="6"/>
      <c r="M44" s="6"/>
      <c r="N44" s="6"/>
      <c r="O44" s="6"/>
      <c r="P44" s="6"/>
      <c r="Q44" s="6"/>
      <c r="R44" s="6"/>
      <c r="S44" s="6"/>
      <c r="T44" s="6"/>
      <c r="U44" s="102"/>
      <c r="V44" s="1">
        <v>1</v>
      </c>
    </row>
    <row r="45" spans="1:22" x14ac:dyDescent="0.5">
      <c r="A45" s="101">
        <f>F45</f>
        <v>45</v>
      </c>
      <c r="B45" s="49" t="s">
        <v>187</v>
      </c>
      <c r="C45" s="48" t="s">
        <v>289</v>
      </c>
      <c r="D45" s="8">
        <f t="shared" si="16"/>
        <v>45</v>
      </c>
      <c r="E45" s="8" t="str">
        <f>IF(OR(D45="",COUNTIF($D$4:$D$123,"="&amp;D45)&lt;=1),"",IF(COUNTIF($D$4:$D45,"="&amp;D45)=1,"",COUNTIF($D$4:$D45,"="&amp;D45)-1))</f>
        <v/>
      </c>
      <c r="F45" s="8">
        <f t="shared" si="4"/>
        <v>45</v>
      </c>
      <c r="G45" s="6">
        <f>IF(H45=0,I45,IF(I45=0,H45,MIN(H45:I45)))</f>
        <v>2.0636574074074075E-2</v>
      </c>
      <c r="H45" s="6">
        <f>'Parkrun Women'!C44</f>
        <v>2.0636574074074075E-2</v>
      </c>
      <c r="I45" s="6">
        <f t="shared" si="15"/>
        <v>0</v>
      </c>
      <c r="J45" s="6"/>
      <c r="K45" s="6"/>
      <c r="L45" s="6"/>
      <c r="M45" s="6"/>
      <c r="N45" s="6"/>
      <c r="O45" s="6"/>
      <c r="P45" s="6"/>
      <c r="Q45" s="6"/>
      <c r="R45" s="6"/>
      <c r="S45" s="6"/>
      <c r="T45" s="6"/>
      <c r="U45" s="102"/>
      <c r="V45" s="1">
        <v>1</v>
      </c>
    </row>
    <row r="46" spans="1:22" x14ac:dyDescent="0.5">
      <c r="A46" s="101">
        <f t="shared" ref="A46" si="17">F46</f>
        <v>74</v>
      </c>
      <c r="B46" s="49" t="s">
        <v>97</v>
      </c>
      <c r="C46" s="48" t="s">
        <v>764</v>
      </c>
      <c r="D46" s="8">
        <f t="shared" si="16"/>
        <v>74</v>
      </c>
      <c r="E46" s="8" t="str">
        <f>IF(OR(D46="",COUNTIF($D$4:$D$123,"="&amp;D46)&lt;=1),"",IF(COUNTIF($D$4:$D46,"="&amp;D46)=1,"",COUNTIF($D$4:$D46,"="&amp;D46)-1))</f>
        <v/>
      </c>
      <c r="F46" s="8">
        <f t="shared" si="4"/>
        <v>74</v>
      </c>
      <c r="G46" s="6">
        <f t="shared" ref="G46" si="18">IF(H46=0,I46,IF(I46=0,H46,MIN(H46:I46)))</f>
        <v>2.5937499999999999E-2</v>
      </c>
      <c r="H46" s="6">
        <f>'Parkrun Women'!C45</f>
        <v>2.5937499999999999E-2</v>
      </c>
      <c r="I46" s="6">
        <f t="shared" si="15"/>
        <v>0</v>
      </c>
      <c r="J46" s="6"/>
      <c r="K46" s="6"/>
      <c r="L46" s="6"/>
      <c r="M46" s="6"/>
      <c r="N46" s="6"/>
      <c r="O46" s="6"/>
      <c r="P46" s="6"/>
      <c r="Q46" s="6"/>
      <c r="R46" s="6"/>
      <c r="S46" s="6"/>
      <c r="T46" s="6"/>
      <c r="U46" s="102"/>
      <c r="V46" s="1">
        <v>1</v>
      </c>
    </row>
    <row r="47" spans="1:22" x14ac:dyDescent="0.5">
      <c r="A47" s="101" t="str">
        <f t="shared" ref="A47" si="19">F47</f>
        <v/>
      </c>
      <c r="B47" s="49" t="s">
        <v>295</v>
      </c>
      <c r="C47" s="48" t="s">
        <v>722</v>
      </c>
      <c r="D47" s="8" t="str">
        <f t="shared" si="16"/>
        <v/>
      </c>
      <c r="E47" s="8" t="str">
        <f>IF(OR(D47="",COUNTIF($D$4:$D$123,"="&amp;D47)&lt;=1),"",IF(COUNTIF($D$4:$D47,"="&amp;D47)=1,"",COUNTIF($D$4:$D47,"="&amp;D47)-1))</f>
        <v/>
      </c>
      <c r="F47" s="8" t="str">
        <f t="shared" ref="F47" si="20">IF(D47="","",SUM(D47:E47))</f>
        <v/>
      </c>
      <c r="G47" s="6">
        <f t="shared" ref="G47" si="21">IF(H47=0,I47,IF(I47=0,H47,MIN(H47:I47)))</f>
        <v>0</v>
      </c>
      <c r="H47" s="6">
        <f>'Parkrun Women'!C46</f>
        <v>0</v>
      </c>
      <c r="I47" s="6">
        <f t="shared" ref="I47" si="22">MIN(J47:U47)</f>
        <v>0</v>
      </c>
      <c r="J47" s="6"/>
      <c r="K47" s="6"/>
      <c r="L47" s="6"/>
      <c r="M47" s="6"/>
      <c r="N47" s="6"/>
      <c r="O47" s="6"/>
      <c r="P47" s="6"/>
      <c r="Q47" s="6"/>
      <c r="R47" s="6"/>
      <c r="S47" s="6"/>
      <c r="T47" s="6"/>
      <c r="U47" s="102"/>
      <c r="V47" s="1">
        <v>1</v>
      </c>
    </row>
    <row r="48" spans="1:22" x14ac:dyDescent="0.5">
      <c r="A48" s="101">
        <f t="shared" si="3"/>
        <v>77</v>
      </c>
      <c r="B48" s="49" t="s">
        <v>84</v>
      </c>
      <c r="C48" s="48" t="s">
        <v>90</v>
      </c>
      <c r="D48" s="8">
        <f t="shared" si="16"/>
        <v>77</v>
      </c>
      <c r="E48" s="8" t="str">
        <f>IF(OR(D48="",COUNTIF($D$4:$D$123,"="&amp;D48)&lt;=1),"",IF(COUNTIF($D$4:$D48,"="&amp;D48)=1,"",COUNTIF($D$4:$D48,"="&amp;D48)-1))</f>
        <v/>
      </c>
      <c r="F48" s="8">
        <f t="shared" si="4"/>
        <v>77</v>
      </c>
      <c r="G48" s="6">
        <f t="shared" si="5"/>
        <v>2.8819444444444446E-2</v>
      </c>
      <c r="H48" s="6">
        <f>'Parkrun Women'!C47</f>
        <v>2.8819444444444446E-2</v>
      </c>
      <c r="I48" s="6">
        <f t="shared" si="15"/>
        <v>0</v>
      </c>
      <c r="J48" s="6"/>
      <c r="K48" s="6"/>
      <c r="L48" s="6"/>
      <c r="M48" s="6"/>
      <c r="N48" s="6"/>
      <c r="O48" s="6"/>
      <c r="P48" s="6"/>
      <c r="Q48" s="6"/>
      <c r="R48" s="6"/>
      <c r="S48" s="6"/>
      <c r="T48" s="6"/>
      <c r="U48" s="102"/>
      <c r="V48" s="1">
        <v>1</v>
      </c>
    </row>
    <row r="49" spans="1:22" x14ac:dyDescent="0.5">
      <c r="A49" s="101">
        <f>F49</f>
        <v>6</v>
      </c>
      <c r="B49" s="48" t="s">
        <v>223</v>
      </c>
      <c r="C49" s="48" t="s">
        <v>280</v>
      </c>
      <c r="D49" s="8">
        <f t="shared" si="16"/>
        <v>6</v>
      </c>
      <c r="E49" s="8" t="str">
        <f>IF(OR(D49="",COUNTIF($D$4:$D$123,"="&amp;D49)&lt;=1),"",IF(COUNTIF($D$4:$D49,"="&amp;D49)=1,"",COUNTIF($D$4:$D49,"="&amp;D49)-1))</f>
        <v/>
      </c>
      <c r="F49" s="8">
        <f>IF(D49="","",SUM(D49:E49))</f>
        <v>6</v>
      </c>
      <c r="G49" s="6">
        <f>IF(H49=0,I49,IF(I49=0,H49,MIN(H49:I49)))</f>
        <v>1.5023148148148148E-2</v>
      </c>
      <c r="H49" s="6">
        <f>'Parkrun Women'!C48</f>
        <v>1.5023148148148148E-2</v>
      </c>
      <c r="I49" s="6">
        <f t="shared" si="15"/>
        <v>0</v>
      </c>
      <c r="J49" s="6"/>
      <c r="K49" s="6"/>
      <c r="L49" s="6"/>
      <c r="M49" s="6"/>
      <c r="N49" s="6"/>
      <c r="O49" s="6"/>
      <c r="P49" s="6"/>
      <c r="Q49" s="6"/>
      <c r="R49" s="6"/>
      <c r="S49" s="6"/>
      <c r="T49" s="6"/>
      <c r="U49" s="102"/>
      <c r="V49" s="1">
        <v>1</v>
      </c>
    </row>
    <row r="50" spans="1:22" x14ac:dyDescent="0.5">
      <c r="A50" s="101" t="str">
        <f>F50</f>
        <v/>
      </c>
      <c r="B50" s="48" t="s">
        <v>397</v>
      </c>
      <c r="C50" s="48" t="s">
        <v>136</v>
      </c>
      <c r="D50" s="8" t="str">
        <f t="shared" si="16"/>
        <v/>
      </c>
      <c r="E50" s="8" t="str">
        <f>IF(OR(D50="",COUNTIF($D$4:$D$123,"="&amp;D50)&lt;=1),"",IF(COUNTIF($D$4:$D50,"="&amp;D50)=1,"",COUNTIF($D$4:$D50,"="&amp;D50)-1))</f>
        <v/>
      </c>
      <c r="F50" s="8" t="str">
        <f>IF(D50="","",SUM(D50:E50))</f>
        <v/>
      </c>
      <c r="G50" s="6">
        <f>IF(H50=0,I50,IF(I50=0,H50,MIN(H50:I50)))</f>
        <v>0</v>
      </c>
      <c r="H50" s="6">
        <f>'Parkrun Women'!C49</f>
        <v>0</v>
      </c>
      <c r="I50" s="6">
        <f t="shared" si="15"/>
        <v>0</v>
      </c>
      <c r="J50" s="6"/>
      <c r="K50" s="6"/>
      <c r="L50" s="6"/>
      <c r="M50" s="6"/>
      <c r="N50" s="6"/>
      <c r="O50" s="6"/>
      <c r="P50" s="6"/>
      <c r="Q50" s="6"/>
      <c r="R50" s="6"/>
      <c r="S50" s="6"/>
      <c r="T50" s="6"/>
      <c r="U50" s="102"/>
      <c r="V50" s="1">
        <v>1</v>
      </c>
    </row>
    <row r="51" spans="1:22" x14ac:dyDescent="0.5">
      <c r="A51" s="101" t="str">
        <f>F51</f>
        <v/>
      </c>
      <c r="B51" s="48" t="s">
        <v>410</v>
      </c>
      <c r="C51" s="48" t="s">
        <v>411</v>
      </c>
      <c r="D51" s="8" t="str">
        <f t="shared" si="16"/>
        <v/>
      </c>
      <c r="E51" s="8" t="str">
        <f>IF(OR(D51="",COUNTIF($D$4:$D$123,"="&amp;D51)&lt;=1),"",IF(COUNTIF($D$4:$D51,"="&amp;D51)=1,"",COUNTIF($D$4:$D51,"="&amp;D51)-1))</f>
        <v/>
      </c>
      <c r="F51" s="8" t="str">
        <f>IF(D51="","",SUM(D51:E51))</f>
        <v/>
      </c>
      <c r="G51" s="6">
        <f>IF(H51=0,I51,IF(I51=0,H51,MIN(H51:I51)))</f>
        <v>0</v>
      </c>
      <c r="H51" s="6">
        <f>'Parkrun Women'!C50</f>
        <v>0</v>
      </c>
      <c r="I51" s="6">
        <f t="shared" si="15"/>
        <v>0</v>
      </c>
      <c r="J51" s="6"/>
      <c r="K51" s="6"/>
      <c r="L51" s="6"/>
      <c r="M51" s="6"/>
      <c r="N51" s="6"/>
      <c r="O51" s="6"/>
      <c r="P51" s="6"/>
      <c r="Q51" s="6"/>
      <c r="R51" s="6"/>
      <c r="S51" s="6"/>
      <c r="T51" s="6"/>
      <c r="U51" s="102"/>
      <c r="V51" s="1">
        <v>1</v>
      </c>
    </row>
    <row r="52" spans="1:22" x14ac:dyDescent="0.5">
      <c r="A52" s="101">
        <f>F52</f>
        <v>4</v>
      </c>
      <c r="B52" s="48" t="s">
        <v>55</v>
      </c>
      <c r="C52" s="48" t="s">
        <v>288</v>
      </c>
      <c r="D52" s="8">
        <f t="shared" si="16"/>
        <v>4</v>
      </c>
      <c r="E52" s="8" t="str">
        <f>IF(OR(D52="",COUNTIF($D$4:$D$123,"="&amp;D52)&lt;=1),"",IF(COUNTIF($D$4:$D52,"="&amp;D52)=1,"",COUNTIF($D$4:$D52,"="&amp;D52)-1))</f>
        <v/>
      </c>
      <c r="F52" s="8">
        <f>IF(D52="","",SUM(D52:E52))</f>
        <v>4</v>
      </c>
      <c r="G52" s="6">
        <f>IF(H52=0,I52,IF(I52=0,H52,MIN(H52:I52)))</f>
        <v>1.4502314814814815E-2</v>
      </c>
      <c r="H52" s="6">
        <f>'Parkrun Women'!C51</f>
        <v>1.4502314814814815E-2</v>
      </c>
      <c r="I52" s="6">
        <f t="shared" si="15"/>
        <v>0</v>
      </c>
      <c r="J52" s="6"/>
      <c r="K52" s="6"/>
      <c r="L52" s="6"/>
      <c r="M52" s="6"/>
      <c r="N52" s="6"/>
      <c r="O52" s="6"/>
      <c r="P52" s="6"/>
      <c r="Q52" s="6"/>
      <c r="R52" s="6"/>
      <c r="S52" s="6"/>
      <c r="T52" s="6"/>
      <c r="U52" s="102"/>
      <c r="V52" s="1">
        <v>1</v>
      </c>
    </row>
    <row r="53" spans="1:22" x14ac:dyDescent="0.5">
      <c r="A53" s="101">
        <f t="shared" si="3"/>
        <v>25</v>
      </c>
      <c r="B53" s="48" t="s">
        <v>66</v>
      </c>
      <c r="C53" s="48" t="s">
        <v>67</v>
      </c>
      <c r="D53" s="8">
        <f t="shared" si="16"/>
        <v>25</v>
      </c>
      <c r="E53" s="8" t="str">
        <f>IF(OR(D53="",COUNTIF($D$4:$D$123,"="&amp;D53)&lt;=1),"",IF(COUNTIF($D$4:$D53,"="&amp;D53)=1,"",COUNTIF($D$4:$D53,"="&amp;D53)-1))</f>
        <v/>
      </c>
      <c r="F53" s="8">
        <f t="shared" si="4"/>
        <v>25</v>
      </c>
      <c r="G53" s="6">
        <f t="shared" si="5"/>
        <v>1.7777777777777778E-2</v>
      </c>
      <c r="H53" s="6">
        <f>'Parkrun Women'!C52</f>
        <v>1.7777777777777778E-2</v>
      </c>
      <c r="I53" s="6">
        <f t="shared" si="15"/>
        <v>0</v>
      </c>
      <c r="J53" s="6"/>
      <c r="K53" s="6"/>
      <c r="L53" s="6"/>
      <c r="M53" s="6"/>
      <c r="N53" s="6"/>
      <c r="O53" s="6"/>
      <c r="P53" s="6"/>
      <c r="Q53" s="6"/>
      <c r="R53" s="6"/>
      <c r="S53" s="6"/>
      <c r="T53" s="6"/>
      <c r="U53" s="102"/>
      <c r="V53" s="1">
        <v>1</v>
      </c>
    </row>
    <row r="54" spans="1:22" x14ac:dyDescent="0.5">
      <c r="A54" s="101">
        <f>F54</f>
        <v>52</v>
      </c>
      <c r="B54" s="48" t="s">
        <v>298</v>
      </c>
      <c r="C54" s="48" t="s">
        <v>299</v>
      </c>
      <c r="D54" s="8">
        <f t="shared" si="16"/>
        <v>52</v>
      </c>
      <c r="E54" s="8" t="str">
        <f>IF(OR(D54="",COUNTIF($D$4:$D$123,"="&amp;D54)&lt;=1),"",IF(COUNTIF($D$4:$D54,"="&amp;D54)=1,"",COUNTIF($D$4:$D54,"="&amp;D54)-1))</f>
        <v/>
      </c>
      <c r="F54" s="8">
        <f>IF(D54="","",SUM(D54:E54))</f>
        <v>52</v>
      </c>
      <c r="G54" s="6">
        <f>IF(H54=0,I54,IF(I54=0,H54,MIN(H54:I54)))</f>
        <v>2.1631944444444443E-2</v>
      </c>
      <c r="H54" s="6">
        <f>'Parkrun Women'!C53</f>
        <v>2.1631944444444443E-2</v>
      </c>
      <c r="I54" s="6">
        <f t="shared" si="15"/>
        <v>0</v>
      </c>
      <c r="J54" s="6"/>
      <c r="K54" s="6"/>
      <c r="L54" s="6"/>
      <c r="M54" s="6"/>
      <c r="N54" s="6"/>
      <c r="O54" s="6"/>
      <c r="P54" s="6"/>
      <c r="Q54" s="6"/>
      <c r="R54" s="6"/>
      <c r="S54" s="6"/>
      <c r="T54" s="6"/>
      <c r="U54" s="102"/>
      <c r="V54" s="1">
        <v>1</v>
      </c>
    </row>
    <row r="55" spans="1:22" x14ac:dyDescent="0.5">
      <c r="A55" s="101">
        <f t="shared" si="3"/>
        <v>47</v>
      </c>
      <c r="B55" s="48" t="s">
        <v>43</v>
      </c>
      <c r="C55" s="48" t="s">
        <v>57</v>
      </c>
      <c r="D55" s="8">
        <f t="shared" si="16"/>
        <v>47</v>
      </c>
      <c r="E55" s="8" t="str">
        <f>IF(OR(D55="",COUNTIF($D$4:$D$123,"="&amp;D55)&lt;=1),"",IF(COUNTIF($D$4:$D55,"="&amp;D55)=1,"",COUNTIF($D$4:$D55,"="&amp;D55)-1))</f>
        <v/>
      </c>
      <c r="F55" s="8">
        <f t="shared" si="4"/>
        <v>47</v>
      </c>
      <c r="G55" s="6">
        <f t="shared" si="5"/>
        <v>2.0763888888888887E-2</v>
      </c>
      <c r="H55" s="6">
        <f>'Parkrun Women'!C54</f>
        <v>2.0763888888888887E-2</v>
      </c>
      <c r="I55" s="6">
        <f t="shared" si="15"/>
        <v>0</v>
      </c>
      <c r="J55" s="6"/>
      <c r="K55" s="6"/>
      <c r="L55" s="6"/>
      <c r="M55" s="6"/>
      <c r="N55" s="6"/>
      <c r="O55" s="6"/>
      <c r="P55" s="6"/>
      <c r="Q55" s="6"/>
      <c r="R55" s="6"/>
      <c r="S55" s="6"/>
      <c r="T55" s="6"/>
      <c r="U55" s="102"/>
      <c r="V55" s="1">
        <v>1</v>
      </c>
    </row>
    <row r="56" spans="1:22" x14ac:dyDescent="0.5">
      <c r="A56" s="101" t="str">
        <f t="shared" ref="A56" si="23">F56</f>
        <v/>
      </c>
      <c r="B56" s="48" t="s">
        <v>768</v>
      </c>
      <c r="C56" s="48" t="s">
        <v>244</v>
      </c>
      <c r="D56" s="8" t="str">
        <f t="shared" si="16"/>
        <v/>
      </c>
      <c r="E56" s="8" t="str">
        <f>IF(OR(D56="",COUNTIF($D$4:$D$123,"="&amp;D56)&lt;=1),"",IF(COUNTIF($D$4:$D56,"="&amp;D56)=1,"",COUNTIF($D$4:$D56,"="&amp;D56)-1))</f>
        <v/>
      </c>
      <c r="F56" s="8" t="str">
        <f t="shared" ref="F56" si="24">IF(D56="","",SUM(D56:E56))</f>
        <v/>
      </c>
      <c r="G56" s="6">
        <f t="shared" ref="G56" si="25">IF(H56=0,I56,IF(I56=0,H56,MIN(H56:I56)))</f>
        <v>0</v>
      </c>
      <c r="H56" s="6">
        <f>'Parkrun Women'!C55</f>
        <v>0</v>
      </c>
      <c r="I56" s="6">
        <f t="shared" ref="I56" si="26">MIN(J56:U56)</f>
        <v>0</v>
      </c>
      <c r="J56" s="6"/>
      <c r="K56" s="6"/>
      <c r="L56" s="6"/>
      <c r="M56" s="6"/>
      <c r="N56" s="6"/>
      <c r="O56" s="6"/>
      <c r="P56" s="6"/>
      <c r="Q56" s="6"/>
      <c r="R56" s="6"/>
      <c r="S56" s="6"/>
      <c r="T56" s="6"/>
      <c r="U56" s="102"/>
      <c r="V56" s="1">
        <v>1</v>
      </c>
    </row>
    <row r="57" spans="1:22" x14ac:dyDescent="0.5">
      <c r="A57" s="101">
        <f t="shared" si="3"/>
        <v>5</v>
      </c>
      <c r="B57" s="48" t="s">
        <v>126</v>
      </c>
      <c r="C57" s="48" t="s">
        <v>23</v>
      </c>
      <c r="D57" s="8">
        <f t="shared" si="16"/>
        <v>5</v>
      </c>
      <c r="E57" s="8" t="str">
        <f>IF(OR(D57="",COUNTIF($D$4:$D$123,"="&amp;D57)&lt;=1),"",IF(COUNTIF($D$4:$D57,"="&amp;D57)=1,"",COUNTIF($D$4:$D57,"="&amp;D57)-1))</f>
        <v/>
      </c>
      <c r="F57" s="8">
        <f t="shared" si="4"/>
        <v>5</v>
      </c>
      <c r="G57" s="6">
        <f t="shared" si="5"/>
        <v>1.4930555555555556E-2</v>
      </c>
      <c r="H57" s="6">
        <f>'Parkrun Women'!C56</f>
        <v>1.4930555555555556E-2</v>
      </c>
      <c r="I57" s="6">
        <f t="shared" si="15"/>
        <v>0</v>
      </c>
      <c r="J57" s="6"/>
      <c r="K57" s="6"/>
      <c r="L57" s="6"/>
      <c r="M57" s="6"/>
      <c r="N57" s="6"/>
      <c r="O57" s="6"/>
      <c r="P57" s="6"/>
      <c r="Q57" s="6"/>
      <c r="R57" s="6"/>
      <c r="S57" s="6"/>
      <c r="T57" s="6"/>
      <c r="U57" s="102"/>
      <c r="V57" s="1">
        <v>1</v>
      </c>
    </row>
    <row r="58" spans="1:22" x14ac:dyDescent="0.5">
      <c r="A58" s="101">
        <f t="shared" si="3"/>
        <v>20</v>
      </c>
      <c r="B58" s="48" t="s">
        <v>187</v>
      </c>
      <c r="C58" s="48" t="s">
        <v>244</v>
      </c>
      <c r="D58" s="8">
        <f t="shared" si="16"/>
        <v>20</v>
      </c>
      <c r="E58" s="8" t="str">
        <f>IF(OR(D58="",COUNTIF($D$4:$D$123,"="&amp;D58)&lt;=1),"",IF(COUNTIF($D$4:$D58,"="&amp;D58)=1,"",COUNTIF($D$4:$D58,"="&amp;D58)-1))</f>
        <v/>
      </c>
      <c r="F58" s="8">
        <f t="shared" si="4"/>
        <v>20</v>
      </c>
      <c r="G58" s="6">
        <f t="shared" si="5"/>
        <v>1.7094907407407406E-2</v>
      </c>
      <c r="H58" s="6">
        <f>'Parkrun Women'!C57</f>
        <v>1.7094907407407406E-2</v>
      </c>
      <c r="I58" s="6">
        <f t="shared" si="15"/>
        <v>0</v>
      </c>
      <c r="J58" s="6"/>
      <c r="K58" s="6"/>
      <c r="L58" s="6"/>
      <c r="M58" s="6"/>
      <c r="N58" s="6"/>
      <c r="O58" s="6"/>
      <c r="P58" s="6"/>
      <c r="Q58" s="6"/>
      <c r="R58" s="6"/>
      <c r="S58" s="6"/>
      <c r="T58" s="6"/>
      <c r="U58" s="102"/>
      <c r="V58" s="1">
        <v>1</v>
      </c>
    </row>
    <row r="59" spans="1:22" x14ac:dyDescent="0.5">
      <c r="A59" s="101">
        <f t="shared" si="3"/>
        <v>48</v>
      </c>
      <c r="B59" s="48" t="s">
        <v>100</v>
      </c>
      <c r="C59" s="48" t="s">
        <v>129</v>
      </c>
      <c r="D59" s="8">
        <f t="shared" si="16"/>
        <v>48</v>
      </c>
      <c r="E59" s="8" t="str">
        <f>IF(OR(D59="",COUNTIF($D$4:$D$123,"="&amp;D59)&lt;=1),"",IF(COUNTIF($D$4:$D59,"="&amp;D59)=1,"",COUNTIF($D$4:$D59,"="&amp;D59)-1))</f>
        <v/>
      </c>
      <c r="F59" s="8">
        <f t="shared" si="4"/>
        <v>48</v>
      </c>
      <c r="G59" s="6">
        <f t="shared" si="5"/>
        <v>2.133101851851852E-2</v>
      </c>
      <c r="H59" s="6">
        <f>'Parkrun Women'!C58</f>
        <v>2.133101851851852E-2</v>
      </c>
      <c r="I59" s="6">
        <f t="shared" si="15"/>
        <v>0</v>
      </c>
      <c r="J59" s="6"/>
      <c r="K59" s="6"/>
      <c r="L59" s="6"/>
      <c r="M59" s="6"/>
      <c r="N59" s="6"/>
      <c r="O59" s="6"/>
      <c r="P59" s="6"/>
      <c r="Q59" s="6"/>
      <c r="R59" s="6"/>
      <c r="S59" s="6"/>
      <c r="T59" s="6"/>
      <c r="U59" s="102"/>
      <c r="V59" s="1">
        <v>1</v>
      </c>
    </row>
    <row r="60" spans="1:22" x14ac:dyDescent="0.5">
      <c r="A60" s="101">
        <f>F60</f>
        <v>35</v>
      </c>
      <c r="B60" s="48" t="s">
        <v>290</v>
      </c>
      <c r="C60" s="48" t="s">
        <v>291</v>
      </c>
      <c r="D60" s="8">
        <f t="shared" si="16"/>
        <v>35</v>
      </c>
      <c r="E60" s="8" t="str">
        <f>IF(OR(D60="",COUNTIF($D$4:$D$123,"="&amp;D60)&lt;=1),"",IF(COUNTIF($D$4:$D60,"="&amp;D60)=1,"",COUNTIF($D$4:$D60,"="&amp;D60)-1))</f>
        <v/>
      </c>
      <c r="F60" s="8">
        <f>IF(D60="","",SUM(D60:E60))</f>
        <v>35</v>
      </c>
      <c r="G60" s="6">
        <f>IF(H60=0,I60,IF(I60=0,H60,MIN(H60:I60)))</f>
        <v>1.9212962962962963E-2</v>
      </c>
      <c r="H60" s="6">
        <f>'Parkrun Women'!C59</f>
        <v>1.9212962962962963E-2</v>
      </c>
      <c r="I60" s="6">
        <f t="shared" si="15"/>
        <v>0</v>
      </c>
      <c r="J60" s="6"/>
      <c r="K60" s="6"/>
      <c r="L60" s="6"/>
      <c r="M60" s="6"/>
      <c r="N60" s="6"/>
      <c r="O60" s="6"/>
      <c r="P60" s="6"/>
      <c r="Q60" s="6"/>
      <c r="R60" s="6"/>
      <c r="S60" s="6"/>
      <c r="T60" s="6"/>
      <c r="U60" s="102"/>
      <c r="V60" s="1">
        <v>1</v>
      </c>
    </row>
    <row r="61" spans="1:22" x14ac:dyDescent="0.5">
      <c r="A61" s="101" t="str">
        <f>F61</f>
        <v/>
      </c>
      <c r="B61" s="48" t="s">
        <v>295</v>
      </c>
      <c r="C61" s="48" t="s">
        <v>296</v>
      </c>
      <c r="D61" s="8" t="str">
        <f t="shared" si="16"/>
        <v/>
      </c>
      <c r="E61" s="8" t="str">
        <f>IF(OR(D61="",COUNTIF($D$4:$D$123,"="&amp;D61)&lt;=1),"",IF(COUNTIF($D$4:$D61,"="&amp;D61)=1,"",COUNTIF($D$4:$D61,"="&amp;D61)-1))</f>
        <v/>
      </c>
      <c r="F61" s="8" t="str">
        <f>IF(D61="","",SUM(D61:E61))</f>
        <v/>
      </c>
      <c r="G61" s="6">
        <f>IF(H61=0,I61,IF(I61=0,H61,MIN(H61:I61)))</f>
        <v>0</v>
      </c>
      <c r="H61" s="6">
        <f>'Parkrun Women'!C60</f>
        <v>0</v>
      </c>
      <c r="I61" s="6">
        <f t="shared" si="15"/>
        <v>0</v>
      </c>
      <c r="J61" s="6"/>
      <c r="K61" s="6"/>
      <c r="L61" s="6"/>
      <c r="M61" s="6"/>
      <c r="N61" s="6"/>
      <c r="O61" s="6"/>
      <c r="P61" s="6"/>
      <c r="Q61" s="6"/>
      <c r="R61" s="6"/>
      <c r="S61" s="6"/>
      <c r="T61" s="6"/>
      <c r="U61" s="102"/>
      <c r="V61" s="1">
        <v>1</v>
      </c>
    </row>
    <row r="62" spans="1:22" x14ac:dyDescent="0.5">
      <c r="A62" s="101">
        <f t="shared" si="3"/>
        <v>26</v>
      </c>
      <c r="B62" s="48" t="s">
        <v>39</v>
      </c>
      <c r="C62" s="48" t="s">
        <v>33</v>
      </c>
      <c r="D62" s="8">
        <f t="shared" si="16"/>
        <v>26</v>
      </c>
      <c r="E62" s="8" t="str">
        <f>IF(OR(D62="",COUNTIF($D$4:$D$123,"="&amp;D62)&lt;=1),"",IF(COUNTIF($D$4:$D62,"="&amp;D62)=1,"",COUNTIF($D$4:$D62,"="&amp;D62)-1))</f>
        <v/>
      </c>
      <c r="F62" s="8">
        <f t="shared" si="4"/>
        <v>26</v>
      </c>
      <c r="G62" s="6">
        <f t="shared" si="5"/>
        <v>1.7928240740740741E-2</v>
      </c>
      <c r="H62" s="6">
        <f>'Parkrun Women'!C61</f>
        <v>1.7928240740740741E-2</v>
      </c>
      <c r="I62" s="6">
        <f t="shared" si="15"/>
        <v>0</v>
      </c>
      <c r="J62" s="6"/>
      <c r="K62" s="6"/>
      <c r="L62" s="6"/>
      <c r="M62" s="6"/>
      <c r="N62" s="6"/>
      <c r="O62" s="6"/>
      <c r="P62" s="6"/>
      <c r="Q62" s="6"/>
      <c r="R62" s="6"/>
      <c r="S62" s="6"/>
      <c r="T62" s="6"/>
      <c r="U62" s="102"/>
      <c r="V62" s="1">
        <v>1</v>
      </c>
    </row>
    <row r="63" spans="1:22" x14ac:dyDescent="0.5">
      <c r="A63" s="101" t="str">
        <f>F63</f>
        <v/>
      </c>
      <c r="B63" s="48" t="s">
        <v>128</v>
      </c>
      <c r="C63" s="48" t="s">
        <v>381</v>
      </c>
      <c r="D63" s="8" t="str">
        <f t="shared" si="16"/>
        <v/>
      </c>
      <c r="E63" s="8" t="str">
        <f>IF(OR(D63="",COUNTIF($D$4:$D$123,"="&amp;D63)&lt;=1),"",IF(COUNTIF($D$4:$D63,"="&amp;D63)=1,"",COUNTIF($D$4:$D63,"="&amp;D63)-1))</f>
        <v/>
      </c>
      <c r="F63" s="8" t="str">
        <f>IF(D63="","",SUM(D63:E63))</f>
        <v/>
      </c>
      <c r="G63" s="6">
        <f>IF(H63=0,I63,IF(I63=0,H63,MIN(H63:I63)))</f>
        <v>0</v>
      </c>
      <c r="H63" s="6">
        <f>'Parkrun Women'!C62</f>
        <v>0</v>
      </c>
      <c r="I63" s="6">
        <f t="shared" si="15"/>
        <v>0</v>
      </c>
      <c r="J63" s="6"/>
      <c r="K63" s="6"/>
      <c r="L63" s="6"/>
      <c r="M63" s="6"/>
      <c r="N63" s="6"/>
      <c r="O63" s="6"/>
      <c r="P63" s="6"/>
      <c r="Q63" s="6"/>
      <c r="R63" s="6"/>
      <c r="S63" s="6"/>
      <c r="T63" s="6"/>
      <c r="U63" s="102"/>
      <c r="V63" s="1">
        <v>1</v>
      </c>
    </row>
    <row r="64" spans="1:22" x14ac:dyDescent="0.5">
      <c r="A64" s="101">
        <f>F64</f>
        <v>63</v>
      </c>
      <c r="B64" s="48" t="s">
        <v>303</v>
      </c>
      <c r="C64" s="48" t="s">
        <v>188</v>
      </c>
      <c r="D64" s="8">
        <f t="shared" si="16"/>
        <v>63</v>
      </c>
      <c r="E64" s="8" t="str">
        <f>IF(OR(D64="",COUNTIF($D$4:$D$123,"="&amp;D64)&lt;=1),"",IF(COUNTIF($D$4:$D64,"="&amp;D64)=1,"",COUNTIF($D$4:$D64,"="&amp;D64)-1))</f>
        <v/>
      </c>
      <c r="F64" s="8">
        <f>IF(D64="","",SUM(D64:E64))</f>
        <v>63</v>
      </c>
      <c r="G64" s="6">
        <f>IF(H64=0,I64,IF(I64=0,H64,MIN(H64:I64)))</f>
        <v>2.2928240740740742E-2</v>
      </c>
      <c r="H64" s="6">
        <f>'Parkrun Women'!C63</f>
        <v>2.2928240740740742E-2</v>
      </c>
      <c r="I64" s="6">
        <f t="shared" si="15"/>
        <v>0</v>
      </c>
      <c r="J64" s="6"/>
      <c r="K64" s="6"/>
      <c r="L64" s="6"/>
      <c r="M64" s="6"/>
      <c r="N64" s="6"/>
      <c r="O64" s="6"/>
      <c r="P64" s="6"/>
      <c r="Q64" s="6"/>
      <c r="R64" s="6"/>
      <c r="S64" s="6"/>
      <c r="T64" s="6"/>
      <c r="U64" s="102"/>
      <c r="V64" s="1">
        <v>1</v>
      </c>
    </row>
    <row r="65" spans="1:22" x14ac:dyDescent="0.5">
      <c r="A65" s="101" t="str">
        <f>F65</f>
        <v/>
      </c>
      <c r="B65" s="48" t="s">
        <v>765</v>
      </c>
      <c r="C65" s="48" t="s">
        <v>766</v>
      </c>
      <c r="D65" s="8" t="str">
        <f t="shared" si="16"/>
        <v/>
      </c>
      <c r="E65" s="8" t="str">
        <f>IF(OR(D65="",COUNTIF($D$4:$D$123,"="&amp;D65)&lt;=1),"",IF(COUNTIF($D$4:$D65,"="&amp;D65)=1,"",COUNTIF($D$4:$D65,"="&amp;D65)-1))</f>
        <v/>
      </c>
      <c r="F65" s="8" t="str">
        <f>IF(D65="","",SUM(D65:E65))</f>
        <v/>
      </c>
      <c r="G65" s="6">
        <f>IF(H65=0,I65,IF(I65=0,H65,MIN(H65:I65)))</f>
        <v>0</v>
      </c>
      <c r="H65" s="6">
        <f>'Parkrun Women'!C64</f>
        <v>0</v>
      </c>
      <c r="I65" s="6">
        <f t="shared" si="15"/>
        <v>0</v>
      </c>
      <c r="J65" s="6"/>
      <c r="K65" s="6"/>
      <c r="L65" s="6"/>
      <c r="M65" s="6"/>
      <c r="N65" s="6"/>
      <c r="O65" s="6"/>
      <c r="P65" s="6"/>
      <c r="Q65" s="6"/>
      <c r="R65" s="6"/>
      <c r="S65" s="6"/>
      <c r="T65" s="6"/>
      <c r="U65" s="102"/>
      <c r="V65" s="1">
        <v>1</v>
      </c>
    </row>
    <row r="66" spans="1:22" x14ac:dyDescent="0.5">
      <c r="A66" s="101">
        <f>F66</f>
        <v>62</v>
      </c>
      <c r="B66" s="48" t="s">
        <v>393</v>
      </c>
      <c r="C66" s="48" t="s">
        <v>398</v>
      </c>
      <c r="D66" s="8">
        <f t="shared" si="16"/>
        <v>62</v>
      </c>
      <c r="E66" s="8" t="str">
        <f>IF(OR(D66="",COUNTIF($D$4:$D$123,"="&amp;D66)&lt;=1),"",IF(COUNTIF($D$4:$D66,"="&amp;D66)=1,"",COUNTIF($D$4:$D66,"="&amp;D66)-1))</f>
        <v/>
      </c>
      <c r="F66" s="8">
        <f>IF(D66="","",SUM(D66:E66))</f>
        <v>62</v>
      </c>
      <c r="G66" s="6">
        <f>IF(H66=0,I66,IF(I66=0,H66,MIN(H66:I66)))</f>
        <v>2.2418981481481481E-2</v>
      </c>
      <c r="H66" s="6">
        <f>'Parkrun Women'!C65</f>
        <v>2.2418981481481481E-2</v>
      </c>
      <c r="I66" s="6">
        <f t="shared" ref="I66:I98" si="27">MIN(J66:U66)</f>
        <v>0</v>
      </c>
      <c r="J66" s="6"/>
      <c r="K66" s="6"/>
      <c r="L66" s="6"/>
      <c r="M66" s="6"/>
      <c r="N66" s="6"/>
      <c r="O66" s="6"/>
      <c r="P66" s="6"/>
      <c r="Q66" s="6"/>
      <c r="R66" s="6"/>
      <c r="S66" s="6"/>
      <c r="T66" s="6"/>
      <c r="U66" s="102"/>
      <c r="V66" s="1">
        <v>1</v>
      </c>
    </row>
    <row r="67" spans="1:22" x14ac:dyDescent="0.5">
      <c r="A67" s="101">
        <f t="shared" si="3"/>
        <v>56</v>
      </c>
      <c r="B67" s="48" t="s">
        <v>157</v>
      </c>
      <c r="C67" s="48" t="s">
        <v>156</v>
      </c>
      <c r="D67" s="8">
        <f t="shared" si="16"/>
        <v>56</v>
      </c>
      <c r="E67" s="8" t="str">
        <f>IF(OR(D67="",COUNTIF($D$4:$D$123,"="&amp;D67)&lt;=1),"",IF(COUNTIF($D$4:$D67,"="&amp;D67)=1,"",COUNTIF($D$4:$D67,"="&amp;D67)-1))</f>
        <v/>
      </c>
      <c r="F67" s="8">
        <f t="shared" si="4"/>
        <v>56</v>
      </c>
      <c r="G67" s="6">
        <f t="shared" si="5"/>
        <v>2.1863425925925925E-2</v>
      </c>
      <c r="H67" s="6">
        <f>'Parkrun Women'!C66</f>
        <v>2.1863425925925925E-2</v>
      </c>
      <c r="I67" s="6">
        <f t="shared" si="27"/>
        <v>0</v>
      </c>
      <c r="J67" s="6"/>
      <c r="K67" s="6"/>
      <c r="L67" s="6"/>
      <c r="M67" s="6"/>
      <c r="N67" s="6"/>
      <c r="O67" s="6"/>
      <c r="P67" s="6"/>
      <c r="Q67" s="6"/>
      <c r="R67" s="6"/>
      <c r="S67" s="6"/>
      <c r="T67" s="6"/>
      <c r="U67" s="102"/>
      <c r="V67" s="1">
        <v>1</v>
      </c>
    </row>
    <row r="68" spans="1:22" x14ac:dyDescent="0.5">
      <c r="A68" s="101">
        <f>F68</f>
        <v>33</v>
      </c>
      <c r="B68" s="48" t="s">
        <v>312</v>
      </c>
      <c r="C68" s="48" t="s">
        <v>152</v>
      </c>
      <c r="D68" s="8">
        <f t="shared" ref="D68:D99" si="28">IF(RANK(G68,G$4:G$123,1)-COUNTIF(G$4:G$123,"=0")&lt;=0,"",RANK(G68,G$4:G$123,1)-COUNTIF(G$4:G$123,"=0"))</f>
        <v>33</v>
      </c>
      <c r="E68" s="8" t="str">
        <f>IF(OR(D68="",COUNTIF($D$4:$D$123,"="&amp;D68)&lt;=1),"",IF(COUNTIF($D$4:$D68,"="&amp;D68)=1,"",COUNTIF($D$4:$D68,"="&amp;D68)-1))</f>
        <v/>
      </c>
      <c r="F68" s="8">
        <f>IF(D68="","",SUM(D68:E68))</f>
        <v>33</v>
      </c>
      <c r="G68" s="6">
        <f>IF(H68=0,I68,IF(I68=0,H68,MIN(H68:I68)))</f>
        <v>1.8888888888888889E-2</v>
      </c>
      <c r="H68" s="6">
        <f>'Parkrun Women'!C67</f>
        <v>1.8888888888888889E-2</v>
      </c>
      <c r="I68" s="6">
        <f t="shared" si="27"/>
        <v>0</v>
      </c>
      <c r="J68" s="6"/>
      <c r="K68" s="6"/>
      <c r="L68" s="6"/>
      <c r="M68" s="6"/>
      <c r="N68" s="6"/>
      <c r="O68" s="6"/>
      <c r="P68" s="6"/>
      <c r="Q68" s="6"/>
      <c r="R68" s="6"/>
      <c r="S68" s="6"/>
      <c r="T68" s="6"/>
      <c r="U68" s="102"/>
      <c r="V68" s="1">
        <v>1</v>
      </c>
    </row>
    <row r="69" spans="1:22" x14ac:dyDescent="0.5">
      <c r="A69" s="101">
        <f t="shared" si="3"/>
        <v>60</v>
      </c>
      <c r="B69" s="48" t="s">
        <v>173</v>
      </c>
      <c r="C69" s="48" t="s">
        <v>152</v>
      </c>
      <c r="D69" s="8">
        <f t="shared" si="28"/>
        <v>60</v>
      </c>
      <c r="E69" s="8" t="str">
        <f>IF(OR(D69="",COUNTIF($D$4:$D$123,"="&amp;D69)&lt;=1),"",IF(COUNTIF($D$4:$D69,"="&amp;D69)=1,"",COUNTIF($D$4:$D69,"="&amp;D69)-1))</f>
        <v/>
      </c>
      <c r="F69" s="8">
        <f t="shared" si="4"/>
        <v>60</v>
      </c>
      <c r="G69" s="6">
        <f t="shared" si="5"/>
        <v>2.2187499999999999E-2</v>
      </c>
      <c r="H69" s="6">
        <f>'Parkrun Women'!C68</f>
        <v>2.2187499999999999E-2</v>
      </c>
      <c r="I69" s="6">
        <f t="shared" si="27"/>
        <v>0</v>
      </c>
      <c r="J69" s="6"/>
      <c r="K69" s="6"/>
      <c r="L69" s="6"/>
      <c r="M69" s="6"/>
      <c r="N69" s="6"/>
      <c r="O69" s="6"/>
      <c r="P69" s="6"/>
      <c r="Q69" s="6"/>
      <c r="R69" s="6"/>
      <c r="S69" s="6"/>
      <c r="T69" s="6"/>
      <c r="U69" s="102"/>
      <c r="V69" s="1">
        <v>1</v>
      </c>
    </row>
    <row r="70" spans="1:22" x14ac:dyDescent="0.5">
      <c r="A70" s="101" t="str">
        <f t="shared" si="3"/>
        <v/>
      </c>
      <c r="B70" s="48" t="s">
        <v>202</v>
      </c>
      <c r="C70" s="48" t="s">
        <v>152</v>
      </c>
      <c r="D70" s="8" t="str">
        <f t="shared" si="28"/>
        <v/>
      </c>
      <c r="E70" s="8" t="str">
        <f>IF(OR(D70="",COUNTIF($D$4:$D$123,"="&amp;D70)&lt;=1),"",IF(COUNTIF($D$4:$D70,"="&amp;D70)=1,"",COUNTIF($D$4:$D70,"="&amp;D70)-1))</f>
        <v/>
      </c>
      <c r="F70" s="8" t="str">
        <f t="shared" si="4"/>
        <v/>
      </c>
      <c r="G70" s="6">
        <f t="shared" si="5"/>
        <v>0</v>
      </c>
      <c r="H70" s="6">
        <f>'Parkrun Women'!C69</f>
        <v>0</v>
      </c>
      <c r="I70" s="6">
        <f t="shared" si="27"/>
        <v>0</v>
      </c>
      <c r="J70" s="6"/>
      <c r="K70" s="6"/>
      <c r="L70" s="6"/>
      <c r="M70" s="6"/>
      <c r="N70" s="6"/>
      <c r="O70" s="6"/>
      <c r="P70" s="6"/>
      <c r="Q70" s="6"/>
      <c r="R70" s="6"/>
      <c r="S70" s="6"/>
      <c r="T70" s="6"/>
      <c r="U70" s="102"/>
      <c r="V70" s="1">
        <v>1</v>
      </c>
    </row>
    <row r="71" spans="1:22" x14ac:dyDescent="0.5">
      <c r="A71" s="101">
        <f t="shared" si="3"/>
        <v>19</v>
      </c>
      <c r="B71" s="49" t="s">
        <v>223</v>
      </c>
      <c r="C71" s="49" t="s">
        <v>222</v>
      </c>
      <c r="D71" s="8">
        <f t="shared" si="28"/>
        <v>19</v>
      </c>
      <c r="E71" s="8" t="str">
        <f>IF(OR(D71="",COUNTIF($D$4:$D$123,"="&amp;D71)&lt;=1),"",IF(COUNTIF($D$4:$D71,"="&amp;D71)=1,"",COUNTIF($D$4:$D71,"="&amp;D71)-1))</f>
        <v/>
      </c>
      <c r="F71" s="8">
        <f t="shared" si="4"/>
        <v>19</v>
      </c>
      <c r="G71" s="6">
        <f t="shared" si="5"/>
        <v>1.6967592592592593E-2</v>
      </c>
      <c r="H71" s="6">
        <f>'Parkrun Women'!C70</f>
        <v>1.6967592592592593E-2</v>
      </c>
      <c r="I71" s="6">
        <f t="shared" si="27"/>
        <v>0</v>
      </c>
      <c r="J71" s="6"/>
      <c r="K71" s="6"/>
      <c r="L71" s="6"/>
      <c r="M71" s="6"/>
      <c r="N71" s="6"/>
      <c r="O71" s="6"/>
      <c r="P71" s="6"/>
      <c r="Q71" s="6"/>
      <c r="R71" s="6"/>
      <c r="S71" s="6"/>
      <c r="T71" s="6"/>
      <c r="U71" s="102"/>
      <c r="V71" s="1">
        <v>1</v>
      </c>
    </row>
    <row r="72" spans="1:22" x14ac:dyDescent="0.5">
      <c r="A72" s="101" t="str">
        <f>F72</f>
        <v/>
      </c>
      <c r="B72" s="48" t="s">
        <v>247</v>
      </c>
      <c r="C72" s="48" t="s">
        <v>391</v>
      </c>
      <c r="D72" s="8" t="str">
        <f t="shared" si="28"/>
        <v/>
      </c>
      <c r="E72" s="8" t="str">
        <f>IF(OR(D72="",COUNTIF($D$4:$D$123,"="&amp;D72)&lt;=1),"",IF(COUNTIF($D$4:$D72,"="&amp;D72)=1,"",COUNTIF($D$4:$D72,"="&amp;D72)-1))</f>
        <v/>
      </c>
      <c r="F72" s="8" t="str">
        <f>IF(D72="","",SUM(D72:E72))</f>
        <v/>
      </c>
      <c r="G72" s="6">
        <f>IF(H72=0,I72,IF(I72=0,H72,MIN(H72:I72)))</f>
        <v>0</v>
      </c>
      <c r="H72" s="6">
        <f>'Parkrun Women'!C71</f>
        <v>0</v>
      </c>
      <c r="I72" s="6">
        <f t="shared" si="27"/>
        <v>0</v>
      </c>
      <c r="J72" s="6"/>
      <c r="K72" s="6"/>
      <c r="L72" s="6"/>
      <c r="M72" s="6"/>
      <c r="N72" s="6"/>
      <c r="O72" s="6"/>
      <c r="P72" s="6"/>
      <c r="Q72" s="6"/>
      <c r="R72" s="6"/>
      <c r="S72" s="6"/>
      <c r="T72" s="6"/>
      <c r="U72" s="102"/>
      <c r="V72" s="1">
        <v>1</v>
      </c>
    </row>
    <row r="73" spans="1:22" x14ac:dyDescent="0.5">
      <c r="A73" s="101">
        <f t="shared" ref="A73:A123" si="29">F73</f>
        <v>64</v>
      </c>
      <c r="B73" s="48" t="s">
        <v>48</v>
      </c>
      <c r="C73" s="48" t="s">
        <v>49</v>
      </c>
      <c r="D73" s="8">
        <f t="shared" si="28"/>
        <v>64</v>
      </c>
      <c r="E73" s="8" t="str">
        <f>IF(OR(D73="",COUNTIF($D$4:$D$123,"="&amp;D73)&lt;=1),"",IF(COUNTIF($D$4:$D73,"="&amp;D73)=1,"",COUNTIF($D$4:$D73,"="&amp;D73)-1))</f>
        <v/>
      </c>
      <c r="F73" s="8">
        <f t="shared" ref="F73:F123" si="30">IF(D73="","",SUM(D73:E73))</f>
        <v>64</v>
      </c>
      <c r="G73" s="6">
        <f t="shared" ref="G73:G123" si="31">IF(H73=0,I73,IF(I73=0,H73,MIN(H73:I73)))</f>
        <v>2.3090277777777779E-2</v>
      </c>
      <c r="H73" s="6">
        <f>'Parkrun Women'!C72</f>
        <v>2.3090277777777779E-2</v>
      </c>
      <c r="I73" s="6">
        <f t="shared" si="27"/>
        <v>0</v>
      </c>
      <c r="J73" s="6"/>
      <c r="K73" s="6"/>
      <c r="L73" s="6"/>
      <c r="M73" s="6"/>
      <c r="N73" s="6"/>
      <c r="O73" s="6"/>
      <c r="P73" s="6"/>
      <c r="Q73" s="6"/>
      <c r="R73" s="6"/>
      <c r="S73" s="6"/>
      <c r="T73" s="6"/>
      <c r="U73" s="102"/>
      <c r="V73" s="1">
        <v>1</v>
      </c>
    </row>
    <row r="74" spans="1:22" x14ac:dyDescent="0.5">
      <c r="A74" s="101" t="str">
        <f t="shared" ref="A74" si="32">F74</f>
        <v/>
      </c>
      <c r="B74" s="48" t="s">
        <v>771</v>
      </c>
      <c r="C74" s="48" t="s">
        <v>325</v>
      </c>
      <c r="D74" s="8" t="str">
        <f t="shared" si="28"/>
        <v/>
      </c>
      <c r="E74" s="8" t="str">
        <f>IF(OR(D74="",COUNTIF($D$4:$D$123,"="&amp;D74)&lt;=1),"",IF(COUNTIF($D$4:$D74,"="&amp;D74)=1,"",COUNTIF($D$4:$D74,"="&amp;D74)-1))</f>
        <v/>
      </c>
      <c r="F74" s="8" t="str">
        <f t="shared" ref="F74" si="33">IF(D74="","",SUM(D74:E74))</f>
        <v/>
      </c>
      <c r="G74" s="6">
        <f t="shared" ref="G74" si="34">IF(H74=0,I74,IF(I74=0,H74,MIN(H74:I74)))</f>
        <v>0</v>
      </c>
      <c r="H74" s="6">
        <f>'Parkrun Women'!C73</f>
        <v>0</v>
      </c>
      <c r="I74" s="6">
        <f t="shared" ref="I74" si="35">MIN(J74:U74)</f>
        <v>0</v>
      </c>
      <c r="J74" s="6"/>
      <c r="K74" s="6"/>
      <c r="L74" s="6"/>
      <c r="M74" s="6"/>
      <c r="N74" s="6"/>
      <c r="O74" s="6"/>
      <c r="P74" s="6"/>
      <c r="Q74" s="6"/>
      <c r="R74" s="6"/>
      <c r="S74" s="6"/>
      <c r="T74" s="6"/>
      <c r="U74" s="102"/>
      <c r="V74" s="1">
        <v>1</v>
      </c>
    </row>
    <row r="75" spans="1:22" x14ac:dyDescent="0.5">
      <c r="A75" s="101" t="str">
        <f t="shared" si="29"/>
        <v/>
      </c>
      <c r="B75" s="48" t="s">
        <v>324</v>
      </c>
      <c r="C75" s="48" t="s">
        <v>325</v>
      </c>
      <c r="D75" s="8" t="str">
        <f t="shared" si="28"/>
        <v/>
      </c>
      <c r="E75" s="8" t="str">
        <f>IF(OR(D75="",COUNTIF($D$4:$D$123,"="&amp;D75)&lt;=1),"",IF(COUNTIF($D$4:$D75,"="&amp;D75)=1,"",COUNTIF($D$4:$D75,"="&amp;D75)-1))</f>
        <v/>
      </c>
      <c r="F75" s="8" t="str">
        <f t="shared" si="30"/>
        <v/>
      </c>
      <c r="G75" s="6">
        <f t="shared" si="31"/>
        <v>0</v>
      </c>
      <c r="H75" s="6">
        <f>'Parkrun Women'!C74</f>
        <v>0</v>
      </c>
      <c r="I75" s="6">
        <f t="shared" si="27"/>
        <v>0</v>
      </c>
      <c r="J75" s="6"/>
      <c r="K75" s="6"/>
      <c r="L75" s="6"/>
      <c r="M75" s="6"/>
      <c r="N75" s="6"/>
      <c r="O75" s="6"/>
      <c r="P75" s="6"/>
      <c r="Q75" s="6"/>
      <c r="R75" s="6"/>
      <c r="S75" s="6"/>
      <c r="T75" s="6"/>
      <c r="U75" s="102"/>
      <c r="V75" s="1">
        <v>1</v>
      </c>
    </row>
    <row r="76" spans="1:22" x14ac:dyDescent="0.5">
      <c r="A76" s="101">
        <f t="shared" si="29"/>
        <v>65</v>
      </c>
      <c r="B76" s="48" t="s">
        <v>212</v>
      </c>
      <c r="C76" s="48" t="s">
        <v>213</v>
      </c>
      <c r="D76" s="8">
        <f t="shared" si="28"/>
        <v>65</v>
      </c>
      <c r="E76" s="8" t="str">
        <f>IF(OR(D76="",COUNTIF($D$4:$D$123,"="&amp;D76)&lt;=1),"",IF(COUNTIF($D$4:$D76,"="&amp;D76)=1,"",COUNTIF($D$4:$D76,"="&amp;D76)-1))</f>
        <v/>
      </c>
      <c r="F76" s="8">
        <f t="shared" si="30"/>
        <v>65</v>
      </c>
      <c r="G76" s="6">
        <f t="shared" si="31"/>
        <v>2.3310185185185184E-2</v>
      </c>
      <c r="H76" s="6">
        <f>'Parkrun Women'!C75</f>
        <v>2.3310185185185184E-2</v>
      </c>
      <c r="I76" s="6">
        <f t="shared" si="27"/>
        <v>0</v>
      </c>
      <c r="J76" s="6"/>
      <c r="K76" s="6"/>
      <c r="L76" s="6"/>
      <c r="M76" s="6"/>
      <c r="N76" s="6"/>
      <c r="O76" s="6"/>
      <c r="P76" s="6"/>
      <c r="Q76" s="6"/>
      <c r="R76" s="6"/>
      <c r="S76" s="6"/>
      <c r="T76" s="6"/>
      <c r="U76" s="102"/>
      <c r="V76" s="1">
        <v>1</v>
      </c>
    </row>
    <row r="77" spans="1:22" x14ac:dyDescent="0.5">
      <c r="A77" s="101">
        <f t="shared" si="29"/>
        <v>1</v>
      </c>
      <c r="B77" s="48" t="s">
        <v>139</v>
      </c>
      <c r="C77" s="48" t="s">
        <v>140</v>
      </c>
      <c r="D77" s="8">
        <f t="shared" si="28"/>
        <v>1</v>
      </c>
      <c r="E77" s="8" t="str">
        <f>IF(OR(D77="",COUNTIF($D$4:$D$123,"="&amp;D77)&lt;=1),"",IF(COUNTIF($D$4:$D77,"="&amp;D77)=1,"",COUNTIF($D$4:$D77,"="&amp;D77)-1))</f>
        <v/>
      </c>
      <c r="F77" s="8">
        <f t="shared" si="30"/>
        <v>1</v>
      </c>
      <c r="G77" s="6">
        <f t="shared" si="31"/>
        <v>1.3703703703703704E-2</v>
      </c>
      <c r="H77" s="6">
        <f>'Parkrun Women'!C76</f>
        <v>1.3703703703703704E-2</v>
      </c>
      <c r="I77" s="6">
        <f t="shared" si="27"/>
        <v>0</v>
      </c>
      <c r="J77" s="6"/>
      <c r="K77" s="6"/>
      <c r="L77" s="6"/>
      <c r="M77" s="6"/>
      <c r="N77" s="6"/>
      <c r="O77" s="6"/>
      <c r="P77" s="6"/>
      <c r="Q77" s="6"/>
      <c r="R77" s="6"/>
      <c r="S77" s="6"/>
      <c r="T77" s="6"/>
      <c r="U77" s="102"/>
      <c r="V77" s="1">
        <v>1</v>
      </c>
    </row>
    <row r="78" spans="1:22" x14ac:dyDescent="0.5">
      <c r="A78" s="101">
        <f t="shared" si="29"/>
        <v>24</v>
      </c>
      <c r="B78" s="48" t="s">
        <v>54</v>
      </c>
      <c r="C78" s="48" t="s">
        <v>124</v>
      </c>
      <c r="D78" s="8">
        <f t="shared" si="28"/>
        <v>24</v>
      </c>
      <c r="E78" s="8" t="str">
        <f>IF(OR(D78="",COUNTIF($D$4:$D$123,"="&amp;D78)&lt;=1),"",IF(COUNTIF($D$4:$D78,"="&amp;D78)=1,"",COUNTIF($D$4:$D78,"="&amp;D78)-1))</f>
        <v/>
      </c>
      <c r="F78" s="8">
        <f t="shared" si="30"/>
        <v>24</v>
      </c>
      <c r="G78" s="6">
        <f t="shared" si="31"/>
        <v>1.773148148148148E-2</v>
      </c>
      <c r="H78" s="6">
        <f>'Parkrun Women'!C77</f>
        <v>1.773148148148148E-2</v>
      </c>
      <c r="I78" s="6">
        <f t="shared" si="27"/>
        <v>0</v>
      </c>
      <c r="J78" s="6"/>
      <c r="K78" s="6"/>
      <c r="L78" s="6"/>
      <c r="M78" s="6"/>
      <c r="N78" s="6"/>
      <c r="O78" s="6"/>
      <c r="P78" s="6"/>
      <c r="Q78" s="6"/>
      <c r="R78" s="6"/>
      <c r="S78" s="6"/>
      <c r="T78" s="6"/>
      <c r="U78" s="102"/>
      <c r="V78" s="1">
        <v>1</v>
      </c>
    </row>
    <row r="79" spans="1:22" x14ac:dyDescent="0.5">
      <c r="A79" s="101">
        <f t="shared" si="29"/>
        <v>7</v>
      </c>
      <c r="B79" s="48" t="s">
        <v>245</v>
      </c>
      <c r="C79" s="48" t="s">
        <v>246</v>
      </c>
      <c r="D79" s="8">
        <f t="shared" si="28"/>
        <v>7</v>
      </c>
      <c r="E79" s="8" t="str">
        <f>IF(OR(D79="",COUNTIF($D$4:$D$123,"="&amp;D79)&lt;=1),"",IF(COUNTIF($D$4:$D79,"="&amp;D79)=1,"",COUNTIF($D$4:$D79,"="&amp;D79)-1))</f>
        <v/>
      </c>
      <c r="F79" s="8">
        <f t="shared" si="30"/>
        <v>7</v>
      </c>
      <c r="G79" s="6">
        <f t="shared" si="31"/>
        <v>1.5335648148148149E-2</v>
      </c>
      <c r="H79" s="6">
        <f>'Parkrun Women'!C78</f>
        <v>1.5335648148148149E-2</v>
      </c>
      <c r="I79" s="6">
        <f t="shared" si="27"/>
        <v>0</v>
      </c>
      <c r="J79" s="6"/>
      <c r="K79" s="6"/>
      <c r="L79" s="6"/>
      <c r="M79" s="6"/>
      <c r="N79" s="6"/>
      <c r="O79" s="6"/>
      <c r="P79" s="6"/>
      <c r="Q79" s="6"/>
      <c r="R79" s="6"/>
      <c r="S79" s="6"/>
      <c r="T79" s="6"/>
      <c r="U79" s="102"/>
      <c r="V79" s="1">
        <v>1</v>
      </c>
    </row>
    <row r="80" spans="1:22" x14ac:dyDescent="0.5">
      <c r="A80" s="101">
        <f t="shared" si="29"/>
        <v>34</v>
      </c>
      <c r="B80" s="48" t="s">
        <v>232</v>
      </c>
      <c r="C80" s="48" t="s">
        <v>112</v>
      </c>
      <c r="D80" s="8">
        <f t="shared" si="28"/>
        <v>34</v>
      </c>
      <c r="E80" s="8" t="str">
        <f>IF(OR(D80="",COUNTIF($D$4:$D$123,"="&amp;D80)&lt;=1),"",IF(COUNTIF($D$4:$D80,"="&amp;D80)=1,"",COUNTIF($D$4:$D80,"="&amp;D80)-1))</f>
        <v/>
      </c>
      <c r="F80" s="8">
        <f t="shared" si="30"/>
        <v>34</v>
      </c>
      <c r="G80" s="6">
        <f t="shared" si="31"/>
        <v>1.8912037037037036E-2</v>
      </c>
      <c r="H80" s="6">
        <f>'Parkrun Women'!C79</f>
        <v>1.8912037037037036E-2</v>
      </c>
      <c r="I80" s="6">
        <f t="shared" si="27"/>
        <v>0</v>
      </c>
      <c r="J80" s="6"/>
      <c r="K80" s="6"/>
      <c r="L80" s="6"/>
      <c r="M80" s="6"/>
      <c r="N80" s="6"/>
      <c r="O80" s="6"/>
      <c r="P80" s="6"/>
      <c r="Q80" s="6"/>
      <c r="R80" s="6"/>
      <c r="S80" s="6"/>
      <c r="T80" s="6"/>
      <c r="U80" s="102"/>
      <c r="V80" s="1">
        <v>1</v>
      </c>
    </row>
    <row r="81" spans="1:22" x14ac:dyDescent="0.5">
      <c r="A81" s="101" t="str">
        <f>F81</f>
        <v/>
      </c>
      <c r="B81" s="48" t="s">
        <v>456</v>
      </c>
      <c r="C81" s="48" t="s">
        <v>14</v>
      </c>
      <c r="D81" s="8" t="str">
        <f t="shared" si="28"/>
        <v/>
      </c>
      <c r="E81" s="8" t="str">
        <f>IF(OR(D81="",COUNTIF($D$4:$D$123,"="&amp;D81)&lt;=1),"",IF(COUNTIF($D$4:$D81,"="&amp;D81)=1,"",COUNTIF($D$4:$D81,"="&amp;D81)-1))</f>
        <v/>
      </c>
      <c r="F81" s="8" t="str">
        <f t="shared" ref="F81:F83" si="36">IF(D81="","",SUM(D81:E81))</f>
        <v/>
      </c>
      <c r="G81" s="6">
        <f>IF(H81=0,I81,IF(I81=0,H81,MIN(H81:I81)))</f>
        <v>0</v>
      </c>
      <c r="H81" s="6">
        <f>'Parkrun Women'!C80</f>
        <v>0</v>
      </c>
      <c r="I81" s="6">
        <f t="shared" ref="I81:I83" si="37">MIN(J81:U81)</f>
        <v>0</v>
      </c>
      <c r="J81" s="6"/>
      <c r="K81" s="6"/>
      <c r="L81" s="6"/>
      <c r="M81" s="6"/>
      <c r="N81" s="6"/>
      <c r="O81" s="6"/>
      <c r="P81" s="6"/>
      <c r="Q81" s="6"/>
      <c r="R81" s="6"/>
      <c r="S81" s="6"/>
      <c r="T81" s="6"/>
      <c r="U81" s="102"/>
      <c r="V81" s="1">
        <v>1</v>
      </c>
    </row>
    <row r="82" spans="1:22" x14ac:dyDescent="0.5">
      <c r="A82" s="101">
        <f>F82</f>
        <v>58</v>
      </c>
      <c r="B82" s="48" t="s">
        <v>730</v>
      </c>
      <c r="C82" s="48" t="s">
        <v>731</v>
      </c>
      <c r="D82" s="8">
        <f t="shared" si="28"/>
        <v>58</v>
      </c>
      <c r="E82" s="8" t="str">
        <f>IF(OR(D82="",COUNTIF($D$4:$D$123,"="&amp;D82)&lt;=1),"",IF(COUNTIF($D$4:$D82,"="&amp;D82)=1,"",COUNTIF($D$4:$D82,"="&amp;D82)-1))</f>
        <v/>
      </c>
      <c r="F82" s="8">
        <f t="shared" ref="F82" si="38">IF(D82="","",SUM(D82:E82))</f>
        <v>58</v>
      </c>
      <c r="G82" s="6">
        <f>IF(H82=0,I82,IF(I82=0,H82,MIN(H82:I82)))</f>
        <v>2.2118055555555554E-2</v>
      </c>
      <c r="H82" s="6">
        <f>'Parkrun Women'!C81</f>
        <v>2.2118055555555554E-2</v>
      </c>
      <c r="I82" s="6">
        <f t="shared" ref="I82" si="39">MIN(J82:U82)</f>
        <v>0</v>
      </c>
      <c r="J82" s="6"/>
      <c r="K82" s="6"/>
      <c r="L82" s="6"/>
      <c r="M82" s="6"/>
      <c r="N82" s="6"/>
      <c r="O82" s="6"/>
      <c r="P82" s="6"/>
      <c r="Q82" s="6"/>
      <c r="R82" s="6"/>
      <c r="S82" s="6"/>
      <c r="T82" s="6"/>
      <c r="U82" s="102"/>
      <c r="V82" s="1">
        <v>1</v>
      </c>
    </row>
    <row r="83" spans="1:22" x14ac:dyDescent="0.5">
      <c r="A83" s="101" t="str">
        <f>F83</f>
        <v/>
      </c>
      <c r="B83" s="48" t="s">
        <v>459</v>
      </c>
      <c r="C83" s="48" t="s">
        <v>460</v>
      </c>
      <c r="D83" s="8" t="str">
        <f t="shared" si="28"/>
        <v/>
      </c>
      <c r="E83" s="8" t="str">
        <f>IF(OR(D83="",COUNTIF($D$4:$D$123,"="&amp;D83)&lt;=1),"",IF(COUNTIF($D$4:$D83,"="&amp;D83)=1,"",COUNTIF($D$4:$D83,"="&amp;D83)-1))</f>
        <v/>
      </c>
      <c r="F83" s="8" t="str">
        <f t="shared" si="36"/>
        <v/>
      </c>
      <c r="G83" s="6">
        <f>IF(H83=0,I83,IF(I83=0,H83,MIN(H83:I83)))</f>
        <v>0</v>
      </c>
      <c r="H83" s="6">
        <f>'Parkrun Women'!C82</f>
        <v>0</v>
      </c>
      <c r="I83" s="6">
        <f t="shared" si="37"/>
        <v>0</v>
      </c>
      <c r="J83" s="6"/>
      <c r="K83" s="6"/>
      <c r="L83" s="6"/>
      <c r="M83" s="6"/>
      <c r="N83" s="6"/>
      <c r="O83" s="6"/>
      <c r="P83" s="6"/>
      <c r="Q83" s="6"/>
      <c r="R83" s="6"/>
      <c r="S83" s="6"/>
      <c r="T83" s="6"/>
      <c r="U83" s="102"/>
      <c r="V83" s="1">
        <v>1</v>
      </c>
    </row>
    <row r="84" spans="1:22" x14ac:dyDescent="0.5">
      <c r="A84" s="101">
        <f>F84</f>
        <v>3</v>
      </c>
      <c r="B84" s="48" t="s">
        <v>276</v>
      </c>
      <c r="C84" s="48" t="s">
        <v>277</v>
      </c>
      <c r="D84" s="8">
        <f t="shared" si="28"/>
        <v>3</v>
      </c>
      <c r="E84" s="8" t="str">
        <f>IF(OR(D84="",COUNTIF($D$4:$D$123,"="&amp;D84)&lt;=1),"",IF(COUNTIF($D$4:$D84,"="&amp;D84)=1,"",COUNTIF($D$4:$D84,"="&amp;D84)-1))</f>
        <v/>
      </c>
      <c r="F84" s="8">
        <f t="shared" si="30"/>
        <v>3</v>
      </c>
      <c r="G84" s="6">
        <f>IF(H84=0,I84,IF(I84=0,H84,MIN(H84:I84)))</f>
        <v>1.4236111111111111E-2</v>
      </c>
      <c r="H84" s="6">
        <f>'Parkrun Women'!C83</f>
        <v>1.4236111111111111E-2</v>
      </c>
      <c r="I84" s="6">
        <f t="shared" si="27"/>
        <v>0</v>
      </c>
      <c r="J84" s="6"/>
      <c r="K84" s="6"/>
      <c r="L84" s="6"/>
      <c r="M84" s="6"/>
      <c r="N84" s="6"/>
      <c r="O84" s="6"/>
      <c r="P84" s="6"/>
      <c r="Q84" s="6"/>
      <c r="R84" s="6"/>
      <c r="S84" s="6"/>
      <c r="T84" s="6"/>
      <c r="U84" s="102"/>
      <c r="V84" s="1">
        <v>1</v>
      </c>
    </row>
    <row r="85" spans="1:22" x14ac:dyDescent="0.5">
      <c r="A85" s="101">
        <f>F85</f>
        <v>57</v>
      </c>
      <c r="B85" s="48" t="s">
        <v>310</v>
      </c>
      <c r="C85" s="48" t="s">
        <v>311</v>
      </c>
      <c r="D85" s="8">
        <f t="shared" si="28"/>
        <v>57</v>
      </c>
      <c r="E85" s="8" t="str">
        <f>IF(OR(D85="",COUNTIF($D$4:$D$123,"="&amp;D85)&lt;=1),"",IF(COUNTIF($D$4:$D85,"="&amp;D85)=1,"",COUNTIF($D$4:$D85,"="&amp;D85)-1))</f>
        <v/>
      </c>
      <c r="F85" s="8">
        <f>IF(D85="","",SUM(D85:E85))</f>
        <v>57</v>
      </c>
      <c r="G85" s="6">
        <f>IF(H85=0,I85,IF(I85=0,H85,MIN(H85:I85)))</f>
        <v>2.1944444444444444E-2</v>
      </c>
      <c r="H85" s="6">
        <f>'Parkrun Women'!C84</f>
        <v>2.1944444444444444E-2</v>
      </c>
      <c r="I85" s="6">
        <f t="shared" si="27"/>
        <v>0</v>
      </c>
      <c r="J85" s="6"/>
      <c r="K85" s="6"/>
      <c r="L85" s="6"/>
      <c r="M85" s="6"/>
      <c r="N85" s="6"/>
      <c r="O85" s="6"/>
      <c r="P85" s="6"/>
      <c r="Q85" s="6"/>
      <c r="R85" s="6"/>
      <c r="S85" s="6"/>
      <c r="T85" s="6"/>
      <c r="U85" s="102"/>
      <c r="V85" s="1">
        <v>1</v>
      </c>
    </row>
    <row r="86" spans="1:22" x14ac:dyDescent="0.5">
      <c r="A86" s="101" t="str">
        <f t="shared" si="29"/>
        <v/>
      </c>
      <c r="B86" s="48" t="s">
        <v>97</v>
      </c>
      <c r="C86" s="49" t="s">
        <v>315</v>
      </c>
      <c r="D86" s="8" t="str">
        <f t="shared" si="28"/>
        <v/>
      </c>
      <c r="E86" s="8" t="str">
        <f>IF(OR(D86="",COUNTIF($D$4:$D$123,"="&amp;D86)&lt;=1),"",IF(COUNTIF($D$4:$D86,"="&amp;D86)=1,"",COUNTIF($D$4:$D86,"="&amp;D86)-1))</f>
        <v/>
      </c>
      <c r="F86" s="8" t="str">
        <f t="shared" si="30"/>
        <v/>
      </c>
      <c r="G86" s="6">
        <f t="shared" si="31"/>
        <v>0</v>
      </c>
      <c r="H86" s="6">
        <f>'Parkrun Women'!C85</f>
        <v>0</v>
      </c>
      <c r="I86" s="6">
        <f t="shared" si="27"/>
        <v>0</v>
      </c>
      <c r="J86" s="6"/>
      <c r="K86" s="6"/>
      <c r="L86" s="6"/>
      <c r="M86" s="6"/>
      <c r="N86" s="6"/>
      <c r="O86" s="6"/>
      <c r="P86" s="6"/>
      <c r="Q86" s="6"/>
      <c r="R86" s="6"/>
      <c r="S86" s="6"/>
      <c r="T86" s="6"/>
      <c r="U86" s="102"/>
      <c r="V86" s="1">
        <v>1</v>
      </c>
    </row>
    <row r="87" spans="1:22" x14ac:dyDescent="0.5">
      <c r="A87" s="101">
        <f t="shared" si="29"/>
        <v>36</v>
      </c>
      <c r="B87" s="48" t="s">
        <v>77</v>
      </c>
      <c r="C87" s="48" t="s">
        <v>165</v>
      </c>
      <c r="D87" s="8">
        <f t="shared" si="28"/>
        <v>36</v>
      </c>
      <c r="E87" s="8" t="str">
        <f>IF(OR(D87="",COUNTIF($D$4:$D$123,"="&amp;D87)&lt;=1),"",IF(COUNTIF($D$4:$D87,"="&amp;D87)=1,"",COUNTIF($D$4:$D87,"="&amp;D87)-1))</f>
        <v/>
      </c>
      <c r="F87" s="8">
        <f t="shared" si="30"/>
        <v>36</v>
      </c>
      <c r="G87" s="6">
        <f t="shared" si="31"/>
        <v>1.9652777777777779E-2</v>
      </c>
      <c r="H87" s="6">
        <f>'Parkrun Women'!C86</f>
        <v>1.9652777777777779E-2</v>
      </c>
      <c r="I87" s="6">
        <f t="shared" si="27"/>
        <v>0</v>
      </c>
      <c r="J87" s="6"/>
      <c r="K87" s="6"/>
      <c r="L87" s="6"/>
      <c r="M87" s="6"/>
      <c r="N87" s="6"/>
      <c r="O87" s="6"/>
      <c r="P87" s="6"/>
      <c r="Q87" s="6"/>
      <c r="R87" s="6"/>
      <c r="S87" s="6"/>
      <c r="T87" s="6"/>
      <c r="U87" s="102"/>
      <c r="V87" s="1">
        <v>1</v>
      </c>
    </row>
    <row r="88" spans="1:22" x14ac:dyDescent="0.5">
      <c r="A88" s="101" t="str">
        <f>F88</f>
        <v/>
      </c>
      <c r="B88" s="48" t="s">
        <v>678</v>
      </c>
      <c r="C88" s="48" t="s">
        <v>679</v>
      </c>
      <c r="D88" s="8" t="str">
        <f t="shared" si="28"/>
        <v/>
      </c>
      <c r="E88" s="8" t="str">
        <f>IF(OR(D88="",COUNTIF($D$4:$D$123,"="&amp;D88)&lt;=1),"",IF(COUNTIF($D$4:$D88,"="&amp;D88)=1,"",COUNTIF($D$4:$D88,"="&amp;D88)-1))</f>
        <v/>
      </c>
      <c r="F88" s="8" t="str">
        <f>IF(D88="","",SUM(D88:E88))</f>
        <v/>
      </c>
      <c r="G88" s="6">
        <f>IF(H88=0,I88,IF(I88=0,H88,MIN(H88:I88)))</f>
        <v>0</v>
      </c>
      <c r="H88" s="6">
        <f>'Parkrun Women'!C87</f>
        <v>0</v>
      </c>
      <c r="I88" s="6">
        <f t="shared" ref="I88:I89" si="40">MIN(J88:U88)</f>
        <v>0</v>
      </c>
      <c r="J88" s="6"/>
      <c r="K88" s="6"/>
      <c r="L88" s="6"/>
      <c r="M88" s="6"/>
      <c r="N88" s="6"/>
      <c r="O88" s="6"/>
      <c r="P88" s="6"/>
      <c r="Q88" s="6"/>
      <c r="R88" s="6"/>
      <c r="S88" s="6"/>
      <c r="T88" s="6"/>
      <c r="U88" s="102"/>
      <c r="V88" s="1">
        <v>1</v>
      </c>
    </row>
    <row r="89" spans="1:22" x14ac:dyDescent="0.5">
      <c r="A89" s="101">
        <f>F89</f>
        <v>78</v>
      </c>
      <c r="B89" s="48" t="s">
        <v>732</v>
      </c>
      <c r="C89" s="48" t="s">
        <v>733</v>
      </c>
      <c r="D89" s="8">
        <f t="shared" si="28"/>
        <v>77</v>
      </c>
      <c r="E89" s="8">
        <f>IF(OR(D89="",COUNTIF($D$4:$D$123,"="&amp;D89)&lt;=1),"",IF(COUNTIF($D$4:$D89,"="&amp;D89)=1,"",COUNTIF($D$4:$D89,"="&amp;D89)-1))</f>
        <v>1</v>
      </c>
      <c r="F89" s="8">
        <f>IF(D89="","",SUM(D89:E89))</f>
        <v>78</v>
      </c>
      <c r="G89" s="6">
        <f>IF(H89=0,I89,IF(I89=0,H89,MIN(H89:I89)))</f>
        <v>2.8819444444444446E-2</v>
      </c>
      <c r="H89" s="6">
        <f>'Parkrun Women'!C88</f>
        <v>2.8819444444444446E-2</v>
      </c>
      <c r="I89" s="6">
        <f t="shared" si="40"/>
        <v>0</v>
      </c>
      <c r="J89" s="6"/>
      <c r="K89" s="6"/>
      <c r="L89" s="6"/>
      <c r="M89" s="6"/>
      <c r="N89" s="6"/>
      <c r="O89" s="6"/>
      <c r="P89" s="6"/>
      <c r="Q89" s="6"/>
      <c r="R89" s="6"/>
      <c r="S89" s="6"/>
      <c r="T89" s="6"/>
      <c r="U89" s="102"/>
      <c r="V89" s="1">
        <v>1</v>
      </c>
    </row>
    <row r="90" spans="1:22" x14ac:dyDescent="0.5">
      <c r="A90" s="101">
        <f>F90</f>
        <v>21</v>
      </c>
      <c r="B90" s="48" t="s">
        <v>0</v>
      </c>
      <c r="C90" s="48" t="s">
        <v>153</v>
      </c>
      <c r="D90" s="8">
        <f t="shared" si="28"/>
        <v>21</v>
      </c>
      <c r="E90" s="8" t="str">
        <f>IF(OR(D90="",COUNTIF($D$4:$D$123,"="&amp;D90)&lt;=1),"",IF(COUNTIF($D$4:$D90,"="&amp;D90)=1,"",COUNTIF($D$4:$D90,"="&amp;D90)-1))</f>
        <v/>
      </c>
      <c r="F90" s="8">
        <f>IF(D90="","",SUM(D90:E90))</f>
        <v>21</v>
      </c>
      <c r="G90" s="6">
        <f>IF(H90=0,I90,IF(I90=0,H90,MIN(H90:I90)))</f>
        <v>1.7280092592592593E-2</v>
      </c>
      <c r="H90" s="6">
        <f>'Parkrun Women'!C89</f>
        <v>1.7280092592592593E-2</v>
      </c>
      <c r="I90" s="6">
        <f t="shared" si="27"/>
        <v>0</v>
      </c>
      <c r="J90" s="6"/>
      <c r="K90" s="6"/>
      <c r="L90" s="6"/>
      <c r="M90" s="6"/>
      <c r="N90" s="6"/>
      <c r="O90" s="6"/>
      <c r="P90" s="6"/>
      <c r="Q90" s="6"/>
      <c r="R90" s="6"/>
      <c r="S90" s="6"/>
      <c r="T90" s="6"/>
      <c r="U90" s="102"/>
      <c r="V90" s="1">
        <v>1</v>
      </c>
    </row>
    <row r="91" spans="1:22" x14ac:dyDescent="0.5">
      <c r="A91" s="101">
        <f t="shared" si="29"/>
        <v>51</v>
      </c>
      <c r="B91" s="48" t="s">
        <v>39</v>
      </c>
      <c r="C91" s="48" t="s">
        <v>87</v>
      </c>
      <c r="D91" s="8">
        <f t="shared" si="28"/>
        <v>51</v>
      </c>
      <c r="E91" s="8" t="str">
        <f>IF(OR(D91="",COUNTIF($D$4:$D$123,"="&amp;D91)&lt;=1),"",IF(COUNTIF($D$4:$D91,"="&amp;D91)=1,"",COUNTIF($D$4:$D91,"="&amp;D91)-1))</f>
        <v/>
      </c>
      <c r="F91" s="8">
        <f t="shared" si="30"/>
        <v>51</v>
      </c>
      <c r="G91" s="6">
        <f t="shared" si="31"/>
        <v>2.1597222222222223E-2</v>
      </c>
      <c r="H91" s="6">
        <f>'Parkrun Women'!C90</f>
        <v>2.1597222222222223E-2</v>
      </c>
      <c r="I91" s="6">
        <f t="shared" si="27"/>
        <v>0</v>
      </c>
      <c r="J91" s="6"/>
      <c r="K91" s="6"/>
      <c r="L91" s="6"/>
      <c r="M91" s="6"/>
      <c r="N91" s="6"/>
      <c r="O91" s="6"/>
      <c r="P91" s="6"/>
      <c r="Q91" s="6"/>
      <c r="R91" s="6"/>
      <c r="S91" s="6"/>
      <c r="T91" s="6"/>
      <c r="U91" s="102"/>
      <c r="V91" s="1">
        <v>1</v>
      </c>
    </row>
    <row r="92" spans="1:22" x14ac:dyDescent="0.5">
      <c r="A92" s="101">
        <f t="shared" si="29"/>
        <v>15</v>
      </c>
      <c r="B92" s="48" t="s">
        <v>326</v>
      </c>
      <c r="C92" s="48" t="s">
        <v>327</v>
      </c>
      <c r="D92" s="8">
        <f t="shared" si="28"/>
        <v>15</v>
      </c>
      <c r="E92" s="8" t="str">
        <f>IF(OR(D92="",COUNTIF($D$4:$D$123,"="&amp;D92)&lt;=1),"",IF(COUNTIF($D$4:$D92,"="&amp;D92)=1,"",COUNTIF($D$4:$D92,"="&amp;D92)-1))</f>
        <v/>
      </c>
      <c r="F92" s="8">
        <f t="shared" si="30"/>
        <v>15</v>
      </c>
      <c r="G92" s="6">
        <f t="shared" si="31"/>
        <v>1.6875000000000001E-2</v>
      </c>
      <c r="H92" s="6">
        <f>'Parkrun Women'!C91</f>
        <v>1.6875000000000001E-2</v>
      </c>
      <c r="I92" s="6">
        <f t="shared" si="27"/>
        <v>0</v>
      </c>
      <c r="J92" s="6"/>
      <c r="K92" s="6"/>
      <c r="L92" s="6"/>
      <c r="M92" s="6"/>
      <c r="N92" s="6"/>
      <c r="O92" s="6"/>
      <c r="P92" s="6"/>
      <c r="Q92" s="6"/>
      <c r="R92" s="6"/>
      <c r="S92" s="6"/>
      <c r="T92" s="6"/>
      <c r="U92" s="102"/>
      <c r="V92" s="1">
        <v>1</v>
      </c>
    </row>
    <row r="93" spans="1:22" x14ac:dyDescent="0.5">
      <c r="A93" s="101">
        <f>F93</f>
        <v>66</v>
      </c>
      <c r="B93" s="48" t="s">
        <v>233</v>
      </c>
      <c r="C93" s="48" t="s">
        <v>282</v>
      </c>
      <c r="D93" s="8">
        <f t="shared" si="28"/>
        <v>66</v>
      </c>
      <c r="E93" s="8" t="str">
        <f>IF(OR(D93="",COUNTIF($D$4:$D$123,"="&amp;D93)&lt;=1),"",IF(COUNTIF($D$4:$D93,"="&amp;D93)=1,"",COUNTIF($D$4:$D93,"="&amp;D93)-1))</f>
        <v/>
      </c>
      <c r="F93" s="8">
        <f>IF(D93="","",SUM(D93:E93))</f>
        <v>66</v>
      </c>
      <c r="G93" s="6">
        <f>IF(H93=0,I93,IF(I93=0,H93,MIN(H93:I93)))</f>
        <v>2.3807870370370372E-2</v>
      </c>
      <c r="H93" s="6">
        <f>'Parkrun Women'!C92</f>
        <v>2.3807870370370372E-2</v>
      </c>
      <c r="I93" s="6">
        <f t="shared" si="27"/>
        <v>0</v>
      </c>
      <c r="J93" s="6"/>
      <c r="K93" s="6"/>
      <c r="L93" s="6"/>
      <c r="M93" s="6"/>
      <c r="N93" s="6"/>
      <c r="O93" s="6"/>
      <c r="P93" s="6"/>
      <c r="Q93" s="6"/>
      <c r="R93" s="6"/>
      <c r="S93" s="6"/>
      <c r="T93" s="6"/>
      <c r="U93" s="102"/>
      <c r="V93" s="1">
        <v>1</v>
      </c>
    </row>
    <row r="94" spans="1:22" x14ac:dyDescent="0.5">
      <c r="A94" s="101">
        <f>F94</f>
        <v>69</v>
      </c>
      <c r="B94" s="48" t="s">
        <v>241</v>
      </c>
      <c r="C94" s="48" t="s">
        <v>307</v>
      </c>
      <c r="D94" s="8">
        <f t="shared" si="28"/>
        <v>69</v>
      </c>
      <c r="E94" s="8" t="str">
        <f>IF(OR(D94="",COUNTIF($D$4:$D$123,"="&amp;D94)&lt;=1),"",IF(COUNTIF($D$4:$D94,"="&amp;D94)=1,"",COUNTIF($D$4:$D94,"="&amp;D94)-1))</f>
        <v/>
      </c>
      <c r="F94" s="8">
        <f>IF(D94="","",SUM(D94:E94))</f>
        <v>69</v>
      </c>
      <c r="G94" s="6">
        <f>IF(H94=0,I94,IF(I94=0,H94,MIN(H94:I94)))</f>
        <v>2.4930555555555556E-2</v>
      </c>
      <c r="H94" s="6">
        <f>'Parkrun Women'!C93</f>
        <v>2.4930555555555556E-2</v>
      </c>
      <c r="I94" s="6">
        <f t="shared" si="27"/>
        <v>0</v>
      </c>
      <c r="J94" s="6"/>
      <c r="K94" s="6"/>
      <c r="L94" s="6"/>
      <c r="M94" s="6"/>
      <c r="N94" s="6"/>
      <c r="O94" s="6"/>
      <c r="P94" s="6"/>
      <c r="Q94" s="6"/>
      <c r="R94" s="6"/>
      <c r="S94" s="6"/>
      <c r="T94" s="6"/>
      <c r="U94" s="102"/>
      <c r="V94" s="1">
        <v>1</v>
      </c>
    </row>
    <row r="95" spans="1:22" x14ac:dyDescent="0.5">
      <c r="A95" s="101">
        <f t="shared" si="29"/>
        <v>59</v>
      </c>
      <c r="B95" s="48" t="s">
        <v>187</v>
      </c>
      <c r="C95" s="48" t="s">
        <v>192</v>
      </c>
      <c r="D95" s="8">
        <f t="shared" si="28"/>
        <v>59</v>
      </c>
      <c r="E95" s="8" t="str">
        <f>IF(OR(D95="",COUNTIF($D$4:$D$123,"="&amp;D95)&lt;=1),"",IF(COUNTIF($D$4:$D95,"="&amp;D95)=1,"",COUNTIF($D$4:$D95,"="&amp;D95)-1))</f>
        <v/>
      </c>
      <c r="F95" s="8">
        <f t="shared" si="30"/>
        <v>59</v>
      </c>
      <c r="G95" s="6">
        <f t="shared" si="31"/>
        <v>2.2152777777777778E-2</v>
      </c>
      <c r="H95" s="6">
        <f>'Parkrun Women'!C94</f>
        <v>2.2152777777777778E-2</v>
      </c>
      <c r="I95" s="6">
        <f t="shared" si="27"/>
        <v>0</v>
      </c>
      <c r="J95" s="6"/>
      <c r="K95" s="6"/>
      <c r="L95" s="6"/>
      <c r="M95" s="6"/>
      <c r="N95" s="6"/>
      <c r="O95" s="6"/>
      <c r="P95" s="6"/>
      <c r="Q95" s="6"/>
      <c r="R95" s="6"/>
      <c r="S95" s="6"/>
      <c r="T95" s="6"/>
      <c r="U95" s="102"/>
      <c r="V95" s="1">
        <v>1</v>
      </c>
    </row>
    <row r="96" spans="1:22" x14ac:dyDescent="0.5">
      <c r="A96" s="101" t="str">
        <f>F96</f>
        <v/>
      </c>
      <c r="B96" s="48" t="s">
        <v>292</v>
      </c>
      <c r="C96" s="48" t="s">
        <v>304</v>
      </c>
      <c r="D96" s="8" t="str">
        <f t="shared" si="28"/>
        <v/>
      </c>
      <c r="E96" s="8" t="str">
        <f>IF(OR(D96="",COUNTIF($D$4:$D$123,"="&amp;D96)&lt;=1),"",IF(COUNTIF($D$4:$D96,"="&amp;D96)=1,"",COUNTIF($D$4:$D96,"="&amp;D96)-1))</f>
        <v/>
      </c>
      <c r="F96" s="8" t="str">
        <f>IF(D96="","",SUM(D96:E96))</f>
        <v/>
      </c>
      <c r="G96" s="6">
        <f>IF(H96=0,I96,IF(I96=0,H96,MIN(H96:I96)))</f>
        <v>0</v>
      </c>
      <c r="H96" s="6">
        <f>'Parkrun Women'!C95</f>
        <v>0</v>
      </c>
      <c r="I96" s="6">
        <f t="shared" si="27"/>
        <v>0</v>
      </c>
      <c r="J96" s="6"/>
      <c r="K96" s="6"/>
      <c r="L96" s="6"/>
      <c r="M96" s="6"/>
      <c r="N96" s="6"/>
      <c r="O96" s="6"/>
      <c r="P96" s="6"/>
      <c r="Q96" s="6"/>
      <c r="R96" s="6"/>
      <c r="S96" s="6"/>
      <c r="T96" s="6"/>
      <c r="U96" s="102"/>
      <c r="V96" s="1">
        <v>1</v>
      </c>
    </row>
    <row r="97" spans="1:22" x14ac:dyDescent="0.5">
      <c r="A97" s="101" t="str">
        <f>F97</f>
        <v/>
      </c>
      <c r="B97" s="48" t="s">
        <v>1</v>
      </c>
      <c r="C97" s="48" t="s">
        <v>308</v>
      </c>
      <c r="D97" s="8" t="str">
        <f t="shared" si="28"/>
        <v/>
      </c>
      <c r="E97" s="8" t="str">
        <f>IF(OR(D97="",COUNTIF($D$4:$D$123,"="&amp;D97)&lt;=1),"",IF(COUNTIF($D$4:$D97,"="&amp;D97)=1,"",COUNTIF($D$4:$D97,"="&amp;D97)-1))</f>
        <v/>
      </c>
      <c r="F97" s="8" t="str">
        <f>IF(D97="","",SUM(D97:E97))</f>
        <v/>
      </c>
      <c r="G97" s="6">
        <f>IF(H97=0,I97,IF(I97=0,H97,MIN(H97:I97)))</f>
        <v>0</v>
      </c>
      <c r="H97" s="6">
        <f>'Parkrun Women'!C96</f>
        <v>0</v>
      </c>
      <c r="I97" s="6">
        <f t="shared" si="27"/>
        <v>0</v>
      </c>
      <c r="J97" s="6"/>
      <c r="K97" s="6"/>
      <c r="L97" s="6"/>
      <c r="M97" s="6"/>
      <c r="N97" s="6"/>
      <c r="O97" s="6"/>
      <c r="P97" s="6"/>
      <c r="Q97" s="6"/>
      <c r="R97" s="6"/>
      <c r="S97" s="6"/>
      <c r="T97" s="6"/>
      <c r="U97" s="102"/>
      <c r="V97" s="1">
        <v>1</v>
      </c>
    </row>
    <row r="98" spans="1:22" x14ac:dyDescent="0.5">
      <c r="A98" s="101" t="str">
        <f>F98</f>
        <v/>
      </c>
      <c r="B98" s="48" t="s">
        <v>310</v>
      </c>
      <c r="C98" s="48" t="s">
        <v>308</v>
      </c>
      <c r="D98" s="8" t="str">
        <f t="shared" si="28"/>
        <v/>
      </c>
      <c r="E98" s="8" t="str">
        <f>IF(OR(D98="",COUNTIF($D$4:$D$123,"="&amp;D98)&lt;=1),"",IF(COUNTIF($D$4:$D98,"="&amp;D98)=1,"",COUNTIF($D$4:$D98,"="&amp;D98)-1))</f>
        <v/>
      </c>
      <c r="F98" s="8" t="str">
        <f>IF(D98="","",SUM(D98:E98))</f>
        <v/>
      </c>
      <c r="G98" s="6">
        <f>IF(H98=0,I98,IF(I98=0,H98,MIN(H98:I98)))</f>
        <v>0</v>
      </c>
      <c r="H98" s="6">
        <f>'Parkrun Women'!C97</f>
        <v>0</v>
      </c>
      <c r="I98" s="6">
        <f t="shared" si="27"/>
        <v>0</v>
      </c>
      <c r="J98" s="6"/>
      <c r="K98" s="6"/>
      <c r="L98" s="6"/>
      <c r="M98" s="6"/>
      <c r="N98" s="6"/>
      <c r="O98" s="6"/>
      <c r="P98" s="6"/>
      <c r="Q98" s="6"/>
      <c r="R98" s="6"/>
      <c r="S98" s="6"/>
      <c r="T98" s="6"/>
      <c r="U98" s="102"/>
      <c r="V98" s="1">
        <v>1</v>
      </c>
    </row>
    <row r="99" spans="1:22" x14ac:dyDescent="0.5">
      <c r="A99" s="101" t="str">
        <f>F99</f>
        <v/>
      </c>
      <c r="B99" s="48" t="s">
        <v>178</v>
      </c>
      <c r="C99" s="48" t="s">
        <v>114</v>
      </c>
      <c r="D99" s="8" t="str">
        <f t="shared" si="28"/>
        <v/>
      </c>
      <c r="E99" s="8" t="str">
        <f>IF(OR(D99="",COUNTIF($D$4:$D$123,"="&amp;D99)&lt;=1),"",IF(COUNTIF($D$4:$D99,"="&amp;D99)=1,"",COUNTIF($D$4:$D99,"="&amp;D99)-1))</f>
        <v/>
      </c>
      <c r="F99" s="8" t="str">
        <f>IF(D99="","",SUM(D99:E99))</f>
        <v/>
      </c>
      <c r="G99" s="6">
        <f>IF(H99=0,I99,IF(I99=0,H99,MIN(H99:I99)))</f>
        <v>0</v>
      </c>
      <c r="H99" s="6">
        <f>'Parkrun Women'!C98</f>
        <v>0</v>
      </c>
      <c r="I99" s="6">
        <f t="shared" ref="I99:I123" si="41">MIN(J99:U99)</f>
        <v>0</v>
      </c>
      <c r="J99" s="6"/>
      <c r="K99" s="6"/>
      <c r="L99" s="6"/>
      <c r="M99" s="6"/>
      <c r="N99" s="6"/>
      <c r="O99" s="6"/>
      <c r="P99" s="6"/>
      <c r="Q99" s="6"/>
      <c r="R99" s="6"/>
      <c r="S99" s="6"/>
      <c r="T99" s="6"/>
      <c r="U99" s="102"/>
      <c r="V99" s="1">
        <v>1</v>
      </c>
    </row>
    <row r="100" spans="1:22" x14ac:dyDescent="0.5">
      <c r="A100" s="101">
        <f t="shared" si="29"/>
        <v>42</v>
      </c>
      <c r="B100" s="48" t="s">
        <v>37</v>
      </c>
      <c r="C100" s="48" t="s">
        <v>98</v>
      </c>
      <c r="D100" s="8">
        <f t="shared" ref="D100:D123" si="42">IF(RANK(G100,G$4:G$123,1)-COUNTIF(G$4:G$123,"=0")&lt;=0,"",RANK(G100,G$4:G$123,1)-COUNTIF(G$4:G$123,"=0"))</f>
        <v>42</v>
      </c>
      <c r="E100" s="8" t="str">
        <f>IF(OR(D100="",COUNTIF($D$4:$D$123,"="&amp;D100)&lt;=1),"",IF(COUNTIF($D$4:$D100,"="&amp;D100)=1,"",COUNTIF($D$4:$D100,"="&amp;D100)-1))</f>
        <v/>
      </c>
      <c r="F100" s="8">
        <f t="shared" si="30"/>
        <v>42</v>
      </c>
      <c r="G100" s="6">
        <f t="shared" si="31"/>
        <v>2.0231481481481482E-2</v>
      </c>
      <c r="H100" s="6">
        <f>'Parkrun Women'!C99</f>
        <v>2.0231481481481482E-2</v>
      </c>
      <c r="I100" s="6">
        <f t="shared" si="41"/>
        <v>0</v>
      </c>
      <c r="J100" s="6"/>
      <c r="K100" s="6"/>
      <c r="L100" s="6"/>
      <c r="M100" s="6"/>
      <c r="N100" s="6"/>
      <c r="O100" s="6"/>
      <c r="P100" s="6"/>
      <c r="Q100" s="6"/>
      <c r="R100" s="6"/>
      <c r="S100" s="6"/>
      <c r="T100" s="6"/>
      <c r="U100" s="102"/>
      <c r="V100" s="1">
        <v>1</v>
      </c>
    </row>
    <row r="101" spans="1:22" x14ac:dyDescent="0.5">
      <c r="A101" s="101">
        <f t="shared" si="29"/>
        <v>40</v>
      </c>
      <c r="B101" s="48" t="s">
        <v>99</v>
      </c>
      <c r="C101" s="48" t="s">
        <v>127</v>
      </c>
      <c r="D101" s="8">
        <f t="shared" si="42"/>
        <v>40</v>
      </c>
      <c r="E101" s="8" t="str">
        <f>IF(OR(D101="",COUNTIF($D$4:$D$123,"="&amp;D101)&lt;=1),"",IF(COUNTIF($D$4:$D101,"="&amp;D101)=1,"",COUNTIF($D$4:$D101,"="&amp;D101)-1))</f>
        <v/>
      </c>
      <c r="F101" s="8">
        <f t="shared" si="30"/>
        <v>40</v>
      </c>
      <c r="G101" s="6">
        <f t="shared" si="31"/>
        <v>2.0150462962962964E-2</v>
      </c>
      <c r="H101" s="6">
        <f>'Parkrun Women'!C100</f>
        <v>2.0150462962962964E-2</v>
      </c>
      <c r="I101" s="6">
        <f t="shared" si="41"/>
        <v>0</v>
      </c>
      <c r="J101" s="6"/>
      <c r="K101" s="6"/>
      <c r="L101" s="6"/>
      <c r="M101" s="6"/>
      <c r="N101" s="6"/>
      <c r="O101" s="6"/>
      <c r="P101" s="6"/>
      <c r="Q101" s="6"/>
      <c r="R101" s="6"/>
      <c r="S101" s="6"/>
      <c r="T101" s="6"/>
      <c r="U101" s="102"/>
      <c r="V101" s="1">
        <v>1</v>
      </c>
    </row>
    <row r="102" spans="1:22" x14ac:dyDescent="0.5">
      <c r="A102" s="101" t="str">
        <f t="shared" si="29"/>
        <v/>
      </c>
      <c r="B102" s="49" t="s">
        <v>1</v>
      </c>
      <c r="C102" s="49" t="s">
        <v>198</v>
      </c>
      <c r="D102" s="8" t="str">
        <f t="shared" si="42"/>
        <v/>
      </c>
      <c r="E102" s="8" t="str">
        <f>IF(OR(D102="",COUNTIF($D$4:$D$123,"="&amp;D102)&lt;=1),"",IF(COUNTIF($D$4:$D102,"="&amp;D102)=1,"",COUNTIF($D$4:$D102,"="&amp;D102)-1))</f>
        <v/>
      </c>
      <c r="F102" s="8" t="str">
        <f t="shared" si="30"/>
        <v/>
      </c>
      <c r="G102" s="6">
        <f t="shared" si="31"/>
        <v>0</v>
      </c>
      <c r="H102" s="6">
        <f>'Parkrun Women'!C101</f>
        <v>0</v>
      </c>
      <c r="I102" s="6">
        <f t="shared" si="41"/>
        <v>0</v>
      </c>
      <c r="J102" s="6"/>
      <c r="K102" s="6"/>
      <c r="L102" s="6"/>
      <c r="M102" s="6"/>
      <c r="N102" s="6"/>
      <c r="O102" s="6"/>
      <c r="P102" s="6"/>
      <c r="Q102" s="6"/>
      <c r="R102" s="6"/>
      <c r="S102" s="6"/>
      <c r="T102" s="6"/>
      <c r="U102" s="102"/>
      <c r="V102" s="1">
        <v>1</v>
      </c>
    </row>
    <row r="103" spans="1:22" x14ac:dyDescent="0.5">
      <c r="A103" s="101" t="str">
        <f t="shared" ref="A103:A109" si="43">F103</f>
        <v/>
      </c>
      <c r="B103" s="48" t="s">
        <v>724</v>
      </c>
      <c r="C103" s="48" t="s">
        <v>725</v>
      </c>
      <c r="D103" s="8" t="str">
        <f t="shared" si="42"/>
        <v/>
      </c>
      <c r="E103" s="8" t="str">
        <f>IF(OR(D103="",COUNTIF($D$4:$D$123,"="&amp;D103)&lt;=1),"",IF(COUNTIF($D$4:$D103,"="&amp;D103)=1,"",COUNTIF($D$4:$D103,"="&amp;D103)-1))</f>
        <v/>
      </c>
      <c r="F103" s="8" t="str">
        <f t="shared" ref="F103:F109" si="44">IF(D103="","",SUM(D103:E103))</f>
        <v/>
      </c>
      <c r="G103" s="6">
        <f t="shared" ref="G103:G109" si="45">IF(H103=0,I103,IF(I103=0,H103,MIN(H103:I103)))</f>
        <v>0</v>
      </c>
      <c r="H103" s="6">
        <f>'Parkrun Women'!C102</f>
        <v>0</v>
      </c>
      <c r="I103" s="6">
        <f t="shared" si="41"/>
        <v>0</v>
      </c>
      <c r="J103" s="6"/>
      <c r="K103" s="6"/>
      <c r="L103" s="6"/>
      <c r="M103" s="6"/>
      <c r="N103" s="6"/>
      <c r="O103" s="6"/>
      <c r="P103" s="6"/>
      <c r="Q103" s="6"/>
      <c r="R103" s="6"/>
      <c r="S103" s="6"/>
      <c r="T103" s="6"/>
      <c r="U103" s="102"/>
      <c r="V103" s="1">
        <v>1</v>
      </c>
    </row>
    <row r="104" spans="1:22" x14ac:dyDescent="0.5">
      <c r="A104" s="101" t="str">
        <f t="shared" si="43"/>
        <v/>
      </c>
      <c r="B104" s="48" t="s">
        <v>393</v>
      </c>
      <c r="C104" s="48" t="s">
        <v>723</v>
      </c>
      <c r="D104" s="8" t="str">
        <f t="shared" si="42"/>
        <v/>
      </c>
      <c r="E104" s="8" t="str">
        <f>IF(OR(D104="",COUNTIF($D$4:$D$123,"="&amp;D104)&lt;=1),"",IF(COUNTIF($D$4:$D104,"="&amp;D104)=1,"",COUNTIF($D$4:$D104,"="&amp;D104)-1))</f>
        <v/>
      </c>
      <c r="F104" s="8" t="str">
        <f t="shared" si="44"/>
        <v/>
      </c>
      <c r="G104" s="6">
        <f t="shared" si="45"/>
        <v>0</v>
      </c>
      <c r="H104" s="6">
        <f>'Parkrun Women'!C103</f>
        <v>0</v>
      </c>
      <c r="I104" s="6">
        <f t="shared" ref="I104" si="46">MIN(J104:U104)</f>
        <v>0</v>
      </c>
      <c r="J104" s="6"/>
      <c r="K104" s="6"/>
      <c r="L104" s="6"/>
      <c r="M104" s="6"/>
      <c r="N104" s="6"/>
      <c r="O104" s="6"/>
      <c r="P104" s="6"/>
      <c r="Q104" s="6"/>
      <c r="R104" s="6"/>
      <c r="S104" s="6"/>
      <c r="T104" s="6"/>
      <c r="U104" s="102"/>
      <c r="V104" s="1">
        <v>1</v>
      </c>
    </row>
    <row r="105" spans="1:22" x14ac:dyDescent="0.5">
      <c r="A105" s="101">
        <f t="shared" si="43"/>
        <v>14</v>
      </c>
      <c r="B105" s="48" t="s">
        <v>424</v>
      </c>
      <c r="C105" s="48" t="s">
        <v>360</v>
      </c>
      <c r="D105" s="8">
        <f t="shared" si="42"/>
        <v>14</v>
      </c>
      <c r="E105" s="8" t="str">
        <f>IF(OR(D105="",COUNTIF($D$4:$D$123,"="&amp;D105)&lt;=1),"",IF(COUNTIF($D$4:$D105,"="&amp;D105)=1,"",COUNTIF($D$4:$D105,"="&amp;D105)-1))</f>
        <v/>
      </c>
      <c r="F105" s="8">
        <f t="shared" si="44"/>
        <v>14</v>
      </c>
      <c r="G105" s="6">
        <f t="shared" si="45"/>
        <v>1.6759259259259258E-2</v>
      </c>
      <c r="H105" s="6">
        <f>'Parkrun Women'!C104</f>
        <v>1.6759259259259258E-2</v>
      </c>
      <c r="I105" s="6">
        <f t="shared" si="41"/>
        <v>0</v>
      </c>
      <c r="J105" s="6"/>
      <c r="K105" s="6"/>
      <c r="L105" s="6"/>
      <c r="M105" s="6"/>
      <c r="N105" s="6"/>
      <c r="O105" s="6"/>
      <c r="P105" s="6"/>
      <c r="Q105" s="6"/>
      <c r="R105" s="6"/>
      <c r="S105" s="6"/>
      <c r="T105" s="6"/>
      <c r="U105" s="102"/>
      <c r="V105" s="1">
        <v>1</v>
      </c>
    </row>
    <row r="106" spans="1:22" x14ac:dyDescent="0.5">
      <c r="A106" s="101" t="str">
        <f t="shared" si="43"/>
        <v/>
      </c>
      <c r="B106" s="48" t="s">
        <v>221</v>
      </c>
      <c r="C106" s="48" t="s">
        <v>309</v>
      </c>
      <c r="D106" s="8" t="str">
        <f t="shared" si="42"/>
        <v/>
      </c>
      <c r="E106" s="8" t="str">
        <f>IF(OR(D106="",COUNTIF($D$4:$D$123,"="&amp;D106)&lt;=1),"",IF(COUNTIF($D$4:$D106,"="&amp;D106)=1,"",COUNTIF($D$4:$D106,"="&amp;D106)-1))</f>
        <v/>
      </c>
      <c r="F106" s="8" t="str">
        <f t="shared" si="44"/>
        <v/>
      </c>
      <c r="G106" s="6">
        <f t="shared" si="45"/>
        <v>0</v>
      </c>
      <c r="H106" s="6">
        <f>'Parkrun Women'!C105</f>
        <v>0</v>
      </c>
      <c r="I106" s="6">
        <f t="shared" si="41"/>
        <v>0</v>
      </c>
      <c r="J106" s="6"/>
      <c r="K106" s="6"/>
      <c r="L106" s="6"/>
      <c r="M106" s="6"/>
      <c r="N106" s="6"/>
      <c r="O106" s="6"/>
      <c r="P106" s="6"/>
      <c r="Q106" s="6"/>
      <c r="R106" s="6"/>
      <c r="S106" s="6"/>
      <c r="T106" s="6"/>
      <c r="U106" s="102"/>
      <c r="V106" s="1">
        <v>1</v>
      </c>
    </row>
    <row r="107" spans="1:22" x14ac:dyDescent="0.5">
      <c r="A107" s="101" t="str">
        <f t="shared" si="43"/>
        <v/>
      </c>
      <c r="B107" s="48" t="s">
        <v>1</v>
      </c>
      <c r="C107" s="48" t="s">
        <v>279</v>
      </c>
      <c r="D107" s="8" t="str">
        <f t="shared" si="42"/>
        <v/>
      </c>
      <c r="E107" s="8" t="str">
        <f>IF(OR(D107="",COUNTIF($D$4:$D$123,"="&amp;D107)&lt;=1),"",IF(COUNTIF($D$4:$D107,"="&amp;D107)=1,"",COUNTIF($D$4:$D107,"="&amp;D107)-1))</f>
        <v/>
      </c>
      <c r="F107" s="8" t="str">
        <f t="shared" si="44"/>
        <v/>
      </c>
      <c r="G107" s="6">
        <f t="shared" si="45"/>
        <v>0</v>
      </c>
      <c r="H107" s="6">
        <f>'Parkrun Women'!C106</f>
        <v>0</v>
      </c>
      <c r="I107" s="6">
        <f t="shared" si="41"/>
        <v>0</v>
      </c>
      <c r="J107" s="6"/>
      <c r="K107" s="6"/>
      <c r="L107" s="6"/>
      <c r="M107" s="6"/>
      <c r="N107" s="6"/>
      <c r="O107" s="6"/>
      <c r="P107" s="6"/>
      <c r="Q107" s="6"/>
      <c r="R107" s="6"/>
      <c r="S107" s="6"/>
      <c r="T107" s="6"/>
      <c r="U107" s="102"/>
      <c r="V107" s="1">
        <v>1</v>
      </c>
    </row>
    <row r="108" spans="1:22" x14ac:dyDescent="0.5">
      <c r="A108" s="101">
        <f t="shared" si="43"/>
        <v>2</v>
      </c>
      <c r="B108" s="48" t="s">
        <v>428</v>
      </c>
      <c r="C108" s="48" t="s">
        <v>429</v>
      </c>
      <c r="D108" s="8">
        <f t="shared" si="42"/>
        <v>2</v>
      </c>
      <c r="E108" s="8" t="str">
        <f>IF(OR(D108="",COUNTIF($D$4:$D$123,"="&amp;D108)&lt;=1),"",IF(COUNTIF($D$4:$D108,"="&amp;D108)=1,"",COUNTIF($D$4:$D108,"="&amp;D108)-1))</f>
        <v/>
      </c>
      <c r="F108" s="8">
        <f t="shared" si="44"/>
        <v>2</v>
      </c>
      <c r="G108" s="6">
        <f t="shared" si="45"/>
        <v>1.4224537037037037E-2</v>
      </c>
      <c r="H108" s="6">
        <f>'Parkrun Women'!C107</f>
        <v>1.4224537037037037E-2</v>
      </c>
      <c r="I108" s="6">
        <f t="shared" si="41"/>
        <v>0</v>
      </c>
      <c r="J108" s="6"/>
      <c r="K108" s="6"/>
      <c r="L108" s="6"/>
      <c r="M108" s="6"/>
      <c r="N108" s="6"/>
      <c r="O108" s="6"/>
      <c r="P108" s="6"/>
      <c r="Q108" s="6"/>
      <c r="R108" s="6"/>
      <c r="S108" s="6"/>
      <c r="T108" s="6"/>
      <c r="U108" s="102"/>
      <c r="V108" s="1">
        <v>1</v>
      </c>
    </row>
    <row r="109" spans="1:22" x14ac:dyDescent="0.5">
      <c r="A109" s="101" t="str">
        <f t="shared" si="43"/>
        <v/>
      </c>
      <c r="B109" s="48" t="s">
        <v>4</v>
      </c>
      <c r="C109" s="48" t="s">
        <v>328</v>
      </c>
      <c r="D109" s="8" t="str">
        <f t="shared" si="42"/>
        <v/>
      </c>
      <c r="E109" s="8" t="str">
        <f>IF(OR(D109="",COUNTIF($D$4:$D$123,"="&amp;D109)&lt;=1),"",IF(COUNTIF($D$4:$D109,"="&amp;D109)=1,"",COUNTIF($D$4:$D109,"="&amp;D109)-1))</f>
        <v/>
      </c>
      <c r="F109" s="8" t="str">
        <f t="shared" si="44"/>
        <v/>
      </c>
      <c r="G109" s="6">
        <f t="shared" si="45"/>
        <v>0</v>
      </c>
      <c r="H109" s="6">
        <f>'Parkrun Women'!C108</f>
        <v>0</v>
      </c>
      <c r="I109" s="6">
        <f t="shared" si="41"/>
        <v>0</v>
      </c>
      <c r="J109" s="6"/>
      <c r="K109" s="6"/>
      <c r="L109" s="6"/>
      <c r="M109" s="6"/>
      <c r="N109" s="6"/>
      <c r="O109" s="6"/>
      <c r="P109" s="6"/>
      <c r="Q109" s="6"/>
      <c r="R109" s="6"/>
      <c r="S109" s="6"/>
      <c r="T109" s="6"/>
      <c r="U109" s="102"/>
      <c r="V109" s="1">
        <v>1</v>
      </c>
    </row>
    <row r="110" spans="1:22" x14ac:dyDescent="0.5">
      <c r="A110" s="101">
        <f t="shared" ref="A110" si="47">F110</f>
        <v>43</v>
      </c>
      <c r="B110" s="48" t="s">
        <v>145</v>
      </c>
      <c r="C110" s="48" t="s">
        <v>728</v>
      </c>
      <c r="D110" s="8">
        <f t="shared" si="42"/>
        <v>43</v>
      </c>
      <c r="E110" s="8" t="str">
        <f>IF(OR(D110="",COUNTIF($D$4:$D$123,"="&amp;D110)&lt;=1),"",IF(COUNTIF($D$4:$D110,"="&amp;D110)=1,"",COUNTIF($D$4:$D110,"="&amp;D110)-1))</f>
        <v/>
      </c>
      <c r="F110" s="8">
        <f t="shared" ref="F110" si="48">IF(D110="","",SUM(D110:E110))</f>
        <v>43</v>
      </c>
      <c r="G110" s="6">
        <f t="shared" ref="G110" si="49">IF(H110=0,I110,IF(I110=0,H110,MIN(H110:I110)))</f>
        <v>2.0266203703703703E-2</v>
      </c>
      <c r="H110" s="6">
        <f>'Parkrun Women'!C109</f>
        <v>2.0266203703703703E-2</v>
      </c>
      <c r="I110" s="6">
        <f t="shared" ref="I110" si="50">MIN(J110:U110)</f>
        <v>0</v>
      </c>
      <c r="J110" s="6"/>
      <c r="K110" s="6"/>
      <c r="L110" s="6"/>
      <c r="M110" s="6"/>
      <c r="N110" s="6"/>
      <c r="O110" s="6"/>
      <c r="P110" s="6"/>
      <c r="Q110" s="6"/>
      <c r="R110" s="6"/>
      <c r="S110" s="6"/>
      <c r="T110" s="6"/>
      <c r="U110" s="102"/>
      <c r="V110" s="1">
        <v>1</v>
      </c>
    </row>
    <row r="111" spans="1:22" x14ac:dyDescent="0.5">
      <c r="A111" s="101">
        <f t="shared" si="29"/>
        <v>32</v>
      </c>
      <c r="B111" s="48" t="s">
        <v>66</v>
      </c>
      <c r="C111" s="48" t="s">
        <v>209</v>
      </c>
      <c r="D111" s="8">
        <f t="shared" si="42"/>
        <v>32</v>
      </c>
      <c r="E111" s="8" t="str">
        <f>IF(OR(D111="",COUNTIF($D$4:$D$123,"="&amp;D111)&lt;=1),"",IF(COUNTIF($D$4:$D111,"="&amp;D111)=1,"",COUNTIF($D$4:$D111,"="&amp;D111)-1))</f>
        <v/>
      </c>
      <c r="F111" s="8">
        <f t="shared" si="30"/>
        <v>32</v>
      </c>
      <c r="G111" s="6">
        <f t="shared" si="31"/>
        <v>1.8657407407407407E-2</v>
      </c>
      <c r="H111" s="6">
        <f>'Parkrun Women'!C110</f>
        <v>1.8657407407407407E-2</v>
      </c>
      <c r="I111" s="6">
        <f t="shared" si="41"/>
        <v>0</v>
      </c>
      <c r="J111" s="6"/>
      <c r="K111" s="6"/>
      <c r="L111" s="6"/>
      <c r="M111" s="6"/>
      <c r="N111" s="6"/>
      <c r="O111" s="6"/>
      <c r="P111" s="6"/>
      <c r="Q111" s="6"/>
      <c r="R111" s="6"/>
      <c r="S111" s="6"/>
      <c r="T111" s="6"/>
      <c r="U111" s="102"/>
      <c r="V111" s="1">
        <v>1</v>
      </c>
    </row>
    <row r="112" spans="1:22" x14ac:dyDescent="0.5">
      <c r="A112" s="101">
        <f t="shared" si="29"/>
        <v>9</v>
      </c>
      <c r="B112" s="48" t="s">
        <v>248</v>
      </c>
      <c r="C112" s="48" t="s">
        <v>216</v>
      </c>
      <c r="D112" s="8">
        <f t="shared" si="42"/>
        <v>9</v>
      </c>
      <c r="E112" s="8" t="str">
        <f>IF(OR(D112="",COUNTIF($D$4:$D$123,"="&amp;D112)&lt;=1),"",IF(COUNTIF($D$4:$D112,"="&amp;D112)=1,"",COUNTIF($D$4:$D112,"="&amp;D112)-1))</f>
        <v/>
      </c>
      <c r="F112" s="8">
        <f t="shared" si="30"/>
        <v>9</v>
      </c>
      <c r="G112" s="6">
        <f t="shared" si="31"/>
        <v>1.6053240740740739E-2</v>
      </c>
      <c r="H112" s="6">
        <f>'Parkrun Women'!C111</f>
        <v>1.6053240740740739E-2</v>
      </c>
      <c r="I112" s="6">
        <f t="shared" si="41"/>
        <v>0</v>
      </c>
      <c r="J112" s="6"/>
      <c r="K112" s="6"/>
      <c r="L112" s="6"/>
      <c r="M112" s="6"/>
      <c r="N112" s="6"/>
      <c r="O112" s="6"/>
      <c r="P112" s="6"/>
      <c r="Q112" s="6"/>
      <c r="R112" s="6"/>
      <c r="S112" s="6"/>
      <c r="T112" s="6"/>
      <c r="U112" s="102"/>
      <c r="V112" s="1">
        <v>1</v>
      </c>
    </row>
    <row r="113" spans="1:22" x14ac:dyDescent="0.5">
      <c r="A113" s="101" t="str">
        <f t="shared" si="29"/>
        <v/>
      </c>
      <c r="B113" s="48" t="s">
        <v>1</v>
      </c>
      <c r="C113" s="48" t="s">
        <v>101</v>
      </c>
      <c r="D113" s="8" t="str">
        <f t="shared" si="42"/>
        <v/>
      </c>
      <c r="E113" s="8" t="str">
        <f>IF(OR(D113="",COUNTIF($D$4:$D$123,"="&amp;D113)&lt;=1),"",IF(COUNTIF($D$4:$D113,"="&amp;D113)=1,"",COUNTIF($D$4:$D113,"="&amp;D113)-1))</f>
        <v/>
      </c>
      <c r="F113" s="8" t="str">
        <f t="shared" si="30"/>
        <v/>
      </c>
      <c r="G113" s="6">
        <f t="shared" si="31"/>
        <v>0</v>
      </c>
      <c r="H113" s="6">
        <f>'Parkrun Women'!C112</f>
        <v>0</v>
      </c>
      <c r="I113" s="6">
        <f t="shared" si="41"/>
        <v>0</v>
      </c>
      <c r="J113" s="6"/>
      <c r="K113" s="6"/>
      <c r="L113" s="6"/>
      <c r="M113" s="6"/>
      <c r="N113" s="6"/>
      <c r="O113" s="6"/>
      <c r="P113" s="6"/>
      <c r="Q113" s="6"/>
      <c r="R113" s="6"/>
      <c r="S113" s="6"/>
      <c r="T113" s="6"/>
      <c r="U113" s="102"/>
      <c r="V113" s="1">
        <v>1</v>
      </c>
    </row>
    <row r="114" spans="1:22" x14ac:dyDescent="0.5">
      <c r="A114" s="101" t="str">
        <f>F114</f>
        <v/>
      </c>
      <c r="B114" s="48" t="s">
        <v>206</v>
      </c>
      <c r="C114" s="49" t="s">
        <v>175</v>
      </c>
      <c r="D114" s="8" t="str">
        <f t="shared" si="42"/>
        <v/>
      </c>
      <c r="E114" s="8" t="str">
        <f>IF(OR(D114="",COUNTIF($D$4:$D$123,"="&amp;D114)&lt;=1),"",IF(COUNTIF($D$4:$D114,"="&amp;D114)=1,"",COUNTIF($D$4:$D114,"="&amp;D114)-1))</f>
        <v/>
      </c>
      <c r="F114" s="8" t="str">
        <f>IF(D114="","",SUM(D114:E114))</f>
        <v/>
      </c>
      <c r="G114" s="6">
        <f>IF(H114=0,I114,IF(I114=0,H114,MIN(H114:I114)))</f>
        <v>0</v>
      </c>
      <c r="H114" s="6">
        <f>'Parkrun Women'!C113</f>
        <v>0</v>
      </c>
      <c r="I114" s="6">
        <f t="shared" si="41"/>
        <v>0</v>
      </c>
      <c r="J114" s="6"/>
      <c r="K114" s="6"/>
      <c r="L114" s="6"/>
      <c r="M114" s="6"/>
      <c r="N114" s="6"/>
      <c r="O114" s="6"/>
      <c r="P114" s="6"/>
      <c r="Q114" s="6"/>
      <c r="R114" s="6"/>
      <c r="S114" s="6"/>
      <c r="T114" s="6"/>
      <c r="U114" s="102"/>
      <c r="V114" s="1">
        <v>1</v>
      </c>
    </row>
    <row r="115" spans="1:22" x14ac:dyDescent="0.5">
      <c r="A115" s="101">
        <f>F115</f>
        <v>41</v>
      </c>
      <c r="B115" s="48" t="s">
        <v>331</v>
      </c>
      <c r="C115" s="49" t="s">
        <v>332</v>
      </c>
      <c r="D115" s="8">
        <f t="shared" si="42"/>
        <v>40</v>
      </c>
      <c r="E115" s="8">
        <f>IF(OR(D115="",COUNTIF($D$4:$D$123,"="&amp;D115)&lt;=1),"",IF(COUNTIF($D$4:$D115,"="&amp;D115)=1,"",COUNTIF($D$4:$D115,"="&amp;D115)-1))</f>
        <v>1</v>
      </c>
      <c r="F115" s="8">
        <f>IF(D115="","",SUM(D115:E115))</f>
        <v>41</v>
      </c>
      <c r="G115" s="6">
        <f>IF(H115=0,I115,IF(I115=0,H115,MIN(H115:I115)))</f>
        <v>2.0150462962962964E-2</v>
      </c>
      <c r="H115" s="6">
        <f>'Parkrun Women'!C114</f>
        <v>2.0150462962962964E-2</v>
      </c>
      <c r="I115" s="6">
        <f t="shared" si="41"/>
        <v>0</v>
      </c>
      <c r="J115" s="6"/>
      <c r="K115" s="6"/>
      <c r="L115" s="6"/>
      <c r="M115" s="6"/>
      <c r="N115" s="6"/>
      <c r="O115" s="6"/>
      <c r="P115" s="6"/>
      <c r="Q115" s="6"/>
      <c r="R115" s="6"/>
      <c r="S115" s="6"/>
      <c r="T115" s="6"/>
      <c r="U115" s="102"/>
      <c r="V115" s="1">
        <v>1</v>
      </c>
    </row>
    <row r="116" spans="1:22" x14ac:dyDescent="0.5">
      <c r="A116" s="101" t="str">
        <f>F116</f>
        <v/>
      </c>
      <c r="B116" s="48" t="s">
        <v>464</v>
      </c>
      <c r="C116" s="49" t="s">
        <v>408</v>
      </c>
      <c r="D116" s="8" t="str">
        <f t="shared" si="42"/>
        <v/>
      </c>
      <c r="E116" s="8" t="str">
        <f>IF(OR(D116="",COUNTIF($D$4:$D$123,"="&amp;D116)&lt;=1),"",IF(COUNTIF($D$4:$D116,"="&amp;D116)=1,"",COUNTIF($D$4:$D116,"="&amp;D116)-1))</f>
        <v/>
      </c>
      <c r="F116" s="8" t="str">
        <f>IF(D116="","",SUM(D116:E116))</f>
        <v/>
      </c>
      <c r="G116" s="6">
        <f>IF(H116=0,I116,IF(I116=0,H116,MIN(H116:I116)))</f>
        <v>0</v>
      </c>
      <c r="H116" s="6">
        <f>'Parkrun Women'!C115</f>
        <v>0</v>
      </c>
      <c r="I116" s="6">
        <f t="shared" ref="I116" si="51">MIN(J116:U116)</f>
        <v>0</v>
      </c>
      <c r="J116" s="6"/>
      <c r="K116" s="6"/>
      <c r="L116" s="6"/>
      <c r="M116" s="6"/>
      <c r="N116" s="6"/>
      <c r="O116" s="6"/>
      <c r="P116" s="6"/>
      <c r="Q116" s="6"/>
      <c r="R116" s="6"/>
      <c r="S116" s="6"/>
      <c r="T116" s="6"/>
      <c r="U116" s="102"/>
      <c r="V116" s="1">
        <v>1</v>
      </c>
    </row>
    <row r="117" spans="1:22" x14ac:dyDescent="0.5">
      <c r="A117" s="101">
        <f>F117</f>
        <v>17</v>
      </c>
      <c r="B117" s="48" t="s">
        <v>37</v>
      </c>
      <c r="C117" s="49" t="s">
        <v>408</v>
      </c>
      <c r="D117" s="8">
        <f t="shared" si="42"/>
        <v>16</v>
      </c>
      <c r="E117" s="8">
        <f>IF(OR(D117="",COUNTIF($D$4:$D$123,"="&amp;D117)&lt;=1),"",IF(COUNTIF($D$4:$D117,"="&amp;D117)=1,"",COUNTIF($D$4:$D117,"="&amp;D117)-1))</f>
        <v>1</v>
      </c>
      <c r="F117" s="8">
        <f>IF(D117="","",SUM(D117:E117))</f>
        <v>17</v>
      </c>
      <c r="G117" s="6">
        <f>IF(H117=0,I117,IF(I117=0,H117,MIN(H117:I117)))</f>
        <v>1.6909722222222222E-2</v>
      </c>
      <c r="H117" s="6">
        <f>'Parkrun Women'!C116</f>
        <v>1.6909722222222222E-2</v>
      </c>
      <c r="I117" s="6">
        <f t="shared" si="41"/>
        <v>0</v>
      </c>
      <c r="J117" s="6"/>
      <c r="K117" s="6"/>
      <c r="L117" s="6"/>
      <c r="M117" s="6"/>
      <c r="N117" s="6"/>
      <c r="O117" s="6"/>
      <c r="P117" s="6"/>
      <c r="Q117" s="6"/>
      <c r="R117" s="6"/>
      <c r="S117" s="6"/>
      <c r="T117" s="6"/>
      <c r="U117" s="102"/>
      <c r="V117" s="1">
        <v>1</v>
      </c>
    </row>
    <row r="118" spans="1:22" x14ac:dyDescent="0.5">
      <c r="A118" s="101" t="str">
        <f t="shared" si="29"/>
        <v/>
      </c>
      <c r="B118" s="48" t="s">
        <v>167</v>
      </c>
      <c r="C118" s="49" t="s">
        <v>168</v>
      </c>
      <c r="D118" s="8" t="str">
        <f t="shared" si="42"/>
        <v/>
      </c>
      <c r="E118" s="8" t="str">
        <f>IF(OR(D118="",COUNTIF($D$4:$D$123,"="&amp;D118)&lt;=1),"",IF(COUNTIF($D$4:$D118,"="&amp;D118)=1,"",COUNTIF($D$4:$D118,"="&amp;D118)-1))</f>
        <v/>
      </c>
      <c r="F118" s="8" t="str">
        <f t="shared" si="30"/>
        <v/>
      </c>
      <c r="G118" s="6">
        <f t="shared" si="31"/>
        <v>0</v>
      </c>
      <c r="H118" s="6">
        <f>'Parkrun Women'!C117</f>
        <v>0</v>
      </c>
      <c r="I118" s="6">
        <f t="shared" si="41"/>
        <v>0</v>
      </c>
      <c r="J118" s="6"/>
      <c r="K118" s="6"/>
      <c r="L118" s="6"/>
      <c r="M118" s="6"/>
      <c r="N118" s="6"/>
      <c r="O118" s="6"/>
      <c r="P118" s="6"/>
      <c r="Q118" s="6"/>
      <c r="R118" s="6"/>
      <c r="S118" s="6"/>
      <c r="T118" s="6"/>
      <c r="U118" s="102"/>
      <c r="V118" s="1">
        <v>1</v>
      </c>
    </row>
    <row r="119" spans="1:22" x14ac:dyDescent="0.5">
      <c r="A119" s="101">
        <f t="shared" si="29"/>
        <v>75</v>
      </c>
      <c r="B119" s="48" t="s">
        <v>128</v>
      </c>
      <c r="C119" s="48" t="s">
        <v>58</v>
      </c>
      <c r="D119" s="8">
        <f t="shared" si="42"/>
        <v>75</v>
      </c>
      <c r="E119" s="8" t="str">
        <f>IF(OR(D119="",COUNTIF($D$4:$D$123,"="&amp;D119)&lt;=1),"",IF(COUNTIF($D$4:$D119,"="&amp;D119)=1,"",COUNTIF($D$4:$D119,"="&amp;D119)-1))</f>
        <v/>
      </c>
      <c r="F119" s="8">
        <f t="shared" si="30"/>
        <v>75</v>
      </c>
      <c r="G119" s="6">
        <f t="shared" si="31"/>
        <v>2.6030092592592594E-2</v>
      </c>
      <c r="H119" s="6">
        <f>'Parkrun Women'!C118</f>
        <v>2.6030092592592594E-2</v>
      </c>
      <c r="I119" s="6">
        <f t="shared" si="41"/>
        <v>0</v>
      </c>
      <c r="J119" s="6"/>
      <c r="K119" s="6"/>
      <c r="L119" s="6"/>
      <c r="M119" s="6"/>
      <c r="N119" s="6"/>
      <c r="O119" s="6"/>
      <c r="P119" s="6"/>
      <c r="Q119" s="6"/>
      <c r="R119" s="6"/>
      <c r="S119" s="6"/>
      <c r="T119" s="6"/>
      <c r="U119" s="102"/>
      <c r="V119" s="1">
        <v>1</v>
      </c>
    </row>
    <row r="120" spans="1:22" x14ac:dyDescent="0.5">
      <c r="A120" s="101">
        <f>F120</f>
        <v>10</v>
      </c>
      <c r="B120" s="48" t="s">
        <v>77</v>
      </c>
      <c r="C120" s="48" t="s">
        <v>297</v>
      </c>
      <c r="D120" s="8">
        <f t="shared" si="42"/>
        <v>10</v>
      </c>
      <c r="E120" s="8" t="str">
        <f>IF(OR(D120="",COUNTIF($D$4:$D$123,"="&amp;D120)&lt;=1),"",IF(COUNTIF($D$4:$D120,"="&amp;D120)=1,"",COUNTIF($D$4:$D120,"="&amp;D120)-1))</f>
        <v/>
      </c>
      <c r="F120" s="8">
        <f>IF(D120="","",SUM(D120:E120))</f>
        <v>10</v>
      </c>
      <c r="G120" s="6">
        <f>IF(H120=0,I120,IF(I120=0,H120,MIN(H120:I120)))</f>
        <v>1.607638888888889E-2</v>
      </c>
      <c r="H120" s="6">
        <f>'Parkrun Women'!C119</f>
        <v>1.607638888888889E-2</v>
      </c>
      <c r="I120" s="6">
        <f t="shared" si="41"/>
        <v>0</v>
      </c>
      <c r="J120" s="6"/>
      <c r="K120" s="6"/>
      <c r="L120" s="6"/>
      <c r="M120" s="6"/>
      <c r="N120" s="6"/>
      <c r="O120" s="6"/>
      <c r="P120" s="6"/>
      <c r="Q120" s="6"/>
      <c r="R120" s="6"/>
      <c r="S120" s="6"/>
      <c r="T120" s="6"/>
      <c r="U120" s="102"/>
      <c r="V120" s="1">
        <v>1</v>
      </c>
    </row>
    <row r="121" spans="1:22" x14ac:dyDescent="0.5">
      <c r="A121" s="101">
        <f t="shared" si="29"/>
        <v>70</v>
      </c>
      <c r="B121" s="48" t="s">
        <v>102</v>
      </c>
      <c r="C121" s="48" t="s">
        <v>46</v>
      </c>
      <c r="D121" s="8">
        <f t="shared" si="42"/>
        <v>69</v>
      </c>
      <c r="E121" s="8">
        <f>IF(OR(D121="",COUNTIF($D$4:$D$123,"="&amp;D121)&lt;=1),"",IF(COUNTIF($D$4:$D121,"="&amp;D121)=1,"",COUNTIF($D$4:$D121,"="&amp;D121)-1))</f>
        <v>1</v>
      </c>
      <c r="F121" s="8">
        <f t="shared" si="30"/>
        <v>70</v>
      </c>
      <c r="G121" s="6">
        <f t="shared" si="31"/>
        <v>2.4930555555555556E-2</v>
      </c>
      <c r="H121" s="6">
        <f>'Parkrun Women'!C120</f>
        <v>2.4930555555555556E-2</v>
      </c>
      <c r="I121" s="6">
        <f t="shared" si="41"/>
        <v>0</v>
      </c>
      <c r="J121" s="6"/>
      <c r="K121" s="6"/>
      <c r="L121" s="6"/>
      <c r="M121" s="6"/>
      <c r="N121" s="6"/>
      <c r="O121" s="6"/>
      <c r="P121" s="6"/>
      <c r="Q121" s="6"/>
      <c r="R121" s="6"/>
      <c r="S121" s="6"/>
      <c r="T121" s="6"/>
      <c r="U121" s="102"/>
      <c r="V121" s="1">
        <v>1</v>
      </c>
    </row>
    <row r="122" spans="1:22" x14ac:dyDescent="0.5">
      <c r="A122" s="101">
        <f>F122</f>
        <v>71</v>
      </c>
      <c r="B122" s="48" t="s">
        <v>85</v>
      </c>
      <c r="C122" s="48" t="s">
        <v>103</v>
      </c>
      <c r="D122" s="8">
        <f t="shared" si="42"/>
        <v>69</v>
      </c>
      <c r="E122" s="8">
        <f>IF(OR(D122="",COUNTIF($D$4:$D$123,"="&amp;D122)&lt;=1),"",IF(COUNTIF($D$4:$D122,"="&amp;D122)=1,"",COUNTIF($D$4:$D122,"="&amp;D122)-1))</f>
        <v>2</v>
      </c>
      <c r="F122" s="8">
        <f>IF(D122="","",SUM(D122:E122))</f>
        <v>71</v>
      </c>
      <c r="G122" s="6">
        <f>IF(H122=0,I122,IF(I122=0,H122,MIN(H122:I122)))</f>
        <v>2.4930555555555556E-2</v>
      </c>
      <c r="H122" s="6">
        <f>'Parkrun Women'!C120</f>
        <v>2.4930555555555556E-2</v>
      </c>
      <c r="I122" s="6">
        <f t="shared" si="41"/>
        <v>0</v>
      </c>
      <c r="J122" s="6"/>
      <c r="K122" s="6"/>
      <c r="L122" s="6"/>
      <c r="M122" s="6"/>
      <c r="N122" s="6"/>
      <c r="O122" s="6"/>
      <c r="P122" s="6"/>
      <c r="Q122" s="6"/>
      <c r="R122" s="6"/>
      <c r="S122" s="6"/>
      <c r="T122" s="6"/>
      <c r="U122" s="102"/>
      <c r="V122" s="1">
        <v>1</v>
      </c>
    </row>
    <row r="123" spans="1:22" x14ac:dyDescent="0.5">
      <c r="A123" s="101" t="str">
        <f t="shared" si="29"/>
        <v/>
      </c>
      <c r="B123" s="48" t="s">
        <v>77</v>
      </c>
      <c r="C123" s="48" t="s">
        <v>415</v>
      </c>
      <c r="D123" s="103" t="str">
        <f t="shared" si="42"/>
        <v/>
      </c>
      <c r="E123" s="103" t="str">
        <f>IF(OR(D123="",COUNTIF($D$4:$D$123,"="&amp;D123)&lt;=1),"",IF(COUNTIF($D$4:$D123,"="&amp;D123)=1,"",COUNTIF($D$4:$D123,"="&amp;D123)-1))</f>
        <v/>
      </c>
      <c r="F123" s="103" t="str">
        <f t="shared" si="30"/>
        <v/>
      </c>
      <c r="G123" s="104">
        <f t="shared" si="31"/>
        <v>0</v>
      </c>
      <c r="H123" s="104">
        <f>'Parkrun Women'!C121</f>
        <v>0</v>
      </c>
      <c r="I123" s="104">
        <f t="shared" si="41"/>
        <v>0</v>
      </c>
      <c r="J123" s="104"/>
      <c r="K123" s="104"/>
      <c r="L123" s="104"/>
      <c r="M123" s="104"/>
      <c r="N123" s="104"/>
      <c r="O123" s="104"/>
      <c r="P123" s="104"/>
      <c r="Q123" s="104"/>
      <c r="R123" s="104"/>
      <c r="S123" s="104"/>
      <c r="T123" s="104"/>
      <c r="U123" s="105"/>
      <c r="V123" s="1">
        <v>1</v>
      </c>
    </row>
  </sheetData>
  <pageMargins left="0.25" right="0.25" top="0.75" bottom="0.75" header="0.3" footer="0.3"/>
  <pageSetup paperSize="9" scale="42" orientation="landscape" r:id="rId1"/>
  <headerFooter alignWithMargins="0">
    <oddHeader>&amp;A</oddHeader>
    <oddFooter>&amp;L&amp;F&amp;C&amp;A&amp;R&amp;D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4">
    <tabColor rgb="FF00B0F0"/>
    <pageSetUpPr fitToPage="1"/>
  </sheetPr>
  <dimension ref="A1:V144"/>
  <sheetViews>
    <sheetView zoomScale="90" zoomScaleNormal="90" workbookViewId="0">
      <pane xSplit="9" ySplit="3" topLeftCell="O4" activePane="bottomRight" state="frozen"/>
      <selection pane="topRight"/>
      <selection pane="bottomLeft"/>
      <selection pane="bottomRight"/>
    </sheetView>
  </sheetViews>
  <sheetFormatPr defaultColWidth="9.109375" defaultRowHeight="15" x14ac:dyDescent="0.5"/>
  <cols>
    <col min="1" max="1" width="9.109375" style="10"/>
    <col min="2" max="2" width="11.5546875" style="1" customWidth="1"/>
    <col min="3" max="3" width="15.71875" style="1" customWidth="1"/>
    <col min="4" max="6" width="9.71875" style="8" hidden="1" customWidth="1"/>
    <col min="7" max="7" width="9.109375" style="13"/>
    <col min="8" max="9" width="9.27734375" style="61" customWidth="1"/>
    <col min="10" max="21" width="12.44140625" style="27" customWidth="1"/>
    <col min="22" max="16384" width="9.109375" style="1"/>
  </cols>
  <sheetData>
    <row r="1" spans="1:22" s="2" customFormat="1" x14ac:dyDescent="0.5">
      <c r="A1" s="62" t="s">
        <v>229</v>
      </c>
      <c r="B1" s="63" t="s">
        <v>252</v>
      </c>
      <c r="C1" s="63" t="s">
        <v>253</v>
      </c>
      <c r="D1" s="64" t="s">
        <v>229</v>
      </c>
      <c r="E1" s="64" t="s">
        <v>230</v>
      </c>
      <c r="F1" s="64" t="s">
        <v>231</v>
      </c>
      <c r="G1" s="65"/>
      <c r="H1" s="66"/>
      <c r="I1" s="67" t="s">
        <v>263</v>
      </c>
      <c r="J1" s="64">
        <v>1</v>
      </c>
      <c r="K1" s="64">
        <v>2</v>
      </c>
      <c r="L1" s="64">
        <v>3</v>
      </c>
      <c r="M1" s="64">
        <v>4</v>
      </c>
      <c r="N1" s="64">
        <v>5</v>
      </c>
      <c r="O1" s="64">
        <v>6</v>
      </c>
      <c r="P1" s="64">
        <v>7</v>
      </c>
      <c r="Q1" s="64">
        <v>8</v>
      </c>
      <c r="R1" s="64">
        <v>9</v>
      </c>
      <c r="S1" s="64">
        <v>10</v>
      </c>
      <c r="T1" s="64">
        <v>11</v>
      </c>
      <c r="U1" s="68">
        <v>12</v>
      </c>
    </row>
    <row r="2" spans="1:22" s="2" customFormat="1" x14ac:dyDescent="0.5">
      <c r="A2" s="69"/>
      <c r="B2" s="70"/>
      <c r="C2" s="70"/>
      <c r="D2" s="70"/>
      <c r="E2" s="70"/>
      <c r="F2" s="37" t="s">
        <v>229</v>
      </c>
      <c r="G2" s="71"/>
      <c r="H2" s="72"/>
      <c r="I2" s="73" t="s">
        <v>262</v>
      </c>
      <c r="J2" s="58" cm="1">
        <f t="array" ref="J2">IF(ROWS(Races5k)&lt;J$1,"",IF(INDEX(Races5k,J$1,2)="","",INDEX(Races5k,J$1,2)))</f>
        <v>46056</v>
      </c>
      <c r="K2" s="58" cm="1">
        <f t="array" ref="K2">IF(ROWS(Races5k)&lt;K$1,"",IF(INDEX(Races5k,K$1,2)="","",INDEX(Races5k,K$1,2)))</f>
        <v>46086</v>
      </c>
      <c r="L2" s="58" cm="1">
        <f t="array" ref="L2">IF(ROWS(Races5k)&lt;L$1,"",IF(INDEX(Races5k,L$1,2)="","",INDEX(Races5k,L$1,2)))</f>
        <v>46122</v>
      </c>
      <c r="M2" s="58" cm="1">
        <f t="array" ref="M2">IF(ROWS(Races5k)&lt;M$1,"",IF(INDEX(Races5k,M$1,2)="","",INDEX(Races5k,M$1,2)))</f>
        <v>46151</v>
      </c>
      <c r="N2" s="58" cm="1">
        <f t="array" ref="N2">IF(ROWS(Races5k)&lt;N$1,"",IF(INDEX(Races5k,N$1,2)="","",INDEX(Races5k,N$1,2)))</f>
        <v>46180</v>
      </c>
      <c r="O2" s="58" cm="1">
        <f t="array" ref="O2">IF(ROWS(Races5k)&lt;O$1,"",IF(INDEX(Races5k,O$1,2)="","",INDEX(Races5k,O$1,2)))</f>
        <v>46183</v>
      </c>
      <c r="P2" s="58" cm="1">
        <f t="array" ref="P2">IF(ROWS(Races5k)&lt;P$1,"",IF(INDEX(Races5k,P$1,2)="","",INDEX(Races5k,P$1,2)))</f>
        <v>46183</v>
      </c>
      <c r="Q2" s="58" t="str" cm="1">
        <f t="array" ref="Q2">IF(ROWS(Races5k)&lt;Q$1,"",IF(INDEX(Races5k,Q$1,2)="","",INDEX(Races5k,Q$1,2)))</f>
        <v/>
      </c>
      <c r="R2" s="58" t="str" cm="1">
        <f t="array" ref="R2">IF(ROWS(Races5k)&lt;R$1,"",IF(INDEX(Races5k,R$1,2)="","",INDEX(Races5k,R$1,2)))</f>
        <v/>
      </c>
      <c r="S2" s="58" t="str" cm="1">
        <f t="array" ref="S2">IF(ROWS(Races5k)&lt;S$1,"",IF(INDEX(Races5k,S$1,2)="","",INDEX(Races5k,S$1,2)))</f>
        <v/>
      </c>
      <c r="T2" s="58" t="str" cm="1">
        <f t="array" ref="T2">IF(ROWS(Races5k)&lt;T$1,"",IF(INDEX(Races5k,T$1,2)="","",INDEX(Races5k,T$1,2)))</f>
        <v/>
      </c>
      <c r="U2" s="74" t="str" cm="1">
        <f t="array" ref="U2">IF(ROWS(Races5k)&lt;U$1,"",IF(INDEX(Races5k,U$1,2)="","",INDEX(Races5k,U$1,2)))</f>
        <v/>
      </c>
    </row>
    <row r="3" spans="1:22" s="79" customFormat="1" ht="38.549999999999997" customHeight="1" x14ac:dyDescent="0.4">
      <c r="A3" s="97"/>
      <c r="G3" s="106" t="s">
        <v>35</v>
      </c>
      <c r="H3" s="107" t="s">
        <v>162</v>
      </c>
      <c r="I3" s="107" t="s">
        <v>195</v>
      </c>
      <c r="J3" s="99" t="str" cm="1">
        <f t="array" ref="J3">IF(ROWS(Races5k)&lt;J$1,"",IF(INDEX(Races5k,J$1,3)="","",INDEX(Races5k,J$1,3)))</f>
        <v>CoH Winter League</v>
      </c>
      <c r="K3" s="99" t="str" cm="1">
        <f t="array" ref="K3">IF(ROWS(Races5k)&lt;K$1,"",IF(INDEX(Races5k,K$1,3)="","",INDEX(Races5k,K$1,3)))</f>
        <v>COH Winter-league 5K</v>
      </c>
      <c r="L3" s="99" t="str" cm="1">
        <f t="array" ref="L3">IF(ROWS(Races5k)&lt;L$1,"",IF(INDEX(Races5k,L$1,3)="","",INDEX(Races5k,L$1,3)))</f>
        <v>York Even Splits</v>
      </c>
      <c r="M3" s="99" t="str" cm="1">
        <f t="array" ref="M3">IF(ROWS(Races5k)&lt;M$1,"",IF(INDEX(Races5k,M$1,3)="","",INDEX(Races5k,M$1,3)))</f>
        <v>Humber 5K championships</v>
      </c>
      <c r="N3" s="99" t="str" cm="1">
        <f t="array" ref="N3">IF(ROWS(Races5k)&lt;N$1,"",IF(INDEX(Races5k,N$1,3)="","",INDEX(Races5k,N$1,3)))</f>
        <v>Northern Outdoor Championships</v>
      </c>
      <c r="O3" s="99" t="str" cm="1">
        <f t="array" ref="O3">IF(ROWS(Races5k)&lt;O$1,"",IF(INDEX(Races5k,O$1,3)="","",INDEX(Races5k,O$1,3)))</f>
        <v>York Even Splits</v>
      </c>
      <c r="P3" s="99" t="str" cm="1">
        <f t="array" ref="P3">IF(ROWS(Races5k)&lt;P$1,"",IF(INDEX(Races5k,P$1,3)="","",INDEX(Races5k,P$1,3)))</f>
        <v>Sportshoes Podium North</v>
      </c>
      <c r="Q3" s="99" t="str" cm="1">
        <f t="array" ref="Q3">IF(ROWS(Races5k)&lt;Q$1,"",IF(INDEX(Races5k,Q$1,3)="","",INDEX(Races5k,Q$1,3)))</f>
        <v/>
      </c>
      <c r="R3" s="99" t="str" cm="1">
        <f t="array" ref="R3">IF(ROWS(Races5k)&lt;R$1,"",IF(INDEX(Races5k,R$1,3)="","",INDEX(Races5k,R$1,3)))</f>
        <v/>
      </c>
      <c r="S3" s="99" t="str" cm="1">
        <f t="array" ref="S3">IF(ROWS(Races5k)&lt;S$1,"",IF(INDEX(Races5k,S$1,3)="","",INDEX(Races5k,S$1,3)))</f>
        <v/>
      </c>
      <c r="T3" s="99" t="str" cm="1">
        <f t="array" ref="T3">IF(ROWS(Races5k)&lt;T$1,"",IF(INDEX(Races5k,T$1,3)="","",INDEX(Races5k,T$1,3)))</f>
        <v/>
      </c>
      <c r="U3" s="100" t="str" cm="1">
        <f t="array" ref="U3">IF(ROWS(Races5k)&lt;U$1,"",IF(INDEX(Races5k,U$1,3)="","",INDEX(Races5k,U$1,3)))</f>
        <v/>
      </c>
    </row>
    <row r="4" spans="1:22" x14ac:dyDescent="0.5">
      <c r="A4" s="101" t="str">
        <f t="shared" ref="A4:A71" si="0">F4</f>
        <v/>
      </c>
      <c r="B4" s="50" t="s">
        <v>10</v>
      </c>
      <c r="C4" s="50" t="s">
        <v>42</v>
      </c>
      <c r="D4" s="8" t="str">
        <f t="shared" ref="D4:D35" si="1">IF(RANK(G4,G$4:G$144,1)-COUNTIF(G$4:G$144,"=0")&lt;=0,"",RANK(G4,G$4:G$144,1)-COUNTIF(G$4:G$144,"=0"))</f>
        <v/>
      </c>
      <c r="E4" s="8" t="str">
        <f>IF(OR(D4="",COUNTIF($D$4:$D$144,"="&amp;D4)&lt;=1),"",IF(COUNTIF($D$4:$D4,"="&amp;D4)=1,"",COUNTIF($D$4:$D4,"="&amp;D4)-1))</f>
        <v/>
      </c>
      <c r="F4" s="8" t="str">
        <f t="shared" ref="F4:F72" si="2">IF(D4="","",SUM(D4:E4))</f>
        <v/>
      </c>
      <c r="G4" s="6">
        <f t="shared" ref="G4:G70" si="3">IF(H4=0,I4,IF(I4=0,H4,MIN(H4:I4)))</f>
        <v>0</v>
      </c>
      <c r="H4" s="6">
        <f>'Parkrun Men'!C3</f>
        <v>0</v>
      </c>
      <c r="I4" s="6">
        <f t="shared" ref="I4:I39" si="4">MIN(J4:U4)</f>
        <v>0</v>
      </c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102"/>
      <c r="V4" s="1">
        <v>1</v>
      </c>
    </row>
    <row r="5" spans="1:22" x14ac:dyDescent="0.5">
      <c r="A5" s="101" t="str">
        <f t="shared" ref="A5" si="5">F5</f>
        <v/>
      </c>
      <c r="B5" s="48" t="s">
        <v>392</v>
      </c>
      <c r="C5" s="48" t="s">
        <v>721</v>
      </c>
      <c r="D5" s="8" t="str">
        <f t="shared" si="1"/>
        <v/>
      </c>
      <c r="E5" s="8" t="str">
        <f>IF(OR(D5="",COUNTIF($D$4:$D$144,"="&amp;D5)&lt;=1),"",IF(COUNTIF($D$4:$D5,"="&amp;D5)=1,"",COUNTIF($D$4:$D5,"="&amp;D5)-1))</f>
        <v/>
      </c>
      <c r="F5" s="8" t="str">
        <f t="shared" ref="F5" si="6">IF(D5="","",SUM(D5:E5))</f>
        <v/>
      </c>
      <c r="G5" s="6">
        <f t="shared" ref="G5" si="7">IF(H5=0,I5,IF(I5=0,H5,MIN(H5:I5)))</f>
        <v>0</v>
      </c>
      <c r="H5" s="6">
        <f>'Parkrun Men'!C4</f>
        <v>0</v>
      </c>
      <c r="I5" s="6">
        <f t="shared" ref="I5" si="8">MIN(J5:U5)</f>
        <v>0</v>
      </c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102"/>
      <c r="V5" s="1">
        <v>1</v>
      </c>
    </row>
    <row r="6" spans="1:22" x14ac:dyDescent="0.5">
      <c r="A6" s="101">
        <f t="shared" si="0"/>
        <v>40</v>
      </c>
      <c r="B6" s="48" t="s">
        <v>207</v>
      </c>
      <c r="C6" s="48" t="s">
        <v>214</v>
      </c>
      <c r="D6" s="8">
        <f t="shared" si="1"/>
        <v>40</v>
      </c>
      <c r="E6" s="8" t="str">
        <f>IF(OR(D6="",COUNTIF($D$4:$D$144,"="&amp;D6)&lt;=1),"",IF(COUNTIF($D$4:$D6,"="&amp;D6)=1,"",COUNTIF($D$4:$D6,"="&amp;D6)-1))</f>
        <v/>
      </c>
      <c r="F6" s="8">
        <f t="shared" si="2"/>
        <v>40</v>
      </c>
      <c r="G6" s="6">
        <f t="shared" si="3"/>
        <v>1.5729166666666666E-2</v>
      </c>
      <c r="H6" s="6">
        <f>'Parkrun Men'!C5</f>
        <v>1.5729166666666666E-2</v>
      </c>
      <c r="I6" s="6">
        <f t="shared" si="4"/>
        <v>0</v>
      </c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102"/>
      <c r="V6" s="1">
        <v>1</v>
      </c>
    </row>
    <row r="7" spans="1:22" x14ac:dyDescent="0.5">
      <c r="A7" s="101">
        <f t="shared" si="0"/>
        <v>66</v>
      </c>
      <c r="B7" s="48" t="s">
        <v>320</v>
      </c>
      <c r="C7" s="48" t="s">
        <v>316</v>
      </c>
      <c r="D7" s="8">
        <f t="shared" si="1"/>
        <v>66</v>
      </c>
      <c r="E7" s="8" t="str">
        <f>IF(OR(D7="",COUNTIF($D$4:$D$144,"="&amp;D7)&lt;=1),"",IF(COUNTIF($D$4:$D7,"="&amp;D7)=1,"",COUNTIF($D$4:$D7,"="&amp;D7)-1))</f>
        <v/>
      </c>
      <c r="F7" s="8">
        <f t="shared" si="2"/>
        <v>66</v>
      </c>
      <c r="G7" s="6">
        <f t="shared" si="3"/>
        <v>1.8587962962962962E-2</v>
      </c>
      <c r="H7" s="6">
        <f>'Parkrun Men'!C6</f>
        <v>1.8587962962962962E-2</v>
      </c>
      <c r="I7" s="6">
        <f t="shared" si="4"/>
        <v>0</v>
      </c>
      <c r="J7" s="6"/>
      <c r="K7" s="6"/>
      <c r="L7" s="6"/>
      <c r="M7" s="6"/>
      <c r="N7" s="6"/>
      <c r="O7" s="6"/>
      <c r="P7" s="6"/>
      <c r="Q7" s="6"/>
      <c r="R7" s="6"/>
      <c r="S7" s="6"/>
      <c r="T7" s="6"/>
      <c r="U7" s="102"/>
      <c r="V7" s="1">
        <v>1</v>
      </c>
    </row>
    <row r="8" spans="1:22" x14ac:dyDescent="0.5">
      <c r="A8" s="101">
        <f t="shared" si="0"/>
        <v>55</v>
      </c>
      <c r="B8" s="48" t="s">
        <v>20</v>
      </c>
      <c r="C8" s="48" t="s">
        <v>32</v>
      </c>
      <c r="D8" s="8">
        <f t="shared" si="1"/>
        <v>55</v>
      </c>
      <c r="E8" s="8" t="str">
        <f>IF(OR(D8="",COUNTIF($D$4:$D$144,"="&amp;D8)&lt;=1),"",IF(COUNTIF($D$4:$D8,"="&amp;D8)=1,"",COUNTIF($D$4:$D8,"="&amp;D8)-1))</f>
        <v/>
      </c>
      <c r="F8" s="8">
        <f t="shared" si="2"/>
        <v>55</v>
      </c>
      <c r="G8" s="6">
        <f t="shared" si="3"/>
        <v>1.7650462962962962E-2</v>
      </c>
      <c r="H8" s="6">
        <f>'Parkrun Men'!C7</f>
        <v>1.7650462962962962E-2</v>
      </c>
      <c r="I8" s="6">
        <f t="shared" si="4"/>
        <v>0</v>
      </c>
      <c r="J8" s="6"/>
      <c r="K8" s="6"/>
      <c r="L8" s="6"/>
      <c r="M8" s="6"/>
      <c r="N8" s="6"/>
      <c r="O8" s="6"/>
      <c r="P8" s="6"/>
      <c r="Q8" s="6"/>
      <c r="R8" s="6"/>
      <c r="S8" s="6"/>
      <c r="T8" s="6"/>
      <c r="U8" s="102"/>
      <c r="V8" s="1">
        <v>1</v>
      </c>
    </row>
    <row r="9" spans="1:22" x14ac:dyDescent="0.5">
      <c r="A9" s="101" t="str">
        <f>F9</f>
        <v/>
      </c>
      <c r="B9" s="48" t="s">
        <v>196</v>
      </c>
      <c r="C9" s="48" t="s">
        <v>760</v>
      </c>
      <c r="D9" s="8" t="str">
        <f t="shared" si="1"/>
        <v/>
      </c>
      <c r="E9" s="8" t="str">
        <f>IF(OR(D9="",COUNTIF($D$4:$D$144,"="&amp;D9)&lt;=1),"",IF(COUNTIF($D$4:$D9,"="&amp;D9)=1,"",COUNTIF($D$4:$D9,"="&amp;D9)-1))</f>
        <v/>
      </c>
      <c r="F9" s="8" t="str">
        <f>IF(D9="","",SUM(D9:E9))</f>
        <v/>
      </c>
      <c r="G9" s="6">
        <f>IF(H9=0,I9,IF(I9=0,H9,MIN(H9:I9)))</f>
        <v>0</v>
      </c>
      <c r="H9" s="6">
        <f>'Parkrun Men'!C8</f>
        <v>0</v>
      </c>
      <c r="I9" s="6">
        <f t="shared" ref="I9" si="9">MIN(J9:U9)</f>
        <v>0</v>
      </c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102"/>
      <c r="V9" s="1">
        <v>1</v>
      </c>
    </row>
    <row r="10" spans="1:22" x14ac:dyDescent="0.5">
      <c r="A10" s="101">
        <f>F10</f>
        <v>63</v>
      </c>
      <c r="B10" s="48" t="s">
        <v>164</v>
      </c>
      <c r="C10" s="48" t="s">
        <v>163</v>
      </c>
      <c r="D10" s="8">
        <f t="shared" si="1"/>
        <v>63</v>
      </c>
      <c r="E10" s="8" t="str">
        <f>IF(OR(D10="",COUNTIF($D$4:$D$144,"="&amp;D10)&lt;=1),"",IF(COUNTIF($D$4:$D10,"="&amp;D10)=1,"",COUNTIF($D$4:$D10,"="&amp;D10)-1))</f>
        <v/>
      </c>
      <c r="F10" s="8">
        <f>IF(D10="","",SUM(D10:E10))</f>
        <v>63</v>
      </c>
      <c r="G10" s="6">
        <f>IF(H10=0,I10,IF(I10=0,H10,MIN(H10:I10)))</f>
        <v>1.8333333333333333E-2</v>
      </c>
      <c r="H10" s="6">
        <f>'Parkrun Men'!C9</f>
        <v>1.8333333333333333E-2</v>
      </c>
      <c r="I10" s="6">
        <f t="shared" si="4"/>
        <v>0</v>
      </c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U10" s="102"/>
      <c r="V10" s="1">
        <v>1</v>
      </c>
    </row>
    <row r="11" spans="1:22" x14ac:dyDescent="0.5">
      <c r="A11" s="101" t="str">
        <f t="shared" ref="A11" si="10">F11</f>
        <v/>
      </c>
      <c r="B11" s="48" t="s">
        <v>726</v>
      </c>
      <c r="C11" s="48" t="s">
        <v>727</v>
      </c>
      <c r="D11" s="8" t="str">
        <f t="shared" si="1"/>
        <v/>
      </c>
      <c r="E11" s="8" t="str">
        <f>IF(OR(D11="",COUNTIF($D$4:$D$144,"="&amp;D11)&lt;=1),"",IF(COUNTIF($D$4:$D11,"="&amp;D11)=1,"",COUNTIF($D$4:$D11,"="&amp;D11)-1))</f>
        <v/>
      </c>
      <c r="F11" s="8" t="str">
        <f t="shared" ref="F11" si="11">IF(D11="","",SUM(D11:E11))</f>
        <v/>
      </c>
      <c r="G11" s="6">
        <f t="shared" ref="G11" si="12">IF(H11=0,I11,IF(I11=0,H11,MIN(H11:I11)))</f>
        <v>0</v>
      </c>
      <c r="H11" s="6">
        <f>'Parkrun Men'!C10</f>
        <v>0</v>
      </c>
      <c r="I11" s="6">
        <f t="shared" ref="I11" si="13">MIN(J11:U11)</f>
        <v>0</v>
      </c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  <c r="U11" s="102"/>
      <c r="V11" s="1">
        <v>1</v>
      </c>
    </row>
    <row r="12" spans="1:22" x14ac:dyDescent="0.5">
      <c r="A12" s="101" t="str">
        <f t="shared" si="0"/>
        <v/>
      </c>
      <c r="B12" s="48" t="s">
        <v>134</v>
      </c>
      <c r="C12" s="48" t="s">
        <v>135</v>
      </c>
      <c r="D12" s="8" t="str">
        <f t="shared" si="1"/>
        <v/>
      </c>
      <c r="E12" s="8" t="str">
        <f>IF(OR(D12="",COUNTIF($D$4:$D$144,"="&amp;D12)&lt;=1),"",IF(COUNTIF($D$4:$D12,"="&amp;D12)=1,"",COUNTIF($D$4:$D12,"="&amp;D12)-1))</f>
        <v/>
      </c>
      <c r="F12" s="8" t="str">
        <f t="shared" si="2"/>
        <v/>
      </c>
      <c r="G12" s="6">
        <f t="shared" si="3"/>
        <v>0</v>
      </c>
      <c r="H12" s="6">
        <f>'Parkrun Men'!C11</f>
        <v>0</v>
      </c>
      <c r="I12" s="6">
        <f t="shared" si="4"/>
        <v>0</v>
      </c>
      <c r="J12" s="6"/>
      <c r="K12" s="6"/>
      <c r="L12" s="6"/>
      <c r="M12" s="6"/>
      <c r="N12" s="6"/>
      <c r="O12" s="6"/>
      <c r="P12" s="6"/>
      <c r="Q12" s="6"/>
      <c r="R12" s="6"/>
      <c r="S12" s="6"/>
      <c r="T12" s="6"/>
      <c r="U12" s="102"/>
      <c r="V12" s="1">
        <v>1</v>
      </c>
    </row>
    <row r="13" spans="1:22" x14ac:dyDescent="0.5">
      <c r="A13" s="101" t="str">
        <f t="shared" ref="A13" si="14">F13</f>
        <v/>
      </c>
      <c r="B13" s="48" t="s">
        <v>719</v>
      </c>
      <c r="C13" s="48" t="s">
        <v>720</v>
      </c>
      <c r="D13" s="8" t="str">
        <f t="shared" si="1"/>
        <v/>
      </c>
      <c r="E13" s="8" t="str">
        <f>IF(OR(D13="",COUNTIF($D$4:$D$144,"="&amp;D13)&lt;=1),"",IF(COUNTIF($D$4:$D13,"="&amp;D13)=1,"",COUNTIF($D$4:$D13,"="&amp;D13)-1))</f>
        <v/>
      </c>
      <c r="F13" s="8" t="str">
        <f t="shared" ref="F13" si="15">IF(D13="","",SUM(D13:E13))</f>
        <v/>
      </c>
      <c r="G13" s="6">
        <f t="shared" ref="G13" si="16">IF(H13=0,I13,IF(I13=0,H13,MIN(H13:I13)))</f>
        <v>0</v>
      </c>
      <c r="H13" s="6">
        <f>'Parkrun Men'!C12</f>
        <v>0</v>
      </c>
      <c r="I13" s="6">
        <f t="shared" ref="I13" si="17">MIN(J13:U13)</f>
        <v>0</v>
      </c>
      <c r="J13" s="6"/>
      <c r="K13" s="6"/>
      <c r="L13" s="6"/>
      <c r="M13" s="6"/>
      <c r="N13" s="6"/>
      <c r="O13" s="6"/>
      <c r="P13" s="6"/>
      <c r="Q13" s="6"/>
      <c r="R13" s="6"/>
      <c r="S13" s="6"/>
      <c r="T13" s="6"/>
      <c r="U13" s="102"/>
      <c r="V13" s="1">
        <v>1</v>
      </c>
    </row>
    <row r="14" spans="1:22" x14ac:dyDescent="0.5">
      <c r="A14" s="101">
        <f t="shared" si="0"/>
        <v>7</v>
      </c>
      <c r="B14" s="48" t="s">
        <v>34</v>
      </c>
      <c r="C14" s="48" t="s">
        <v>104</v>
      </c>
      <c r="D14" s="8">
        <f t="shared" si="1"/>
        <v>7</v>
      </c>
      <c r="E14" s="8" t="str">
        <f>IF(OR(D14="",COUNTIF($D$4:$D$144,"="&amp;D14)&lt;=1),"",IF(COUNTIF($D$4:$D14,"="&amp;D14)=1,"",COUNTIF($D$4:$D14,"="&amp;D14)-1))</f>
        <v/>
      </c>
      <c r="F14" s="8">
        <f t="shared" si="2"/>
        <v>7</v>
      </c>
      <c r="G14" s="6">
        <f t="shared" si="3"/>
        <v>1.2476851851851852E-2</v>
      </c>
      <c r="H14" s="6">
        <f>'Parkrun Men'!C13</f>
        <v>1.2476851851851852E-2</v>
      </c>
      <c r="I14" s="6">
        <f t="shared" si="4"/>
        <v>0</v>
      </c>
      <c r="J14" s="6"/>
      <c r="K14" s="6"/>
      <c r="L14" s="6"/>
      <c r="M14" s="6"/>
      <c r="N14" s="6"/>
      <c r="O14" s="6"/>
      <c r="P14" s="6"/>
      <c r="Q14" s="6"/>
      <c r="R14" s="6"/>
      <c r="S14" s="6"/>
      <c r="T14" s="6"/>
      <c r="U14" s="102"/>
      <c r="V14" s="1">
        <v>1</v>
      </c>
    </row>
    <row r="15" spans="1:22" x14ac:dyDescent="0.5">
      <c r="A15" s="101">
        <f t="shared" ref="A15" si="18">F15</f>
        <v>90</v>
      </c>
      <c r="B15" s="48" t="s">
        <v>21</v>
      </c>
      <c r="C15" s="48" t="s">
        <v>763</v>
      </c>
      <c r="D15" s="8">
        <f t="shared" si="1"/>
        <v>90</v>
      </c>
      <c r="E15" s="8" t="str">
        <f>IF(OR(D15="",COUNTIF($D$4:$D$144,"="&amp;D15)&lt;=1),"",IF(COUNTIF($D$4:$D15,"="&amp;D15)=1,"",COUNTIF($D$4:$D15,"="&amp;D15)-1))</f>
        <v/>
      </c>
      <c r="F15" s="8">
        <f t="shared" ref="F15" si="19">IF(D15="","",SUM(D15:E15))</f>
        <v>90</v>
      </c>
      <c r="G15" s="6">
        <f t="shared" ref="G15" si="20">IF(H15=0,I15,IF(I15=0,H15,MIN(H15:I15)))</f>
        <v>2.3819444444444445E-2</v>
      </c>
      <c r="H15" s="6">
        <f>'Parkrun Men'!C14</f>
        <v>2.3819444444444445E-2</v>
      </c>
      <c r="I15" s="6">
        <f t="shared" ref="I15" si="21">MIN(J15:U15)</f>
        <v>0</v>
      </c>
      <c r="J15" s="6"/>
      <c r="K15" s="6"/>
      <c r="L15" s="6"/>
      <c r="M15" s="6"/>
      <c r="N15" s="6"/>
      <c r="O15" s="6"/>
      <c r="P15" s="6"/>
      <c r="Q15" s="6"/>
      <c r="R15" s="6"/>
      <c r="S15" s="6"/>
      <c r="T15" s="6"/>
      <c r="U15" s="102"/>
      <c r="V15" s="1">
        <v>1</v>
      </c>
    </row>
    <row r="16" spans="1:22" x14ac:dyDescent="0.5">
      <c r="A16" s="101">
        <f t="shared" si="0"/>
        <v>16</v>
      </c>
      <c r="B16" s="48" t="s">
        <v>21</v>
      </c>
      <c r="C16" s="48" t="s">
        <v>28</v>
      </c>
      <c r="D16" s="8">
        <f t="shared" si="1"/>
        <v>16</v>
      </c>
      <c r="E16" s="8" t="str">
        <f>IF(OR(D16="",COUNTIF($D$4:$D$144,"="&amp;D16)&lt;=1),"",IF(COUNTIF($D$4:$D16,"="&amp;D16)=1,"",COUNTIF($D$4:$D16,"="&amp;D16)-1))</f>
        <v/>
      </c>
      <c r="F16" s="8">
        <f t="shared" si="2"/>
        <v>16</v>
      </c>
      <c r="G16" s="6">
        <f t="shared" si="3"/>
        <v>1.361111111111111E-2</v>
      </c>
      <c r="H16" s="6">
        <f>'Parkrun Men'!C15</f>
        <v>1.361111111111111E-2</v>
      </c>
      <c r="I16" s="6">
        <f t="shared" si="4"/>
        <v>0</v>
      </c>
      <c r="J16" s="6"/>
      <c r="K16" s="6"/>
      <c r="L16" s="6"/>
      <c r="M16" s="6"/>
      <c r="N16" s="6"/>
      <c r="O16" s="6"/>
      <c r="P16" s="6"/>
      <c r="Q16" s="6"/>
      <c r="R16" s="6"/>
      <c r="S16" s="6"/>
      <c r="T16" s="6"/>
      <c r="U16" s="102"/>
      <c r="V16" s="1">
        <v>1</v>
      </c>
    </row>
    <row r="17" spans="1:22" x14ac:dyDescent="0.5">
      <c r="A17" s="101">
        <f t="shared" si="0"/>
        <v>64</v>
      </c>
      <c r="B17" s="48" t="s">
        <v>238</v>
      </c>
      <c r="C17" s="48" t="s">
        <v>286</v>
      </c>
      <c r="D17" s="8">
        <f t="shared" si="1"/>
        <v>64</v>
      </c>
      <c r="E17" s="8" t="str">
        <f>IF(OR(D17="",COUNTIF($D$4:$D$144,"="&amp;D17)&lt;=1),"",IF(COUNTIF($D$4:$D17,"="&amp;D17)=1,"",COUNTIF($D$4:$D17,"="&amp;D17)-1))</f>
        <v/>
      </c>
      <c r="F17" s="8">
        <f t="shared" si="2"/>
        <v>64</v>
      </c>
      <c r="G17" s="6">
        <f t="shared" si="3"/>
        <v>1.8356481481481481E-2</v>
      </c>
      <c r="H17" s="6">
        <f>'Parkrun Men'!C16</f>
        <v>1.8356481481481481E-2</v>
      </c>
      <c r="I17" s="6">
        <f t="shared" si="4"/>
        <v>0</v>
      </c>
      <c r="J17" s="6"/>
      <c r="K17" s="6"/>
      <c r="L17" s="6"/>
      <c r="M17" s="6"/>
      <c r="N17" s="6"/>
      <c r="O17" s="6"/>
      <c r="P17" s="6"/>
      <c r="Q17" s="6"/>
      <c r="R17" s="6"/>
      <c r="S17" s="6"/>
      <c r="T17" s="6"/>
      <c r="U17" s="102"/>
      <c r="V17" s="1">
        <v>1</v>
      </c>
    </row>
    <row r="18" spans="1:22" x14ac:dyDescent="0.5">
      <c r="A18" s="101" t="str">
        <f>F18</f>
        <v/>
      </c>
      <c r="B18" s="48" t="s">
        <v>30</v>
      </c>
      <c r="C18" s="48" t="s">
        <v>455</v>
      </c>
      <c r="D18" s="8" t="str">
        <f t="shared" si="1"/>
        <v/>
      </c>
      <c r="E18" s="8" t="str">
        <f>IF(OR(D18="",COUNTIF($D$4:$D$144,"="&amp;D18)&lt;=1),"",IF(COUNTIF($D$4:$D18,"="&amp;D18)=1,"",COUNTIF($D$4:$D18,"="&amp;D18)-1))</f>
        <v/>
      </c>
      <c r="F18" s="8" t="str">
        <f>IF(D18="","",SUM(D18:E18))</f>
        <v/>
      </c>
      <c r="G18" s="6">
        <f>IF(H18=0,I18,IF(I18=0,H18,MIN(H18:I18)))</f>
        <v>0</v>
      </c>
      <c r="H18" s="6">
        <f>'Parkrun Men'!C17</f>
        <v>0</v>
      </c>
      <c r="I18" s="6">
        <f t="shared" ref="I18:I19" si="22">MIN(J18:U18)</f>
        <v>0</v>
      </c>
      <c r="J18" s="6"/>
      <c r="K18" s="6"/>
      <c r="L18" s="6"/>
      <c r="M18" s="6"/>
      <c r="N18" s="6"/>
      <c r="O18" s="6"/>
      <c r="P18" s="6"/>
      <c r="Q18" s="6"/>
      <c r="R18" s="6"/>
      <c r="S18" s="6"/>
      <c r="T18" s="6"/>
      <c r="U18" s="102"/>
      <c r="V18" s="1">
        <v>1</v>
      </c>
    </row>
    <row r="19" spans="1:22" x14ac:dyDescent="0.5">
      <c r="A19" s="101" t="str">
        <f>F19</f>
        <v/>
      </c>
      <c r="B19" s="48" t="s">
        <v>761</v>
      </c>
      <c r="C19" s="48" t="s">
        <v>762</v>
      </c>
      <c r="D19" s="8" t="str">
        <f t="shared" si="1"/>
        <v/>
      </c>
      <c r="E19" s="8" t="str">
        <f>IF(OR(D19="",COUNTIF($D$4:$D$144,"="&amp;D19)&lt;=1),"",IF(COUNTIF($D$4:$D19,"="&amp;D19)=1,"",COUNTIF($D$4:$D19,"="&amp;D19)-1))</f>
        <v/>
      </c>
      <c r="F19" s="8" t="str">
        <f>IF(D19="","",SUM(D19:E19))</f>
        <v/>
      </c>
      <c r="G19" s="6">
        <f>IF(H19=0,I19,IF(I19=0,H19,MIN(H19:I19)))</f>
        <v>0</v>
      </c>
      <c r="H19" s="6">
        <f>'Parkrun Men'!C18</f>
        <v>0</v>
      </c>
      <c r="I19" s="6">
        <f t="shared" si="22"/>
        <v>0</v>
      </c>
      <c r="J19" s="6"/>
      <c r="K19" s="6"/>
      <c r="L19" s="6"/>
      <c r="M19" s="6"/>
      <c r="N19" s="6"/>
      <c r="O19" s="6"/>
      <c r="P19" s="6"/>
      <c r="Q19" s="6"/>
      <c r="R19" s="6"/>
      <c r="S19" s="6"/>
      <c r="T19" s="6"/>
      <c r="U19" s="102"/>
      <c r="V19" s="1">
        <v>1</v>
      </c>
    </row>
    <row r="20" spans="1:22" x14ac:dyDescent="0.5">
      <c r="A20" s="101">
        <f>F20</f>
        <v>6</v>
      </c>
      <c r="B20" s="48" t="s">
        <v>386</v>
      </c>
      <c r="C20" s="48" t="s">
        <v>387</v>
      </c>
      <c r="D20" s="8">
        <f t="shared" si="1"/>
        <v>6</v>
      </c>
      <c r="E20" s="8" t="str">
        <f>IF(OR(D20="",COUNTIF($D$4:$D$144,"="&amp;D20)&lt;=1),"",IF(COUNTIF($D$4:$D20,"="&amp;D20)=1,"",COUNTIF($D$4:$D20,"="&amp;D20)-1))</f>
        <v/>
      </c>
      <c r="F20" s="8">
        <f>IF(D20="","",SUM(D20:E20))</f>
        <v>6</v>
      </c>
      <c r="G20" s="6">
        <f>IF(H20=0,I20,IF(I20=0,H20,MIN(H20:I20)))</f>
        <v>1.2291666666666666E-2</v>
      </c>
      <c r="H20" s="6">
        <f>'Parkrun Men'!C19</f>
        <v>1.2291666666666666E-2</v>
      </c>
      <c r="I20" s="6">
        <f t="shared" si="4"/>
        <v>0</v>
      </c>
      <c r="J20" s="6"/>
      <c r="K20" s="6"/>
      <c r="L20" s="6"/>
      <c r="M20" s="6"/>
      <c r="N20" s="6"/>
      <c r="O20" s="6"/>
      <c r="P20" s="6"/>
      <c r="Q20" s="6"/>
      <c r="R20" s="6"/>
      <c r="S20" s="6"/>
      <c r="T20" s="6"/>
      <c r="U20" s="102"/>
      <c r="V20" s="1">
        <v>1</v>
      </c>
    </row>
    <row r="21" spans="1:22" x14ac:dyDescent="0.5">
      <c r="A21" s="101">
        <f>F21</f>
        <v>68</v>
      </c>
      <c r="B21" s="48" t="s">
        <v>11</v>
      </c>
      <c r="C21" s="48" t="s">
        <v>371</v>
      </c>
      <c r="D21" s="8">
        <f t="shared" si="1"/>
        <v>68</v>
      </c>
      <c r="E21" s="8" t="str">
        <f>IF(OR(D21="",COUNTIF($D$4:$D$144,"="&amp;D21)&lt;=1),"",IF(COUNTIF($D$4:$D21,"="&amp;D21)=1,"",COUNTIF($D$4:$D21,"="&amp;D21)-1))</f>
        <v/>
      </c>
      <c r="F21" s="8">
        <f>IF(D21="","",SUM(D21:E21))</f>
        <v>68</v>
      </c>
      <c r="G21" s="6">
        <f>IF(H21=0,I21,IF(I21=0,H21,MIN(H21:I21)))</f>
        <v>1.8645833333333334E-2</v>
      </c>
      <c r="H21" s="6">
        <f>'Parkrun Men'!C20</f>
        <v>1.8645833333333334E-2</v>
      </c>
      <c r="I21" s="6">
        <f t="shared" si="4"/>
        <v>0</v>
      </c>
      <c r="J21" s="6"/>
      <c r="K21" s="6"/>
      <c r="L21" s="6"/>
      <c r="M21" s="6"/>
      <c r="N21" s="6"/>
      <c r="O21" s="6"/>
      <c r="P21" s="6"/>
      <c r="Q21" s="6"/>
      <c r="R21" s="6"/>
      <c r="S21" s="6"/>
      <c r="T21" s="6"/>
      <c r="U21" s="102"/>
      <c r="V21" s="1">
        <v>1</v>
      </c>
    </row>
    <row r="22" spans="1:22" x14ac:dyDescent="0.5">
      <c r="A22" s="101" t="str">
        <f>F22</f>
        <v/>
      </c>
      <c r="B22" s="48" t="s">
        <v>10</v>
      </c>
      <c r="C22" s="48" t="s">
        <v>425</v>
      </c>
      <c r="D22" s="8" t="str">
        <f t="shared" si="1"/>
        <v/>
      </c>
      <c r="E22" s="8" t="str">
        <f>IF(OR(D22="",COUNTIF($D$4:$D$144,"="&amp;D22)&lt;=1),"",IF(COUNTIF($D$4:$D22,"="&amp;D22)=1,"",COUNTIF($D$4:$D22,"="&amp;D22)-1))</f>
        <v/>
      </c>
      <c r="F22" s="8" t="str">
        <f>IF(D22="","",SUM(D22:E22))</f>
        <v/>
      </c>
      <c r="G22" s="6">
        <f>IF(H22=0,I22,IF(I22=0,H22,MIN(H22:I22)))</f>
        <v>0</v>
      </c>
      <c r="H22" s="6">
        <f>'Parkrun Men'!C21</f>
        <v>0</v>
      </c>
      <c r="I22" s="6">
        <f t="shared" si="4"/>
        <v>0</v>
      </c>
      <c r="J22" s="6"/>
      <c r="K22" s="6"/>
      <c r="L22" s="6"/>
      <c r="M22" s="6"/>
      <c r="N22" s="6"/>
      <c r="O22" s="6"/>
      <c r="P22" s="6"/>
      <c r="Q22" s="6"/>
      <c r="R22" s="6"/>
      <c r="S22" s="6"/>
      <c r="T22" s="6"/>
      <c r="U22" s="102"/>
      <c r="V22" s="1">
        <v>1</v>
      </c>
    </row>
    <row r="23" spans="1:22" x14ac:dyDescent="0.5">
      <c r="A23" s="101">
        <f t="shared" si="0"/>
        <v>46</v>
      </c>
      <c r="B23" s="48" t="s">
        <v>10</v>
      </c>
      <c r="C23" s="48" t="s">
        <v>27</v>
      </c>
      <c r="D23" s="8">
        <f t="shared" si="1"/>
        <v>46</v>
      </c>
      <c r="E23" s="8" t="str">
        <f>IF(OR(D23="",COUNTIF($D$4:$D$144,"="&amp;D23)&lt;=1),"",IF(COUNTIF($D$4:$D23,"="&amp;D23)=1,"",COUNTIF($D$4:$D23,"="&amp;D23)-1))</f>
        <v/>
      </c>
      <c r="F23" s="8">
        <f t="shared" si="2"/>
        <v>46</v>
      </c>
      <c r="G23" s="6">
        <f t="shared" si="3"/>
        <v>1.6203703703703703E-2</v>
      </c>
      <c r="H23" s="6">
        <f>'Parkrun Men'!C22</f>
        <v>1.6203703703703703E-2</v>
      </c>
      <c r="I23" s="6">
        <f t="shared" si="4"/>
        <v>0</v>
      </c>
      <c r="J23" s="6"/>
      <c r="K23" s="6"/>
      <c r="L23" s="6"/>
      <c r="M23" s="6"/>
      <c r="N23" s="6"/>
      <c r="O23" s="6"/>
      <c r="P23" s="6"/>
      <c r="Q23" s="6"/>
      <c r="R23" s="6"/>
      <c r="S23" s="6"/>
      <c r="T23" s="6"/>
      <c r="U23" s="102"/>
      <c r="V23" s="1">
        <v>1</v>
      </c>
    </row>
    <row r="24" spans="1:22" x14ac:dyDescent="0.5">
      <c r="A24" s="101">
        <f t="shared" ref="A24" si="23">F24</f>
        <v>29</v>
      </c>
      <c r="B24" s="48" t="s">
        <v>30</v>
      </c>
      <c r="C24" s="48" t="s">
        <v>759</v>
      </c>
      <c r="D24" s="8">
        <f t="shared" si="1"/>
        <v>29</v>
      </c>
      <c r="E24" s="8" t="str">
        <f>IF(OR(D24="",COUNTIF($D$4:$D$144,"="&amp;D24)&lt;=1),"",IF(COUNTIF($D$4:$D24,"="&amp;D24)=1,"",COUNTIF($D$4:$D24,"="&amp;D24)-1))</f>
        <v/>
      </c>
      <c r="F24" s="8">
        <f t="shared" ref="F24" si="24">IF(D24="","",SUM(D24:E24))</f>
        <v>29</v>
      </c>
      <c r="G24" s="6">
        <f t="shared" ref="G24" si="25">IF(H24=0,I24,IF(I24=0,H24,MIN(H24:I24)))</f>
        <v>1.4583333333333334E-2</v>
      </c>
      <c r="H24" s="6">
        <f>'Parkrun Men'!C23</f>
        <v>1.4583333333333334E-2</v>
      </c>
      <c r="I24" s="6">
        <f t="shared" ref="I24" si="26">MIN(J24:U24)</f>
        <v>0</v>
      </c>
      <c r="J24" s="6"/>
      <c r="K24" s="6"/>
      <c r="L24" s="6"/>
      <c r="M24" s="6"/>
      <c r="N24" s="6"/>
      <c r="O24" s="6"/>
      <c r="P24" s="6"/>
      <c r="Q24" s="6"/>
      <c r="R24" s="6"/>
      <c r="S24" s="6"/>
      <c r="T24" s="6"/>
      <c r="U24" s="102"/>
      <c r="V24" s="1">
        <v>1</v>
      </c>
    </row>
    <row r="25" spans="1:22" x14ac:dyDescent="0.5">
      <c r="A25" s="101">
        <f t="shared" si="0"/>
        <v>45</v>
      </c>
      <c r="B25" s="48" t="s">
        <v>236</v>
      </c>
      <c r="C25" s="48" t="s">
        <v>237</v>
      </c>
      <c r="D25" s="8">
        <f t="shared" si="1"/>
        <v>45</v>
      </c>
      <c r="E25" s="8" t="str">
        <f>IF(OR(D25="",COUNTIF($D$4:$D$144,"="&amp;D25)&lt;=1),"",IF(COUNTIF($D$4:$D25,"="&amp;D25)=1,"",COUNTIF($D$4:$D25,"="&amp;D25)-1))</f>
        <v/>
      </c>
      <c r="F25" s="8">
        <f t="shared" si="2"/>
        <v>45</v>
      </c>
      <c r="G25" s="6">
        <f t="shared" si="3"/>
        <v>1.6157407407407409E-2</v>
      </c>
      <c r="H25" s="6">
        <f>'Parkrun Men'!C24</f>
        <v>1.6157407407407409E-2</v>
      </c>
      <c r="I25" s="6">
        <f t="shared" si="4"/>
        <v>0</v>
      </c>
      <c r="J25" s="6"/>
      <c r="K25" s="6"/>
      <c r="L25" s="6"/>
      <c r="M25" s="6"/>
      <c r="N25" s="6"/>
      <c r="O25" s="6"/>
      <c r="P25" s="6"/>
      <c r="Q25" s="6"/>
      <c r="R25" s="6"/>
      <c r="S25" s="6"/>
      <c r="T25" s="6"/>
      <c r="U25" s="102"/>
      <c r="V25" s="1">
        <v>1</v>
      </c>
    </row>
    <row r="26" spans="1:22" x14ac:dyDescent="0.5">
      <c r="A26" s="101">
        <f>F26</f>
        <v>79</v>
      </c>
      <c r="B26" s="48" t="s">
        <v>412</v>
      </c>
      <c r="C26" s="48" t="s">
        <v>200</v>
      </c>
      <c r="D26" s="8">
        <f t="shared" si="1"/>
        <v>79</v>
      </c>
      <c r="E26" s="8" t="str">
        <f>IF(OR(D26="",COUNTIF($D$4:$D$144,"="&amp;D26)&lt;=1),"",IF(COUNTIF($D$4:$D26,"="&amp;D26)=1,"",COUNTIF($D$4:$D26,"="&amp;D26)-1))</f>
        <v/>
      </c>
      <c r="F26" s="8">
        <f>IF(D26="","",SUM(D26:E26))</f>
        <v>79</v>
      </c>
      <c r="G26" s="6">
        <f>IF(H26=0,I26,IF(I26=0,H26,MIN(H26:I26)))</f>
        <v>2.0520833333333332E-2</v>
      </c>
      <c r="H26" s="6">
        <f>'Parkrun Men'!C25</f>
        <v>2.0520833333333332E-2</v>
      </c>
      <c r="I26" s="6">
        <f t="shared" si="4"/>
        <v>0</v>
      </c>
      <c r="J26" s="6"/>
      <c r="K26" s="6"/>
      <c r="L26" s="6"/>
      <c r="M26" s="6"/>
      <c r="N26" s="6"/>
      <c r="O26" s="6"/>
      <c r="P26" s="6"/>
      <c r="Q26" s="6"/>
      <c r="R26" s="6"/>
      <c r="S26" s="6"/>
      <c r="T26" s="6"/>
      <c r="U26" s="102"/>
      <c r="V26" s="1">
        <v>1</v>
      </c>
    </row>
    <row r="27" spans="1:22" x14ac:dyDescent="0.5">
      <c r="A27" s="101">
        <f t="shared" si="0"/>
        <v>42</v>
      </c>
      <c r="B27" s="48" t="s">
        <v>6</v>
      </c>
      <c r="C27" s="48" t="s">
        <v>7</v>
      </c>
      <c r="D27" s="8">
        <f t="shared" si="1"/>
        <v>42</v>
      </c>
      <c r="E27" s="8" t="str">
        <f>IF(OR(D27="",COUNTIF($D$4:$D$144,"="&amp;D27)&lt;=1),"",IF(COUNTIF($D$4:$D27,"="&amp;D27)=1,"",COUNTIF($D$4:$D27,"="&amp;D27)-1))</f>
        <v/>
      </c>
      <c r="F27" s="8">
        <f t="shared" si="2"/>
        <v>42</v>
      </c>
      <c r="G27" s="6">
        <f t="shared" si="3"/>
        <v>1.5902777777777776E-2</v>
      </c>
      <c r="H27" s="6">
        <f>'Parkrun Men'!C26</f>
        <v>1.5902777777777776E-2</v>
      </c>
      <c r="I27" s="6">
        <f t="shared" si="4"/>
        <v>0</v>
      </c>
      <c r="J27" s="6"/>
      <c r="K27" s="6"/>
      <c r="L27" s="6"/>
      <c r="M27" s="6"/>
      <c r="N27" s="6"/>
      <c r="O27" s="6"/>
      <c r="P27" s="6"/>
      <c r="Q27" s="6"/>
      <c r="R27" s="6"/>
      <c r="S27" s="6"/>
      <c r="T27" s="6"/>
      <c r="U27" s="102"/>
      <c r="V27" s="1">
        <v>1</v>
      </c>
    </row>
    <row r="28" spans="1:22" x14ac:dyDescent="0.5">
      <c r="A28" s="101">
        <f>F28</f>
        <v>50</v>
      </c>
      <c r="B28" s="48" t="s">
        <v>461</v>
      </c>
      <c r="C28" s="48" t="s">
        <v>462</v>
      </c>
      <c r="D28" s="8">
        <f t="shared" si="1"/>
        <v>50</v>
      </c>
      <c r="E28" s="8" t="str">
        <f>IF(OR(D28="",COUNTIF($D$4:$D$144,"="&amp;D28)&lt;=1),"",IF(COUNTIF($D$4:$D28,"="&amp;D28)=1,"",COUNTIF($D$4:$D28,"="&amp;D28)-1))</f>
        <v/>
      </c>
      <c r="F28" s="8">
        <f>IF(D28="","",SUM(D28:E28))</f>
        <v>50</v>
      </c>
      <c r="G28" s="6">
        <f>IF(H28=0,I28,IF(I28=0,H28,MIN(H28:I28)))</f>
        <v>1.6319444444444445E-2</v>
      </c>
      <c r="H28" s="6">
        <f>'Parkrun Men'!C27</f>
        <v>1.6319444444444445E-2</v>
      </c>
      <c r="I28" s="6">
        <f t="shared" ref="I28" si="27">MIN(J28:U28)</f>
        <v>0</v>
      </c>
      <c r="J28" s="6"/>
      <c r="K28" s="6"/>
      <c r="L28" s="6"/>
      <c r="M28" s="6"/>
      <c r="N28" s="6"/>
      <c r="O28" s="6"/>
      <c r="P28" s="6"/>
      <c r="Q28" s="6"/>
      <c r="R28" s="6"/>
      <c r="S28" s="6"/>
      <c r="T28" s="6"/>
      <c r="U28" s="102"/>
      <c r="V28" s="1">
        <v>1</v>
      </c>
    </row>
    <row r="29" spans="1:22" x14ac:dyDescent="0.5">
      <c r="A29" s="101" t="str">
        <f>F29</f>
        <v/>
      </c>
      <c r="B29" s="48" t="s">
        <v>30</v>
      </c>
      <c r="C29" s="48" t="s">
        <v>47</v>
      </c>
      <c r="D29" s="8" t="str">
        <f t="shared" si="1"/>
        <v/>
      </c>
      <c r="E29" s="8" t="str">
        <f>IF(OR(D29="",COUNTIF($D$4:$D$144,"="&amp;D29)&lt;=1),"",IF(COUNTIF($D$4:$D29,"="&amp;D29)=1,"",COUNTIF($D$4:$D29,"="&amp;D29)-1))</f>
        <v/>
      </c>
      <c r="F29" s="8" t="str">
        <f>IF(D29="","",SUM(D29:E29))</f>
        <v/>
      </c>
      <c r="G29" s="6">
        <f>IF(H29=0,I29,IF(I29=0,H29,MIN(H29:I29)))</f>
        <v>0</v>
      </c>
      <c r="H29" s="6">
        <f>'Parkrun Men'!C28</f>
        <v>0</v>
      </c>
      <c r="I29" s="6">
        <f t="shared" si="4"/>
        <v>0</v>
      </c>
      <c r="J29" s="6"/>
      <c r="K29" s="6"/>
      <c r="L29" s="6"/>
      <c r="M29" s="6"/>
      <c r="N29" s="6"/>
      <c r="O29" s="6"/>
      <c r="P29" s="6"/>
      <c r="Q29" s="6"/>
      <c r="R29" s="6"/>
      <c r="S29" s="6"/>
      <c r="T29" s="6"/>
      <c r="U29" s="102"/>
      <c r="V29" s="1">
        <v>1</v>
      </c>
    </row>
    <row r="30" spans="1:22" x14ac:dyDescent="0.5">
      <c r="A30" s="101">
        <f t="shared" si="0"/>
        <v>12</v>
      </c>
      <c r="B30" s="48" t="s">
        <v>18</v>
      </c>
      <c r="C30" s="48" t="s">
        <v>47</v>
      </c>
      <c r="D30" s="8">
        <f t="shared" si="1"/>
        <v>12</v>
      </c>
      <c r="E30" s="8" t="str">
        <f>IF(OR(D30="",COUNTIF($D$4:$D$144,"="&amp;D30)&lt;=1),"",IF(COUNTIF($D$4:$D30,"="&amp;D30)=1,"",COUNTIF($D$4:$D30,"="&amp;D30)-1))</f>
        <v/>
      </c>
      <c r="F30" s="8">
        <f t="shared" si="2"/>
        <v>12</v>
      </c>
      <c r="G30" s="6">
        <f t="shared" si="3"/>
        <v>1.3287037037037036E-2</v>
      </c>
      <c r="H30" s="6">
        <f>'Parkrun Men'!C29</f>
        <v>1.3287037037037036E-2</v>
      </c>
      <c r="I30" s="6">
        <f t="shared" si="4"/>
        <v>1.3634259259259259E-2</v>
      </c>
      <c r="J30" s="6">
        <v>1.4236111111111111E-2</v>
      </c>
      <c r="K30" s="6">
        <v>1.3634259259259259E-2</v>
      </c>
      <c r="L30" s="6"/>
      <c r="M30" s="6"/>
      <c r="N30" s="6"/>
      <c r="O30" s="6"/>
      <c r="P30" s="6"/>
      <c r="Q30" s="6"/>
      <c r="R30" s="6"/>
      <c r="S30" s="6"/>
      <c r="T30" s="6"/>
      <c r="U30" s="102"/>
      <c r="V30" s="1">
        <v>1</v>
      </c>
    </row>
    <row r="31" spans="1:22" x14ac:dyDescent="0.5">
      <c r="A31" s="101" t="str">
        <f>F31</f>
        <v/>
      </c>
      <c r="B31" s="48" t="s">
        <v>224</v>
      </c>
      <c r="C31" s="48" t="s">
        <v>47</v>
      </c>
      <c r="D31" s="8" t="str">
        <f t="shared" si="1"/>
        <v/>
      </c>
      <c r="E31" s="8" t="str">
        <f>IF(OR(D31="",COUNTIF($D$4:$D$144,"="&amp;D31)&lt;=1),"",IF(COUNTIF($D$4:$D31,"="&amp;D31)=1,"",COUNTIF($D$4:$D31,"="&amp;D31)-1))</f>
        <v/>
      </c>
      <c r="F31" s="8" t="str">
        <f>IF(D31="","",SUM(D31:E31))</f>
        <v/>
      </c>
      <c r="G31" s="6">
        <f>IF(H31=0,I31,IF(I31=0,H31,MIN(H31:I31)))</f>
        <v>0</v>
      </c>
      <c r="H31" s="6">
        <f>'Parkrun Men'!C30</f>
        <v>0</v>
      </c>
      <c r="I31" s="6">
        <f t="shared" si="4"/>
        <v>0</v>
      </c>
      <c r="J31" s="6"/>
      <c r="K31" s="6"/>
      <c r="L31" s="6"/>
      <c r="M31" s="6"/>
      <c r="N31" s="6"/>
      <c r="O31" s="6"/>
      <c r="P31" s="6"/>
      <c r="Q31" s="6"/>
      <c r="R31" s="6"/>
      <c r="S31" s="6"/>
      <c r="T31" s="6"/>
      <c r="U31" s="102"/>
      <c r="V31" s="1">
        <v>1</v>
      </c>
    </row>
    <row r="32" spans="1:22" x14ac:dyDescent="0.5">
      <c r="A32" s="101">
        <f t="shared" si="0"/>
        <v>36</v>
      </c>
      <c r="B32" s="48" t="s">
        <v>56</v>
      </c>
      <c r="C32" s="48" t="s">
        <v>321</v>
      </c>
      <c r="D32" s="8">
        <f t="shared" si="1"/>
        <v>36</v>
      </c>
      <c r="E32" s="8" t="str">
        <f>IF(OR(D32="",COUNTIF($D$4:$D$144,"="&amp;D32)&lt;=1),"",IF(COUNTIF($D$4:$D32,"="&amp;D32)=1,"",COUNTIF($D$4:$D32,"="&amp;D32)-1))</f>
        <v/>
      </c>
      <c r="F32" s="8">
        <f t="shared" si="2"/>
        <v>36</v>
      </c>
      <c r="G32" s="6">
        <f t="shared" si="3"/>
        <v>1.5289351851851853E-2</v>
      </c>
      <c r="H32" s="6">
        <f>'Parkrun Men'!C31</f>
        <v>1.5289351851851853E-2</v>
      </c>
      <c r="I32" s="6">
        <f t="shared" si="4"/>
        <v>0</v>
      </c>
      <c r="J32" s="6"/>
      <c r="K32" s="6"/>
      <c r="L32" s="6"/>
      <c r="M32" s="6"/>
      <c r="N32" s="6"/>
      <c r="O32" s="6"/>
      <c r="P32" s="6"/>
      <c r="Q32" s="6"/>
      <c r="R32" s="6"/>
      <c r="S32" s="6"/>
      <c r="T32" s="6"/>
      <c r="U32" s="102"/>
      <c r="V32" s="1">
        <v>1</v>
      </c>
    </row>
    <row r="33" spans="1:22" x14ac:dyDescent="0.5">
      <c r="A33" s="101">
        <f>F33</f>
        <v>48</v>
      </c>
      <c r="B33" s="48" t="s">
        <v>200</v>
      </c>
      <c r="C33" s="48" t="s">
        <v>300</v>
      </c>
      <c r="D33" s="8">
        <f t="shared" si="1"/>
        <v>48</v>
      </c>
      <c r="E33" s="8" t="str">
        <f>IF(OR(D33="",COUNTIF($D$4:$D$144,"="&amp;D33)&lt;=1),"",IF(COUNTIF($D$4:$D33,"="&amp;D33)=1,"",COUNTIF($D$4:$D33,"="&amp;D33)-1))</f>
        <v/>
      </c>
      <c r="F33" s="8">
        <f>IF(D33="","",SUM(D33:E33))</f>
        <v>48</v>
      </c>
      <c r="G33" s="6">
        <f>IF(H33=0,I33,IF(I33=0,H33,MIN(H33:I33)))</f>
        <v>1.6238425925925927E-2</v>
      </c>
      <c r="H33" s="6">
        <f>'Parkrun Men'!C32</f>
        <v>1.6238425925925927E-2</v>
      </c>
      <c r="I33" s="6">
        <f t="shared" si="4"/>
        <v>0</v>
      </c>
      <c r="J33" s="6"/>
      <c r="K33" s="6"/>
      <c r="L33" s="6"/>
      <c r="M33" s="6"/>
      <c r="N33" s="6"/>
      <c r="O33" s="6"/>
      <c r="P33" s="6"/>
      <c r="Q33" s="6"/>
      <c r="R33" s="6"/>
      <c r="S33" s="6"/>
      <c r="T33" s="6"/>
      <c r="U33" s="102"/>
      <c r="V33" s="1">
        <v>1</v>
      </c>
    </row>
    <row r="34" spans="1:22" x14ac:dyDescent="0.5">
      <c r="A34" s="101">
        <f>F34</f>
        <v>65</v>
      </c>
      <c r="B34" s="48" t="s">
        <v>418</v>
      </c>
      <c r="C34" s="48" t="s">
        <v>419</v>
      </c>
      <c r="D34" s="8">
        <f t="shared" si="1"/>
        <v>65</v>
      </c>
      <c r="E34" s="8" t="str">
        <f>IF(OR(D34="",COUNTIF($D$4:$D$144,"="&amp;D34)&lt;=1),"",IF(COUNTIF($D$4:$D34,"="&amp;D34)=1,"",COUNTIF($D$4:$D34,"="&amp;D34)-1))</f>
        <v/>
      </c>
      <c r="F34" s="8">
        <f>IF(D34="","",SUM(D34:E34))</f>
        <v>65</v>
      </c>
      <c r="G34" s="6">
        <f>IF(H34=0,I34,IF(I34=0,H34,MIN(H34:I34)))</f>
        <v>1.8414351851851852E-2</v>
      </c>
      <c r="H34" s="6">
        <f>'Parkrun Men'!C33</f>
        <v>1.8414351851851852E-2</v>
      </c>
      <c r="I34" s="6">
        <f t="shared" si="4"/>
        <v>0</v>
      </c>
      <c r="J34" s="6"/>
      <c r="K34" s="6"/>
      <c r="L34" s="6"/>
      <c r="M34" s="6"/>
      <c r="N34" s="6"/>
      <c r="O34" s="6"/>
      <c r="P34" s="6"/>
      <c r="Q34" s="6"/>
      <c r="R34" s="6"/>
      <c r="S34" s="6"/>
      <c r="T34" s="6"/>
      <c r="U34" s="102"/>
      <c r="V34" s="1">
        <v>1</v>
      </c>
    </row>
    <row r="35" spans="1:22" x14ac:dyDescent="0.5">
      <c r="A35" s="101">
        <f t="shared" si="0"/>
        <v>51</v>
      </c>
      <c r="B35" s="48" t="s">
        <v>10</v>
      </c>
      <c r="C35" s="48" t="s">
        <v>160</v>
      </c>
      <c r="D35" s="8">
        <f t="shared" si="1"/>
        <v>51</v>
      </c>
      <c r="E35" s="8" t="str">
        <f>IF(OR(D35="",COUNTIF($D$4:$D$144,"="&amp;D35)&lt;=1),"",IF(COUNTIF($D$4:$D35,"="&amp;D35)=1,"",COUNTIF($D$4:$D35,"="&amp;D35)-1))</f>
        <v/>
      </c>
      <c r="F35" s="8">
        <f t="shared" si="2"/>
        <v>51</v>
      </c>
      <c r="G35" s="6">
        <f t="shared" si="3"/>
        <v>1.6666666666666666E-2</v>
      </c>
      <c r="H35" s="6">
        <f>'Parkrun Men'!C34</f>
        <v>1.6666666666666666E-2</v>
      </c>
      <c r="I35" s="6">
        <f t="shared" si="4"/>
        <v>0</v>
      </c>
      <c r="J35" s="6"/>
      <c r="K35" s="6"/>
      <c r="L35" s="6"/>
      <c r="M35" s="6"/>
      <c r="N35" s="6"/>
      <c r="O35" s="6"/>
      <c r="P35" s="6"/>
      <c r="Q35" s="6"/>
      <c r="R35" s="6"/>
      <c r="S35" s="6"/>
      <c r="T35" s="6"/>
      <c r="U35" s="102"/>
      <c r="V35" s="1">
        <v>1</v>
      </c>
    </row>
    <row r="36" spans="1:22" x14ac:dyDescent="0.5">
      <c r="A36" s="101" t="str">
        <f>F36</f>
        <v/>
      </c>
      <c r="B36" s="48" t="s">
        <v>413</v>
      </c>
      <c r="C36" s="48" t="s">
        <v>414</v>
      </c>
      <c r="D36" s="8" t="str">
        <f t="shared" ref="D36:D67" si="28">IF(RANK(G36,G$4:G$144,1)-COUNTIF(G$4:G$144,"=0")&lt;=0,"",RANK(G36,G$4:G$144,1)-COUNTIF(G$4:G$144,"=0"))</f>
        <v/>
      </c>
      <c r="E36" s="8" t="str">
        <f>IF(OR(D36="",COUNTIF($D$4:$D$144,"="&amp;D36)&lt;=1),"",IF(COUNTIF($D$4:$D36,"="&amp;D36)=1,"",COUNTIF($D$4:$D36,"="&amp;D36)-1))</f>
        <v/>
      </c>
      <c r="F36" s="8" t="str">
        <f>IF(D36="","",SUM(D36:E36))</f>
        <v/>
      </c>
      <c r="G36" s="6">
        <f>IF(H36=0,I36,IF(I36=0,H36,MIN(H36:I36)))</f>
        <v>0</v>
      </c>
      <c r="H36" s="6">
        <f>'Parkrun Men'!C35</f>
        <v>0</v>
      </c>
      <c r="I36" s="6">
        <f t="shared" si="4"/>
        <v>0</v>
      </c>
      <c r="J36" s="6"/>
      <c r="K36" s="6"/>
      <c r="L36" s="6"/>
      <c r="M36" s="6"/>
      <c r="N36" s="6"/>
      <c r="O36" s="6"/>
      <c r="P36" s="6"/>
      <c r="Q36" s="6"/>
      <c r="R36" s="6"/>
      <c r="S36" s="6"/>
      <c r="T36" s="6"/>
      <c r="U36" s="102"/>
      <c r="V36" s="1">
        <v>1</v>
      </c>
    </row>
    <row r="37" spans="1:22" x14ac:dyDescent="0.5">
      <c r="A37" s="101">
        <f t="shared" si="0"/>
        <v>43</v>
      </c>
      <c r="B37" s="48" t="s">
        <v>196</v>
      </c>
      <c r="C37" s="48" t="s">
        <v>201</v>
      </c>
      <c r="D37" s="8">
        <f t="shared" si="28"/>
        <v>43</v>
      </c>
      <c r="E37" s="8" t="str">
        <f>IF(OR(D37="",COUNTIF($D$4:$D$144,"="&amp;D37)&lt;=1),"",IF(COUNTIF($D$4:$D37,"="&amp;D37)=1,"",COUNTIF($D$4:$D37,"="&amp;D37)-1))</f>
        <v/>
      </c>
      <c r="F37" s="8">
        <f t="shared" si="2"/>
        <v>43</v>
      </c>
      <c r="G37" s="6">
        <f t="shared" si="3"/>
        <v>1.5925925925925927E-2</v>
      </c>
      <c r="H37" s="6">
        <f>'Parkrun Men'!C36</f>
        <v>1.5925925925925927E-2</v>
      </c>
      <c r="I37" s="6">
        <f t="shared" si="4"/>
        <v>0</v>
      </c>
      <c r="J37" s="6"/>
      <c r="K37" s="6"/>
      <c r="L37" s="6"/>
      <c r="M37" s="6"/>
      <c r="N37" s="6"/>
      <c r="O37" s="6"/>
      <c r="P37" s="6"/>
      <c r="Q37" s="6"/>
      <c r="R37" s="6"/>
      <c r="S37" s="6"/>
      <c r="T37" s="6"/>
      <c r="U37" s="102"/>
      <c r="V37" s="1">
        <v>1</v>
      </c>
    </row>
    <row r="38" spans="1:22" x14ac:dyDescent="0.5">
      <c r="A38" s="101">
        <f t="shared" si="0"/>
        <v>8</v>
      </c>
      <c r="B38" s="48" t="s">
        <v>234</v>
      </c>
      <c r="C38" s="48" t="s">
        <v>69</v>
      </c>
      <c r="D38" s="8">
        <f t="shared" si="28"/>
        <v>8</v>
      </c>
      <c r="E38" s="8" t="str">
        <f>IF(OR(D38="",COUNTIF($D$4:$D$144,"="&amp;D38)&lt;=1),"",IF(COUNTIF($D$4:$D38,"="&amp;D38)=1,"",COUNTIF($D$4:$D38,"="&amp;D38)-1))</f>
        <v/>
      </c>
      <c r="F38" s="8">
        <f t="shared" si="2"/>
        <v>8</v>
      </c>
      <c r="G38" s="6">
        <f t="shared" si="3"/>
        <v>1.3043981481481481E-2</v>
      </c>
      <c r="H38" s="6">
        <f>'Parkrun Men'!C37</f>
        <v>1.3043981481481481E-2</v>
      </c>
      <c r="I38" s="6">
        <f t="shared" si="4"/>
        <v>0</v>
      </c>
      <c r="J38" s="6"/>
      <c r="K38" s="6"/>
      <c r="L38" s="6"/>
      <c r="M38" s="6"/>
      <c r="N38" s="6"/>
      <c r="O38" s="6"/>
      <c r="P38" s="6"/>
      <c r="Q38" s="6"/>
      <c r="R38" s="6"/>
      <c r="S38" s="6"/>
      <c r="T38" s="6"/>
      <c r="U38" s="102"/>
      <c r="V38" s="1">
        <v>1</v>
      </c>
    </row>
    <row r="39" spans="1:22" x14ac:dyDescent="0.5">
      <c r="A39" s="101">
        <f t="shared" si="0"/>
        <v>19</v>
      </c>
      <c r="B39" s="48" t="s">
        <v>11</v>
      </c>
      <c r="C39" s="48" t="s">
        <v>150</v>
      </c>
      <c r="D39" s="8">
        <f t="shared" si="28"/>
        <v>19</v>
      </c>
      <c r="E39" s="8" t="str">
        <f>IF(OR(D39="",COUNTIF($D$4:$D$144,"="&amp;D39)&lt;=1),"",IF(COUNTIF($D$4:$D39,"="&amp;D39)=1,"",COUNTIF($D$4:$D39,"="&amp;D39)-1))</f>
        <v/>
      </c>
      <c r="F39" s="8">
        <f t="shared" si="2"/>
        <v>19</v>
      </c>
      <c r="G39" s="6">
        <f t="shared" si="3"/>
        <v>1.3819444444444445E-2</v>
      </c>
      <c r="H39" s="6">
        <f>'Parkrun Men'!C38</f>
        <v>1.3819444444444445E-2</v>
      </c>
      <c r="I39" s="6">
        <f t="shared" si="4"/>
        <v>0</v>
      </c>
      <c r="J39" s="6"/>
      <c r="K39" s="6"/>
      <c r="L39" s="6"/>
      <c r="M39" s="6"/>
      <c r="N39" s="6"/>
      <c r="O39" s="6"/>
      <c r="P39" s="6"/>
      <c r="Q39" s="6"/>
      <c r="R39" s="6"/>
      <c r="S39" s="6"/>
      <c r="T39" s="6"/>
      <c r="U39" s="102"/>
      <c r="V39" s="1">
        <v>1</v>
      </c>
    </row>
    <row r="40" spans="1:22" x14ac:dyDescent="0.5">
      <c r="A40" s="101" t="str">
        <f t="shared" si="0"/>
        <v/>
      </c>
      <c r="B40" s="48" t="s">
        <v>81</v>
      </c>
      <c r="C40" s="48" t="s">
        <v>105</v>
      </c>
      <c r="D40" s="8" t="str">
        <f t="shared" si="28"/>
        <v/>
      </c>
      <c r="E40" s="8" t="str">
        <f>IF(OR(D40="",COUNTIF($D$4:$D$144,"="&amp;D40)&lt;=1),"",IF(COUNTIF($D$4:$D40,"="&amp;D40)=1,"",COUNTIF($D$4:$D40,"="&amp;D40)-1))</f>
        <v/>
      </c>
      <c r="F40" s="8" t="str">
        <f t="shared" si="2"/>
        <v/>
      </c>
      <c r="G40" s="6">
        <f t="shared" si="3"/>
        <v>0</v>
      </c>
      <c r="H40" s="6">
        <f>'Parkrun Men'!C39</f>
        <v>0</v>
      </c>
      <c r="I40" s="6">
        <f t="shared" ref="I40:I70" si="29">MIN(J40:U40)</f>
        <v>0</v>
      </c>
      <c r="J40" s="6"/>
      <c r="K40" s="6"/>
      <c r="L40" s="6"/>
      <c r="M40" s="6"/>
      <c r="N40" s="6"/>
      <c r="O40" s="6"/>
      <c r="P40" s="6"/>
      <c r="Q40" s="6"/>
      <c r="R40" s="6"/>
      <c r="S40" s="6"/>
      <c r="T40" s="6"/>
      <c r="U40" s="102"/>
      <c r="V40" s="1">
        <v>1</v>
      </c>
    </row>
    <row r="41" spans="1:22" x14ac:dyDescent="0.5">
      <c r="A41" s="101">
        <f t="shared" si="0"/>
        <v>67</v>
      </c>
      <c r="B41" s="48" t="s">
        <v>132</v>
      </c>
      <c r="C41" s="48" t="s">
        <v>131</v>
      </c>
      <c r="D41" s="8">
        <f t="shared" si="28"/>
        <v>67</v>
      </c>
      <c r="E41" s="8" t="str">
        <f>IF(OR(D41="",COUNTIF($D$4:$D$144,"="&amp;D41)&lt;=1),"",IF(COUNTIF($D$4:$D41,"="&amp;D41)=1,"",COUNTIF($D$4:$D41,"="&amp;D41)-1))</f>
        <v/>
      </c>
      <c r="F41" s="8">
        <f t="shared" si="2"/>
        <v>67</v>
      </c>
      <c r="G41" s="6">
        <f t="shared" si="3"/>
        <v>1.8599537037037036E-2</v>
      </c>
      <c r="H41" s="6">
        <f>'Parkrun Men'!C40</f>
        <v>1.8599537037037036E-2</v>
      </c>
      <c r="I41" s="6">
        <f t="shared" si="29"/>
        <v>0</v>
      </c>
      <c r="J41" s="6"/>
      <c r="K41" s="6"/>
      <c r="L41" s="6"/>
      <c r="M41" s="6"/>
      <c r="N41" s="6"/>
      <c r="O41" s="6"/>
      <c r="P41" s="6"/>
      <c r="Q41" s="6"/>
      <c r="R41" s="6"/>
      <c r="S41" s="6"/>
      <c r="T41" s="6"/>
      <c r="U41" s="102"/>
      <c r="V41" s="1">
        <v>1</v>
      </c>
    </row>
    <row r="42" spans="1:22" x14ac:dyDescent="0.5">
      <c r="A42" s="101">
        <f t="shared" si="0"/>
        <v>69</v>
      </c>
      <c r="B42" s="48" t="s">
        <v>82</v>
      </c>
      <c r="C42" s="48" t="s">
        <v>83</v>
      </c>
      <c r="D42" s="8">
        <f t="shared" si="28"/>
        <v>69</v>
      </c>
      <c r="E42" s="8" t="str">
        <f>IF(OR(D42="",COUNTIF($D$4:$D$144,"="&amp;D42)&lt;=1),"",IF(COUNTIF($D$4:$D42,"="&amp;D42)=1,"",COUNTIF($D$4:$D42,"="&amp;D42)-1))</f>
        <v/>
      </c>
      <c r="F42" s="8">
        <f t="shared" si="2"/>
        <v>69</v>
      </c>
      <c r="G42" s="6">
        <f t="shared" si="3"/>
        <v>1.8935185185185187E-2</v>
      </c>
      <c r="H42" s="6">
        <f>'Parkrun Men'!C41</f>
        <v>1.8935185185185187E-2</v>
      </c>
      <c r="I42" s="6">
        <f t="shared" si="29"/>
        <v>0</v>
      </c>
      <c r="J42" s="6"/>
      <c r="K42" s="6"/>
      <c r="L42" s="6"/>
      <c r="M42" s="6"/>
      <c r="N42" s="6"/>
      <c r="O42" s="6"/>
      <c r="P42" s="6"/>
      <c r="Q42" s="6"/>
      <c r="R42" s="6"/>
      <c r="S42" s="6"/>
      <c r="T42" s="6"/>
      <c r="U42" s="102"/>
      <c r="V42" s="1">
        <v>1</v>
      </c>
    </row>
    <row r="43" spans="1:22" x14ac:dyDescent="0.5">
      <c r="A43" s="101">
        <f>F43</f>
        <v>56</v>
      </c>
      <c r="B43" s="48" t="s">
        <v>337</v>
      </c>
      <c r="C43" s="48" t="s">
        <v>338</v>
      </c>
      <c r="D43" s="8">
        <f t="shared" si="28"/>
        <v>56</v>
      </c>
      <c r="E43" s="8" t="str">
        <f>IF(OR(D43="",COUNTIF($D$4:$D$144,"="&amp;D43)&lt;=1),"",IF(COUNTIF($D$4:$D43,"="&amp;D43)=1,"",COUNTIF($D$4:$D43,"="&amp;D43)-1))</f>
        <v/>
      </c>
      <c r="F43" s="8">
        <f>IF(D43="","",SUM(D43:E43))</f>
        <v>56</v>
      </c>
      <c r="G43" s="6">
        <f>IF(H43=0,I43,IF(I43=0,H43,MIN(H43:I43)))</f>
        <v>1.7662037037037039E-2</v>
      </c>
      <c r="H43" s="6">
        <f>'Parkrun Men'!C42</f>
        <v>1.7662037037037039E-2</v>
      </c>
      <c r="I43" s="6">
        <f t="shared" si="29"/>
        <v>0</v>
      </c>
      <c r="J43" s="6"/>
      <c r="K43" s="6"/>
      <c r="L43" s="6"/>
      <c r="M43" s="6"/>
      <c r="N43" s="6"/>
      <c r="O43" s="6"/>
      <c r="P43" s="6"/>
      <c r="Q43" s="6"/>
      <c r="R43" s="6"/>
      <c r="S43" s="6"/>
      <c r="T43" s="6"/>
      <c r="U43" s="102"/>
      <c r="V43" s="1">
        <v>1</v>
      </c>
    </row>
    <row r="44" spans="1:22" x14ac:dyDescent="0.5">
      <c r="A44" s="101" t="str">
        <f t="shared" ref="A44" si="30">F44</f>
        <v/>
      </c>
      <c r="B44" s="48" t="s">
        <v>327</v>
      </c>
      <c r="C44" s="48" t="s">
        <v>463</v>
      </c>
      <c r="D44" s="8" t="str">
        <f t="shared" si="28"/>
        <v/>
      </c>
      <c r="E44" s="8" t="str">
        <f>IF(OR(D44="",COUNTIF($D$4:$D$144,"="&amp;D44)&lt;=1),"",IF(COUNTIF($D$4:$D44,"="&amp;D44)=1,"",COUNTIF($D$4:$D44,"="&amp;D44)-1))</f>
        <v/>
      </c>
      <c r="F44" s="8" t="str">
        <f t="shared" ref="F44" si="31">IF(D44="","",SUM(D44:E44))</f>
        <v/>
      </c>
      <c r="G44" s="6">
        <f t="shared" ref="G44" si="32">IF(H44=0,I44,IF(I44=0,H44,MIN(H44:I44)))</f>
        <v>0</v>
      </c>
      <c r="H44" s="6">
        <f>'Parkrun Men'!C43</f>
        <v>0</v>
      </c>
      <c r="I44" s="6">
        <f t="shared" ref="I44" si="33">MIN(J44:U44)</f>
        <v>0</v>
      </c>
      <c r="J44" s="6"/>
      <c r="K44" s="6"/>
      <c r="L44" s="6"/>
      <c r="M44" s="6"/>
      <c r="N44" s="6"/>
      <c r="O44" s="6"/>
      <c r="P44" s="6"/>
      <c r="Q44" s="6"/>
      <c r="R44" s="6"/>
      <c r="S44" s="6"/>
      <c r="T44" s="6"/>
      <c r="U44" s="102"/>
      <c r="V44" s="1">
        <v>1</v>
      </c>
    </row>
    <row r="45" spans="1:22" x14ac:dyDescent="0.5">
      <c r="A45" s="101">
        <f t="shared" si="0"/>
        <v>31</v>
      </c>
      <c r="B45" s="48" t="s">
        <v>56</v>
      </c>
      <c r="C45" s="48" t="s">
        <v>171</v>
      </c>
      <c r="D45" s="8">
        <f t="shared" si="28"/>
        <v>31</v>
      </c>
      <c r="E45" s="8" t="str">
        <f>IF(OR(D45="",COUNTIF($D$4:$D$144,"="&amp;D45)&lt;=1),"",IF(COUNTIF($D$4:$D45,"="&amp;D45)=1,"",COUNTIF($D$4:$D45,"="&amp;D45)-1))</f>
        <v/>
      </c>
      <c r="F45" s="8">
        <f t="shared" si="2"/>
        <v>31</v>
      </c>
      <c r="G45" s="6">
        <f t="shared" si="3"/>
        <v>1.480324074074074E-2</v>
      </c>
      <c r="H45" s="6">
        <f>'Parkrun Men'!C44</f>
        <v>1.480324074074074E-2</v>
      </c>
      <c r="I45" s="6">
        <f t="shared" si="29"/>
        <v>0</v>
      </c>
      <c r="J45" s="6"/>
      <c r="K45" s="6"/>
      <c r="L45" s="6"/>
      <c r="M45" s="6"/>
      <c r="N45" s="6"/>
      <c r="O45" s="6"/>
      <c r="P45" s="6"/>
      <c r="Q45" s="6"/>
      <c r="R45" s="6"/>
      <c r="S45" s="6"/>
      <c r="T45" s="6"/>
      <c r="U45" s="102"/>
      <c r="V45" s="1">
        <v>1</v>
      </c>
    </row>
    <row r="46" spans="1:22" x14ac:dyDescent="0.5">
      <c r="A46" s="101" t="str">
        <f t="shared" si="0"/>
        <v/>
      </c>
      <c r="B46" s="48" t="s">
        <v>217</v>
      </c>
      <c r="C46" s="48" t="s">
        <v>158</v>
      </c>
      <c r="D46" s="8" t="str">
        <f t="shared" si="28"/>
        <v/>
      </c>
      <c r="E46" s="8" t="str">
        <f>IF(OR(D46="",COUNTIF($D$4:$D$144,"="&amp;D46)&lt;=1),"",IF(COUNTIF($D$4:$D46,"="&amp;D46)=1,"",COUNTIF($D$4:$D46,"="&amp;D46)-1))</f>
        <v/>
      </c>
      <c r="F46" s="8" t="str">
        <f t="shared" si="2"/>
        <v/>
      </c>
      <c r="G46" s="6">
        <f t="shared" si="3"/>
        <v>0</v>
      </c>
      <c r="H46" s="6">
        <f>'Parkrun Men'!C45</f>
        <v>0</v>
      </c>
      <c r="I46" s="6">
        <f t="shared" si="29"/>
        <v>0</v>
      </c>
      <c r="J46" s="6"/>
      <c r="K46" s="6"/>
      <c r="L46" s="6"/>
      <c r="M46" s="6"/>
      <c r="N46" s="6"/>
      <c r="O46" s="6"/>
      <c r="P46" s="6"/>
      <c r="Q46" s="6"/>
      <c r="R46" s="6"/>
      <c r="S46" s="6"/>
      <c r="T46" s="6"/>
      <c r="U46" s="102"/>
      <c r="V46" s="1">
        <v>1</v>
      </c>
    </row>
    <row r="47" spans="1:22" x14ac:dyDescent="0.5">
      <c r="A47" s="101" t="str">
        <f>F47</f>
        <v/>
      </c>
      <c r="B47" s="48" t="s">
        <v>56</v>
      </c>
      <c r="C47" s="48" t="s">
        <v>317</v>
      </c>
      <c r="D47" s="8" t="str">
        <f t="shared" si="28"/>
        <v/>
      </c>
      <c r="E47" s="8" t="str">
        <f>IF(OR(D47="",COUNTIF($D$4:$D$144,"="&amp;D47)&lt;=1),"",IF(COUNTIF($D$4:$D47,"="&amp;D47)=1,"",COUNTIF($D$4:$D47,"="&amp;D47)-1))</f>
        <v/>
      </c>
      <c r="F47" s="8" t="str">
        <f>IF(D47="","",SUM(D47:E47))</f>
        <v/>
      </c>
      <c r="G47" s="6">
        <f>IF(H47=0,I47,IF(I47=0,H47,MIN(H47:I47)))</f>
        <v>0</v>
      </c>
      <c r="H47" s="6">
        <f>'Parkrun Men'!C46</f>
        <v>0</v>
      </c>
      <c r="I47" s="6">
        <f t="shared" si="29"/>
        <v>0</v>
      </c>
      <c r="J47" s="6"/>
      <c r="K47" s="6"/>
      <c r="L47" s="6"/>
      <c r="M47" s="6"/>
      <c r="N47" s="6"/>
      <c r="O47" s="6"/>
      <c r="P47" s="6"/>
      <c r="Q47" s="6"/>
      <c r="R47" s="6"/>
      <c r="S47" s="6"/>
      <c r="T47" s="6"/>
      <c r="U47" s="102"/>
      <c r="V47" s="1">
        <v>1</v>
      </c>
    </row>
    <row r="48" spans="1:22" x14ac:dyDescent="0.5">
      <c r="A48" s="101">
        <f t="shared" si="0"/>
        <v>73</v>
      </c>
      <c r="B48" s="48" t="s">
        <v>12</v>
      </c>
      <c r="C48" s="48" t="s">
        <v>172</v>
      </c>
      <c r="D48" s="8">
        <f t="shared" si="28"/>
        <v>73</v>
      </c>
      <c r="E48" s="8" t="str">
        <f>IF(OR(D48="",COUNTIF($D$4:$D$144,"="&amp;D48)&lt;=1),"",IF(COUNTIF($D$4:$D48,"="&amp;D48)=1,"",COUNTIF($D$4:$D48,"="&amp;D48)-1))</f>
        <v/>
      </c>
      <c r="F48" s="8">
        <f t="shared" si="2"/>
        <v>73</v>
      </c>
      <c r="G48" s="6">
        <f t="shared" si="3"/>
        <v>1.9560185185185184E-2</v>
      </c>
      <c r="H48" s="6">
        <f>'Parkrun Men'!C47</f>
        <v>1.9560185185185184E-2</v>
      </c>
      <c r="I48" s="6">
        <f t="shared" si="29"/>
        <v>0</v>
      </c>
      <c r="J48" s="6"/>
      <c r="K48" s="6"/>
      <c r="L48" s="6"/>
      <c r="M48" s="6"/>
      <c r="N48" s="6"/>
      <c r="O48" s="6"/>
      <c r="P48" s="6"/>
      <c r="Q48" s="6"/>
      <c r="R48" s="6"/>
      <c r="S48" s="6"/>
      <c r="T48" s="6"/>
      <c r="U48" s="102"/>
      <c r="V48" s="1">
        <v>1</v>
      </c>
    </row>
    <row r="49" spans="1:22" x14ac:dyDescent="0.5">
      <c r="A49" s="101">
        <f t="shared" si="0"/>
        <v>91</v>
      </c>
      <c r="B49" s="48" t="s">
        <v>29</v>
      </c>
      <c r="C49" s="48" t="s">
        <v>136</v>
      </c>
      <c r="D49" s="8">
        <f t="shared" si="28"/>
        <v>91</v>
      </c>
      <c r="E49" s="8" t="str">
        <f>IF(OR(D49="",COUNTIF($D$4:$D$144,"="&amp;D49)&lt;=1),"",IF(COUNTIF($D$4:$D49,"="&amp;D49)=1,"",COUNTIF($D$4:$D49,"="&amp;D49)-1))</f>
        <v/>
      </c>
      <c r="F49" s="8">
        <f t="shared" si="2"/>
        <v>91</v>
      </c>
      <c r="G49" s="6">
        <f t="shared" si="3"/>
        <v>2.9675925925925925E-2</v>
      </c>
      <c r="H49" s="6">
        <f>'Parkrun Men'!C48</f>
        <v>2.9675925925925925E-2</v>
      </c>
      <c r="I49" s="6">
        <f t="shared" si="29"/>
        <v>0</v>
      </c>
      <c r="J49" s="6"/>
      <c r="K49" s="6"/>
      <c r="L49" s="6"/>
      <c r="M49" s="6"/>
      <c r="N49" s="6"/>
      <c r="O49" s="6"/>
      <c r="P49" s="6"/>
      <c r="Q49" s="6"/>
      <c r="R49" s="6"/>
      <c r="S49" s="6"/>
      <c r="T49" s="6"/>
      <c r="U49" s="102"/>
      <c r="V49" s="1">
        <v>1</v>
      </c>
    </row>
    <row r="50" spans="1:22" x14ac:dyDescent="0.5">
      <c r="A50" s="101">
        <f t="shared" si="0"/>
        <v>89</v>
      </c>
      <c r="B50" s="48" t="s">
        <v>8</v>
      </c>
      <c r="C50" s="48" t="s">
        <v>44</v>
      </c>
      <c r="D50" s="8">
        <f t="shared" si="28"/>
        <v>89</v>
      </c>
      <c r="E50" s="8" t="str">
        <f>IF(OR(D50="",COUNTIF($D$4:$D$144,"="&amp;D50)&lt;=1),"",IF(COUNTIF($D$4:$D50,"="&amp;D50)=1,"",COUNTIF($D$4:$D50,"="&amp;D50)-1))</f>
        <v/>
      </c>
      <c r="F50" s="8">
        <f t="shared" si="2"/>
        <v>89</v>
      </c>
      <c r="G50" s="6">
        <f t="shared" si="3"/>
        <v>2.3599537037037037E-2</v>
      </c>
      <c r="H50" s="6">
        <f>'Parkrun Men'!C49</f>
        <v>2.3599537037037037E-2</v>
      </c>
      <c r="I50" s="6">
        <f t="shared" si="29"/>
        <v>0</v>
      </c>
      <c r="J50" s="6"/>
      <c r="K50" s="6"/>
      <c r="L50" s="6"/>
      <c r="M50" s="6"/>
      <c r="N50" s="6"/>
      <c r="O50" s="6"/>
      <c r="P50" s="6"/>
      <c r="Q50" s="6"/>
      <c r="R50" s="6"/>
      <c r="S50" s="6"/>
      <c r="T50" s="6"/>
      <c r="U50" s="102"/>
      <c r="V50" s="1">
        <v>1</v>
      </c>
    </row>
    <row r="51" spans="1:22" x14ac:dyDescent="0.5">
      <c r="A51" s="101">
        <f>F51</f>
        <v>70</v>
      </c>
      <c r="B51" s="48" t="s">
        <v>8</v>
      </c>
      <c r="C51" s="48" t="s">
        <v>411</v>
      </c>
      <c r="D51" s="8">
        <f t="shared" si="28"/>
        <v>70</v>
      </c>
      <c r="E51" s="8" t="str">
        <f>IF(OR(D51="",COUNTIF($D$4:$D$144,"="&amp;D51)&lt;=1),"",IF(COUNTIF($D$4:$D51,"="&amp;D51)=1,"",COUNTIF($D$4:$D51,"="&amp;D51)-1))</f>
        <v/>
      </c>
      <c r="F51" s="8">
        <f>IF(D51="","",SUM(D51:E51))</f>
        <v>70</v>
      </c>
      <c r="G51" s="6">
        <f>IF(H51=0,I51,IF(I51=0,H51,MIN(H51:I51)))</f>
        <v>1.9108796296296297E-2</v>
      </c>
      <c r="H51" s="6">
        <f>'Parkrun Men'!C50</f>
        <v>1.9108796296296297E-2</v>
      </c>
      <c r="I51" s="6">
        <f t="shared" ref="I51" si="34">MIN(J51:U51)</f>
        <v>0</v>
      </c>
      <c r="J51" s="6"/>
      <c r="K51" s="6"/>
      <c r="L51" s="6"/>
      <c r="M51" s="6"/>
      <c r="N51" s="6"/>
      <c r="O51" s="6"/>
      <c r="P51" s="6"/>
      <c r="Q51" s="6"/>
      <c r="R51" s="6"/>
      <c r="S51" s="6"/>
      <c r="T51" s="6"/>
      <c r="U51" s="102"/>
      <c r="V51" s="1">
        <v>1</v>
      </c>
    </row>
    <row r="52" spans="1:22" x14ac:dyDescent="0.5">
      <c r="A52" s="101">
        <f>F52</f>
        <v>4</v>
      </c>
      <c r="B52" s="48" t="s">
        <v>287</v>
      </c>
      <c r="C52" s="48" t="s">
        <v>288</v>
      </c>
      <c r="D52" s="8">
        <f t="shared" si="28"/>
        <v>4</v>
      </c>
      <c r="E52" s="8" t="str">
        <f>IF(OR(D52="",COUNTIF($D$4:$D$144,"="&amp;D52)&lt;=1),"",IF(COUNTIF($D$4:$D52,"="&amp;D52)=1,"",COUNTIF($D$4:$D52,"="&amp;D52)-1))</f>
        <v/>
      </c>
      <c r="F52" s="8">
        <f>IF(D52="","",SUM(D52:E52))</f>
        <v>4</v>
      </c>
      <c r="G52" s="6">
        <f>IF(H52=0,I52,IF(I52=0,H52,MIN(H52:I52)))</f>
        <v>1.1817129629629629E-2</v>
      </c>
      <c r="H52" s="6">
        <f>'Parkrun Men'!C51</f>
        <v>1.1817129629629629E-2</v>
      </c>
      <c r="I52" s="6">
        <f t="shared" si="29"/>
        <v>0</v>
      </c>
      <c r="J52" s="6"/>
      <c r="K52" s="6"/>
      <c r="L52" s="6"/>
      <c r="M52" s="6"/>
      <c r="N52" s="6"/>
      <c r="O52" s="6"/>
      <c r="P52" s="6"/>
      <c r="Q52" s="6"/>
      <c r="R52" s="6"/>
      <c r="S52" s="6"/>
      <c r="T52" s="6"/>
      <c r="U52" s="102"/>
      <c r="V52" s="1">
        <v>1</v>
      </c>
    </row>
    <row r="53" spans="1:22" x14ac:dyDescent="0.5">
      <c r="A53" s="101">
        <f t="shared" si="0"/>
        <v>38</v>
      </c>
      <c r="B53" s="48" t="s">
        <v>14</v>
      </c>
      <c r="C53" s="48" t="s">
        <v>174</v>
      </c>
      <c r="D53" s="8">
        <f t="shared" si="28"/>
        <v>38</v>
      </c>
      <c r="E53" s="8" t="str">
        <f>IF(OR(D53="",COUNTIF($D$4:$D$144,"="&amp;D53)&lt;=1),"",IF(COUNTIF($D$4:$D53,"="&amp;D53)=1,"",COUNTIF($D$4:$D53,"="&amp;D53)-1))</f>
        <v/>
      </c>
      <c r="F53" s="8">
        <f t="shared" si="2"/>
        <v>38</v>
      </c>
      <c r="G53" s="6">
        <f t="shared" si="3"/>
        <v>1.5393518518518518E-2</v>
      </c>
      <c r="H53" s="6">
        <f>'Parkrun Men'!C52</f>
        <v>1.5393518518518518E-2</v>
      </c>
      <c r="I53" s="6">
        <f t="shared" si="29"/>
        <v>0</v>
      </c>
      <c r="J53" s="6"/>
      <c r="K53" s="6"/>
      <c r="L53" s="6"/>
      <c r="M53" s="6"/>
      <c r="N53" s="6"/>
      <c r="O53" s="6"/>
      <c r="P53" s="6"/>
      <c r="Q53" s="6"/>
      <c r="R53" s="6"/>
      <c r="S53" s="6"/>
      <c r="T53" s="6"/>
      <c r="U53" s="102"/>
      <c r="V53" s="1">
        <v>1</v>
      </c>
    </row>
    <row r="54" spans="1:22" x14ac:dyDescent="0.5">
      <c r="A54" s="101">
        <f t="shared" si="0"/>
        <v>80</v>
      </c>
      <c r="B54" s="48" t="s">
        <v>106</v>
      </c>
      <c r="C54" s="48" t="s">
        <v>107</v>
      </c>
      <c r="D54" s="8">
        <f t="shared" si="28"/>
        <v>80</v>
      </c>
      <c r="E54" s="8" t="str">
        <f>IF(OR(D54="",COUNTIF($D$4:$D$144,"="&amp;D54)&lt;=1),"",IF(COUNTIF($D$4:$D54,"="&amp;D54)=1,"",COUNTIF($D$4:$D54,"="&amp;D54)-1))</f>
        <v/>
      </c>
      <c r="F54" s="8">
        <f t="shared" si="2"/>
        <v>80</v>
      </c>
      <c r="G54" s="6">
        <f t="shared" si="3"/>
        <v>2.0636574074074075E-2</v>
      </c>
      <c r="H54" s="6">
        <f>'Parkrun Men'!C53</f>
        <v>2.0636574074074075E-2</v>
      </c>
      <c r="I54" s="6">
        <f t="shared" si="29"/>
        <v>0</v>
      </c>
      <c r="J54" s="6"/>
      <c r="K54" s="6"/>
      <c r="L54" s="6"/>
      <c r="M54" s="6"/>
      <c r="N54" s="6"/>
      <c r="O54" s="6"/>
      <c r="P54" s="6"/>
      <c r="Q54" s="6"/>
      <c r="R54" s="6"/>
      <c r="S54" s="6"/>
      <c r="T54" s="6"/>
      <c r="U54" s="102"/>
      <c r="V54" s="1">
        <v>1</v>
      </c>
    </row>
    <row r="55" spans="1:22" x14ac:dyDescent="0.5">
      <c r="A55" s="101" t="str">
        <f t="shared" si="0"/>
        <v/>
      </c>
      <c r="B55" s="48" t="s">
        <v>108</v>
      </c>
      <c r="C55" s="48" t="s">
        <v>109</v>
      </c>
      <c r="D55" s="8" t="str">
        <f t="shared" si="28"/>
        <v/>
      </c>
      <c r="E55" s="8" t="str">
        <f>IF(OR(D55="",COUNTIF($D$4:$D$144,"="&amp;D55)&lt;=1),"",IF(COUNTIF($D$4:$D55,"="&amp;D55)=1,"",COUNTIF($D$4:$D55,"="&amp;D55)-1))</f>
        <v/>
      </c>
      <c r="F55" s="8" t="str">
        <f t="shared" si="2"/>
        <v/>
      </c>
      <c r="G55" s="6">
        <f t="shared" si="3"/>
        <v>0</v>
      </c>
      <c r="H55" s="6">
        <f>'Parkrun Men'!C54</f>
        <v>0</v>
      </c>
      <c r="I55" s="6">
        <f t="shared" si="29"/>
        <v>0</v>
      </c>
      <c r="J55" s="6"/>
      <c r="K55" s="6"/>
      <c r="L55" s="6"/>
      <c r="M55" s="6"/>
      <c r="N55" s="6"/>
      <c r="O55" s="6"/>
      <c r="P55" s="6"/>
      <c r="Q55" s="6"/>
      <c r="R55" s="6"/>
      <c r="S55" s="6"/>
      <c r="T55" s="6"/>
      <c r="U55" s="102"/>
      <c r="V55" s="1">
        <v>1</v>
      </c>
    </row>
    <row r="56" spans="1:22" x14ac:dyDescent="0.5">
      <c r="A56" s="101" t="str">
        <f t="shared" si="0"/>
        <v/>
      </c>
      <c r="B56" s="48" t="s">
        <v>14</v>
      </c>
      <c r="C56" s="48" t="s">
        <v>17</v>
      </c>
      <c r="D56" s="8" t="str">
        <f t="shared" si="28"/>
        <v/>
      </c>
      <c r="E56" s="8" t="str">
        <f>IF(OR(D56="",COUNTIF($D$4:$D$144,"="&amp;D56)&lt;=1),"",IF(COUNTIF($D$4:$D56,"="&amp;D56)=1,"",COUNTIF($D$4:$D56,"="&amp;D56)-1))</f>
        <v/>
      </c>
      <c r="F56" s="8" t="str">
        <f t="shared" si="2"/>
        <v/>
      </c>
      <c r="G56" s="6">
        <f t="shared" si="3"/>
        <v>0</v>
      </c>
      <c r="H56" s="6">
        <f>'Parkrun Men'!C55</f>
        <v>0</v>
      </c>
      <c r="I56" s="6">
        <f t="shared" si="29"/>
        <v>0</v>
      </c>
      <c r="J56" s="6"/>
      <c r="K56" s="6"/>
      <c r="L56" s="6"/>
      <c r="M56" s="6"/>
      <c r="N56" s="6"/>
      <c r="O56" s="6"/>
      <c r="P56" s="6"/>
      <c r="Q56" s="6"/>
      <c r="R56" s="6"/>
      <c r="S56" s="6"/>
      <c r="T56" s="6"/>
      <c r="U56" s="102"/>
      <c r="V56" s="1">
        <v>1</v>
      </c>
    </row>
    <row r="57" spans="1:22" x14ac:dyDescent="0.5">
      <c r="A57" s="101" t="str">
        <f t="shared" si="0"/>
        <v/>
      </c>
      <c r="B57" s="48" t="s">
        <v>13</v>
      </c>
      <c r="C57" s="48" t="s">
        <v>17</v>
      </c>
      <c r="D57" s="8" t="str">
        <f t="shared" si="28"/>
        <v/>
      </c>
      <c r="E57" s="8" t="str">
        <f>IF(OR(D57="",COUNTIF($D$4:$D$144,"="&amp;D57)&lt;=1),"",IF(COUNTIF($D$4:$D57,"="&amp;D57)=1,"",COUNTIF($D$4:$D57,"="&amp;D57)-1))</f>
        <v/>
      </c>
      <c r="F57" s="8" t="str">
        <f t="shared" si="2"/>
        <v/>
      </c>
      <c r="G57" s="6">
        <f t="shared" si="3"/>
        <v>0</v>
      </c>
      <c r="H57" s="6">
        <f>'Parkrun Men'!C56</f>
        <v>0</v>
      </c>
      <c r="I57" s="6">
        <f t="shared" si="29"/>
        <v>0</v>
      </c>
      <c r="J57" s="6"/>
      <c r="K57" s="6"/>
      <c r="L57" s="6"/>
      <c r="M57" s="6"/>
      <c r="N57" s="6"/>
      <c r="O57" s="6"/>
      <c r="P57" s="6"/>
      <c r="Q57" s="6"/>
      <c r="R57" s="6"/>
      <c r="S57" s="6"/>
      <c r="T57" s="6"/>
      <c r="U57" s="102"/>
      <c r="V57" s="1">
        <v>1</v>
      </c>
    </row>
    <row r="58" spans="1:22" x14ac:dyDescent="0.5">
      <c r="A58" s="101">
        <f t="shared" si="0"/>
        <v>33</v>
      </c>
      <c r="B58" s="48" t="s">
        <v>30</v>
      </c>
      <c r="C58" s="48" t="s">
        <v>31</v>
      </c>
      <c r="D58" s="8">
        <f t="shared" si="28"/>
        <v>33</v>
      </c>
      <c r="E58" s="8" t="str">
        <f>IF(OR(D58="",COUNTIF($D$4:$D$144,"="&amp;D58)&lt;=1),"",IF(COUNTIF($D$4:$D58,"="&amp;D58)=1,"",COUNTIF($D$4:$D58,"="&amp;D58)-1))</f>
        <v/>
      </c>
      <c r="F58" s="8">
        <f t="shared" si="2"/>
        <v>33</v>
      </c>
      <c r="G58" s="6">
        <f t="shared" si="3"/>
        <v>1.494212962962963E-2</v>
      </c>
      <c r="H58" s="6">
        <f>'Parkrun Men'!C57</f>
        <v>1.494212962962963E-2</v>
      </c>
      <c r="I58" s="6">
        <f t="shared" si="29"/>
        <v>0</v>
      </c>
      <c r="J58" s="6"/>
      <c r="K58" s="6"/>
      <c r="L58" s="6"/>
      <c r="M58" s="6"/>
      <c r="N58" s="6"/>
      <c r="O58" s="6"/>
      <c r="P58" s="6"/>
      <c r="Q58" s="6"/>
      <c r="R58" s="6"/>
      <c r="S58" s="6"/>
      <c r="T58" s="6"/>
      <c r="U58" s="102"/>
      <c r="V58" s="1">
        <v>1</v>
      </c>
    </row>
    <row r="59" spans="1:22" x14ac:dyDescent="0.5">
      <c r="A59" s="101">
        <f>F59</f>
        <v>22</v>
      </c>
      <c r="B59" s="48" t="s">
        <v>322</v>
      </c>
      <c r="C59" s="48" t="s">
        <v>323</v>
      </c>
      <c r="D59" s="8">
        <f t="shared" si="28"/>
        <v>22</v>
      </c>
      <c r="E59" s="8" t="str">
        <f>IF(OR(D59="",COUNTIF($D$4:$D$144,"="&amp;D59)&lt;=1),"",IF(COUNTIF($D$4:$D59,"="&amp;D59)=1,"",COUNTIF($D$4:$D59,"="&amp;D59)-1))</f>
        <v/>
      </c>
      <c r="F59" s="8">
        <f>IF(D59="","",SUM(D59:E59))</f>
        <v>22</v>
      </c>
      <c r="G59" s="6">
        <f>IF(H59=0,I59,IF(I59=0,H59,MIN(H59:I59)))</f>
        <v>1.4201388888888888E-2</v>
      </c>
      <c r="H59" s="6">
        <f>'Parkrun Men'!C58</f>
        <v>1.4201388888888888E-2</v>
      </c>
      <c r="I59" s="6">
        <f t="shared" si="29"/>
        <v>0</v>
      </c>
      <c r="J59" s="6"/>
      <c r="K59" s="6"/>
      <c r="L59" s="6"/>
      <c r="M59" s="6"/>
      <c r="N59" s="6"/>
      <c r="O59" s="6"/>
      <c r="P59" s="6"/>
      <c r="Q59" s="6"/>
      <c r="R59" s="6"/>
      <c r="S59" s="6"/>
      <c r="T59" s="6"/>
      <c r="U59" s="102"/>
      <c r="V59" s="1">
        <v>1</v>
      </c>
    </row>
    <row r="60" spans="1:22" x14ac:dyDescent="0.5">
      <c r="A60" s="101">
        <f t="shared" si="0"/>
        <v>92</v>
      </c>
      <c r="B60" s="48" t="s">
        <v>22</v>
      </c>
      <c r="C60" s="48" t="s">
        <v>23</v>
      </c>
      <c r="D60" s="8">
        <f t="shared" si="28"/>
        <v>92</v>
      </c>
      <c r="E60" s="8" t="str">
        <f>IF(OR(D60="",COUNTIF($D$4:$D$144,"="&amp;D60)&lt;=1),"",IF(COUNTIF($D$4:$D60,"="&amp;D60)=1,"",COUNTIF($D$4:$D60,"="&amp;D60)-1))</f>
        <v/>
      </c>
      <c r="F60" s="8">
        <f t="shared" si="2"/>
        <v>92</v>
      </c>
      <c r="G60" s="6">
        <f t="shared" si="3"/>
        <v>3.2835648148148149E-2</v>
      </c>
      <c r="H60" s="6">
        <f>'Parkrun Men'!C59</f>
        <v>3.2835648148148149E-2</v>
      </c>
      <c r="I60" s="6">
        <f t="shared" si="29"/>
        <v>0</v>
      </c>
      <c r="J60" s="6"/>
      <c r="K60" s="6"/>
      <c r="L60" s="6"/>
      <c r="M60" s="6"/>
      <c r="N60" s="6"/>
      <c r="O60" s="6"/>
      <c r="P60" s="6"/>
      <c r="Q60" s="6"/>
      <c r="R60" s="6"/>
      <c r="S60" s="6"/>
      <c r="T60" s="6"/>
      <c r="U60" s="102"/>
      <c r="V60" s="1">
        <v>1</v>
      </c>
    </row>
    <row r="61" spans="1:22" x14ac:dyDescent="0.5">
      <c r="A61" s="101" t="str">
        <f>F61</f>
        <v/>
      </c>
      <c r="B61" s="48" t="s">
        <v>81</v>
      </c>
      <c r="C61" s="48" t="s">
        <v>129</v>
      </c>
      <c r="D61" s="8" t="str">
        <f t="shared" si="28"/>
        <v/>
      </c>
      <c r="E61" s="8" t="str">
        <f>IF(OR(D61="",COUNTIF($D$4:$D$144,"="&amp;D61)&lt;=1),"",IF(COUNTIF($D$4:$D61,"="&amp;D61)=1,"",COUNTIF($D$4:$D61,"="&amp;D61)-1))</f>
        <v/>
      </c>
      <c r="F61" s="8" t="str">
        <f>IF(D61="","",SUM(D61:E61))</f>
        <v/>
      </c>
      <c r="G61" s="6">
        <f>IF(H61=0,I61,IF(I61=0,H61,MIN(H61:I61)))</f>
        <v>0</v>
      </c>
      <c r="H61" s="6">
        <f>'Parkrun Men'!C60</f>
        <v>0</v>
      </c>
      <c r="I61" s="6">
        <f t="shared" ref="I61" si="35">MIN(J61:U61)</f>
        <v>0</v>
      </c>
      <c r="J61" s="6"/>
      <c r="K61" s="6"/>
      <c r="L61" s="6"/>
      <c r="M61" s="6"/>
      <c r="N61" s="6"/>
      <c r="O61" s="6"/>
      <c r="P61" s="6"/>
      <c r="Q61" s="6"/>
      <c r="R61" s="6"/>
      <c r="S61" s="6"/>
      <c r="T61" s="6"/>
      <c r="U61" s="102"/>
      <c r="V61" s="1">
        <v>1</v>
      </c>
    </row>
    <row r="62" spans="1:22" x14ac:dyDescent="0.5">
      <c r="A62" s="101">
        <f>F62</f>
        <v>61</v>
      </c>
      <c r="B62" s="48" t="s">
        <v>372</v>
      </c>
      <c r="C62" s="48" t="s">
        <v>373</v>
      </c>
      <c r="D62" s="8">
        <f t="shared" si="28"/>
        <v>61</v>
      </c>
      <c r="E62" s="8" t="str">
        <f>IF(OR(D62="",COUNTIF($D$4:$D$144,"="&amp;D62)&lt;=1),"",IF(COUNTIF($D$4:$D62,"="&amp;D62)=1,"",COUNTIF($D$4:$D62,"="&amp;D62)-1))</f>
        <v/>
      </c>
      <c r="F62" s="8">
        <f>IF(D62="","",SUM(D62:E62))</f>
        <v>61</v>
      </c>
      <c r="G62" s="6">
        <f>IF(H62=0,I62,IF(I62=0,H62,MIN(H62:I62)))</f>
        <v>1.804398148148148E-2</v>
      </c>
      <c r="H62" s="6">
        <f>'Parkrun Men'!C61</f>
        <v>1.804398148148148E-2</v>
      </c>
      <c r="I62" s="6">
        <f t="shared" si="29"/>
        <v>0</v>
      </c>
      <c r="J62" s="6"/>
      <c r="K62" s="6"/>
      <c r="L62" s="6"/>
      <c r="M62" s="6"/>
      <c r="N62" s="6"/>
      <c r="O62" s="6"/>
      <c r="P62" s="6"/>
      <c r="Q62" s="6"/>
      <c r="R62" s="6"/>
      <c r="S62" s="6"/>
      <c r="T62" s="6"/>
      <c r="U62" s="102"/>
      <c r="V62" s="1">
        <v>1</v>
      </c>
    </row>
    <row r="63" spans="1:22" x14ac:dyDescent="0.5">
      <c r="A63" s="101" t="str">
        <f t="shared" si="0"/>
        <v/>
      </c>
      <c r="B63" s="48" t="s">
        <v>12</v>
      </c>
      <c r="C63" s="48" t="s">
        <v>123</v>
      </c>
      <c r="D63" s="8" t="str">
        <f t="shared" si="28"/>
        <v/>
      </c>
      <c r="E63" s="8" t="str">
        <f>IF(OR(D63="",COUNTIF($D$4:$D$144,"="&amp;D63)&lt;=1),"",IF(COUNTIF($D$4:$D63,"="&amp;D63)=1,"",COUNTIF($D$4:$D63,"="&amp;D63)-1))</f>
        <v/>
      </c>
      <c r="F63" s="8" t="str">
        <f t="shared" si="2"/>
        <v/>
      </c>
      <c r="G63" s="6">
        <f t="shared" si="3"/>
        <v>0</v>
      </c>
      <c r="H63" s="6">
        <f>'Parkrun Men'!C62</f>
        <v>0</v>
      </c>
      <c r="I63" s="6">
        <f t="shared" si="29"/>
        <v>0</v>
      </c>
      <c r="J63" s="6"/>
      <c r="K63" s="6"/>
      <c r="L63" s="6"/>
      <c r="M63" s="6"/>
      <c r="N63" s="6"/>
      <c r="O63" s="6"/>
      <c r="P63" s="6"/>
      <c r="Q63" s="6"/>
      <c r="R63" s="6"/>
      <c r="S63" s="6"/>
      <c r="T63" s="6"/>
      <c r="U63" s="102"/>
      <c r="V63" s="1">
        <v>1</v>
      </c>
    </row>
    <row r="64" spans="1:22" x14ac:dyDescent="0.5">
      <c r="A64" s="101">
        <f t="shared" si="0"/>
        <v>81</v>
      </c>
      <c r="B64" s="48" t="s">
        <v>238</v>
      </c>
      <c r="C64" s="48" t="s">
        <v>275</v>
      </c>
      <c r="D64" s="8">
        <f t="shared" si="28"/>
        <v>81</v>
      </c>
      <c r="E64" s="8" t="str">
        <f>IF(OR(D64="",COUNTIF($D$4:$D$144,"="&amp;D64)&lt;=1),"",IF(COUNTIF($D$4:$D64,"="&amp;D64)=1,"",COUNTIF($D$4:$D64,"="&amp;D64)-1))</f>
        <v/>
      </c>
      <c r="F64" s="8">
        <f t="shared" si="2"/>
        <v>81</v>
      </c>
      <c r="G64" s="6">
        <f t="shared" si="3"/>
        <v>2.1064814814814814E-2</v>
      </c>
      <c r="H64" s="6">
        <f>'Parkrun Men'!C63</f>
        <v>2.1064814814814814E-2</v>
      </c>
      <c r="I64" s="6">
        <f t="shared" si="29"/>
        <v>0</v>
      </c>
      <c r="J64" s="6"/>
      <c r="K64" s="6"/>
      <c r="L64" s="6"/>
      <c r="M64" s="6"/>
      <c r="N64" s="6"/>
      <c r="O64" s="6"/>
      <c r="P64" s="6"/>
      <c r="Q64" s="6"/>
      <c r="R64" s="6"/>
      <c r="S64" s="6"/>
      <c r="T64" s="6"/>
      <c r="U64" s="102"/>
      <c r="V64" s="1">
        <v>1</v>
      </c>
    </row>
    <row r="65" spans="1:22" x14ac:dyDescent="0.5">
      <c r="A65" s="101">
        <f t="shared" si="0"/>
        <v>21</v>
      </c>
      <c r="B65" s="48" t="s">
        <v>333</v>
      </c>
      <c r="C65" s="48" t="s">
        <v>334</v>
      </c>
      <c r="D65" s="8">
        <f t="shared" si="28"/>
        <v>21</v>
      </c>
      <c r="E65" s="8" t="str">
        <f>IF(OR(D65="",COUNTIF($D$4:$D$144,"="&amp;D65)&lt;=1),"",IF(COUNTIF($D$4:$D65,"="&amp;D65)=1,"",COUNTIF($D$4:$D65,"="&amp;D65)-1))</f>
        <v/>
      </c>
      <c r="F65" s="8">
        <f t="shared" si="2"/>
        <v>21</v>
      </c>
      <c r="G65" s="6">
        <f t="shared" si="3"/>
        <v>1.3900462962962963E-2</v>
      </c>
      <c r="H65" s="6">
        <f>'Parkrun Men'!C64</f>
        <v>1.3900462962962963E-2</v>
      </c>
      <c r="I65" s="6">
        <f t="shared" si="29"/>
        <v>0</v>
      </c>
      <c r="J65" s="6"/>
      <c r="K65" s="6"/>
      <c r="L65" s="6"/>
      <c r="M65" s="6"/>
      <c r="N65" s="6"/>
      <c r="O65" s="6"/>
      <c r="P65" s="6"/>
      <c r="Q65" s="6"/>
      <c r="R65" s="6"/>
      <c r="S65" s="6"/>
      <c r="T65" s="6"/>
      <c r="U65" s="102"/>
      <c r="V65" s="1">
        <v>1</v>
      </c>
    </row>
    <row r="66" spans="1:22" x14ac:dyDescent="0.5">
      <c r="A66" s="101">
        <f>F66</f>
        <v>2</v>
      </c>
      <c r="B66" s="48" t="s">
        <v>180</v>
      </c>
      <c r="C66" s="48" t="s">
        <v>301</v>
      </c>
      <c r="D66" s="8">
        <f t="shared" si="28"/>
        <v>2</v>
      </c>
      <c r="E66" s="8" t="str">
        <f>IF(OR(D66="",COUNTIF($D$4:$D$144,"="&amp;D66)&lt;=1),"",IF(COUNTIF($D$4:$D66,"="&amp;D66)=1,"",COUNTIF($D$4:$D66,"="&amp;D66)-1))</f>
        <v/>
      </c>
      <c r="F66" s="8">
        <f>IF(D66="","",SUM(D66:E66))</f>
        <v>2</v>
      </c>
      <c r="G66" s="6">
        <f>IF(H66=0,I66,IF(I66=0,H66,MIN(H66:I66)))</f>
        <v>1.0844907407407407E-2</v>
      </c>
      <c r="H66" s="6">
        <f>'Parkrun Men'!C65</f>
        <v>1.4293981481481482E-2</v>
      </c>
      <c r="I66" s="6">
        <f t="shared" si="29"/>
        <v>1.0844907407407407E-2</v>
      </c>
      <c r="J66" s="6"/>
      <c r="K66" s="6"/>
      <c r="L66" s="6">
        <v>1.0844907407407407E-2</v>
      </c>
      <c r="M66" s="6"/>
      <c r="N66" s="6">
        <v>1.1550925925925926E-2</v>
      </c>
      <c r="O66" s="6"/>
      <c r="P66" s="6"/>
      <c r="Q66" s="6"/>
      <c r="R66" s="6"/>
      <c r="S66" s="6"/>
      <c r="T66" s="6"/>
      <c r="U66" s="102"/>
      <c r="V66" s="1">
        <v>1</v>
      </c>
    </row>
    <row r="67" spans="1:22" x14ac:dyDescent="0.5">
      <c r="A67" s="101">
        <f t="shared" si="0"/>
        <v>71</v>
      </c>
      <c r="B67" s="48" t="s">
        <v>15</v>
      </c>
      <c r="C67" s="48" t="s">
        <v>110</v>
      </c>
      <c r="D67" s="8">
        <f t="shared" si="28"/>
        <v>71</v>
      </c>
      <c r="E67" s="8" t="str">
        <f>IF(OR(D67="",COUNTIF($D$4:$D$144,"="&amp;D67)&lt;=1),"",IF(COUNTIF($D$4:$D67,"="&amp;D67)=1,"",COUNTIF($D$4:$D67,"="&amp;D67)-1))</f>
        <v/>
      </c>
      <c r="F67" s="8">
        <f t="shared" si="2"/>
        <v>71</v>
      </c>
      <c r="G67" s="6">
        <f t="shared" si="3"/>
        <v>1.9224537037037037E-2</v>
      </c>
      <c r="H67" s="6">
        <f>'Parkrun Men'!C66</f>
        <v>1.9224537037037037E-2</v>
      </c>
      <c r="I67" s="6">
        <f t="shared" si="29"/>
        <v>0</v>
      </c>
      <c r="J67" s="6"/>
      <c r="K67" s="6"/>
      <c r="L67" s="6"/>
      <c r="M67" s="6"/>
      <c r="N67" s="6"/>
      <c r="O67" s="6"/>
      <c r="P67" s="6"/>
      <c r="Q67" s="6"/>
      <c r="R67" s="6"/>
      <c r="S67" s="6"/>
      <c r="T67" s="6"/>
      <c r="U67" s="102"/>
      <c r="V67" s="1">
        <v>1</v>
      </c>
    </row>
    <row r="68" spans="1:22" x14ac:dyDescent="0.5">
      <c r="A68" s="101">
        <f>F68</f>
        <v>84</v>
      </c>
      <c r="B68" s="48" t="s">
        <v>40</v>
      </c>
      <c r="C68" s="48" t="s">
        <v>33</v>
      </c>
      <c r="D68" s="8">
        <f t="shared" ref="D68:D99" si="36">IF(RANK(G68,G$4:G$144,1)-COUNTIF(G$4:G$144,"=0")&lt;=0,"",RANK(G68,G$4:G$144,1)-COUNTIF(G$4:G$144,"=0"))</f>
        <v>84</v>
      </c>
      <c r="E68" s="8" t="str">
        <f>IF(OR(D68="",COUNTIF($D$4:$D$144,"="&amp;D68)&lt;=1),"",IF(COUNTIF($D$4:$D68,"="&amp;D68)=1,"",COUNTIF($D$4:$D68,"="&amp;D68)-1))</f>
        <v/>
      </c>
      <c r="F68" s="8">
        <f>IF(D68="","",SUM(D68:E68))</f>
        <v>84</v>
      </c>
      <c r="G68" s="6">
        <f>IF(H68=0,I68,IF(I68=0,H68,MIN(H68:I68)))</f>
        <v>2.1261574074074075E-2</v>
      </c>
      <c r="H68" s="6">
        <f>'Parkrun Men'!C67</f>
        <v>2.1261574074074075E-2</v>
      </c>
      <c r="I68" s="6">
        <f t="shared" si="29"/>
        <v>0</v>
      </c>
      <c r="J68" s="6"/>
      <c r="K68" s="6"/>
      <c r="L68" s="6"/>
      <c r="M68" s="6"/>
      <c r="N68" s="6"/>
      <c r="O68" s="6"/>
      <c r="P68" s="6"/>
      <c r="Q68" s="6"/>
      <c r="R68" s="6"/>
      <c r="S68" s="6"/>
      <c r="T68" s="6"/>
      <c r="U68" s="102"/>
      <c r="V68" s="1">
        <v>1</v>
      </c>
    </row>
    <row r="69" spans="1:22" x14ac:dyDescent="0.5">
      <c r="A69" s="101">
        <f t="shared" si="0"/>
        <v>20</v>
      </c>
      <c r="B69" s="48" t="s">
        <v>63</v>
      </c>
      <c r="C69" s="48" t="s">
        <v>64</v>
      </c>
      <c r="D69" s="8">
        <f t="shared" si="36"/>
        <v>20</v>
      </c>
      <c r="E69" s="8" t="str">
        <f>IF(OR(D69="",COUNTIF($D$4:$D$144,"="&amp;D69)&lt;=1),"",IF(COUNTIF($D$4:$D69,"="&amp;D69)=1,"",COUNTIF($D$4:$D69,"="&amp;D69)-1))</f>
        <v/>
      </c>
      <c r="F69" s="8">
        <f t="shared" si="2"/>
        <v>20</v>
      </c>
      <c r="G69" s="6">
        <f t="shared" si="3"/>
        <v>1.3831018518518519E-2</v>
      </c>
      <c r="H69" s="6">
        <f>'Parkrun Men'!C68</f>
        <v>1.3831018518518519E-2</v>
      </c>
      <c r="I69" s="6">
        <f t="shared" si="29"/>
        <v>0</v>
      </c>
      <c r="J69" s="6"/>
      <c r="K69" s="6"/>
      <c r="L69" s="6"/>
      <c r="M69" s="6"/>
      <c r="N69" s="6"/>
      <c r="O69" s="6"/>
      <c r="P69" s="6"/>
      <c r="Q69" s="6"/>
      <c r="R69" s="6"/>
      <c r="S69" s="6"/>
      <c r="T69" s="6"/>
      <c r="U69" s="102"/>
      <c r="V69" s="1">
        <v>1</v>
      </c>
    </row>
    <row r="70" spans="1:22" x14ac:dyDescent="0.5">
      <c r="A70" s="101">
        <f t="shared" si="0"/>
        <v>13</v>
      </c>
      <c r="B70" s="49" t="s">
        <v>61</v>
      </c>
      <c r="C70" s="49" t="s">
        <v>62</v>
      </c>
      <c r="D70" s="8">
        <f t="shared" si="36"/>
        <v>13</v>
      </c>
      <c r="E70" s="8" t="str">
        <f>IF(OR(D70="",COUNTIF($D$4:$D$144,"="&amp;D70)&lt;=1),"",IF(COUNTIF($D$4:$D70,"="&amp;D70)=1,"",COUNTIF($D$4:$D70,"="&amp;D70)-1))</f>
        <v/>
      </c>
      <c r="F70" s="8">
        <f t="shared" si="2"/>
        <v>13</v>
      </c>
      <c r="G70" s="6">
        <f t="shared" si="3"/>
        <v>1.3333333333333334E-2</v>
      </c>
      <c r="H70" s="6">
        <f>'Parkrun Men'!C69</f>
        <v>1.3553240740740741E-2</v>
      </c>
      <c r="I70" s="6">
        <f t="shared" si="29"/>
        <v>1.3333333333333334E-2</v>
      </c>
      <c r="J70" s="6"/>
      <c r="K70" s="6"/>
      <c r="L70" s="6"/>
      <c r="M70" s="6"/>
      <c r="N70" s="6"/>
      <c r="O70" s="6"/>
      <c r="P70" s="6">
        <v>1.3333333333333334E-2</v>
      </c>
      <c r="Q70" s="6"/>
      <c r="R70" s="6"/>
      <c r="S70" s="6"/>
      <c r="T70" s="6"/>
      <c r="U70" s="102"/>
      <c r="V70" s="1">
        <v>1</v>
      </c>
    </row>
    <row r="71" spans="1:22" x14ac:dyDescent="0.5">
      <c r="A71" s="101">
        <f t="shared" si="0"/>
        <v>58</v>
      </c>
      <c r="B71" s="49" t="s">
        <v>155</v>
      </c>
      <c r="C71" s="49" t="s">
        <v>156</v>
      </c>
      <c r="D71" s="8">
        <f t="shared" si="36"/>
        <v>58</v>
      </c>
      <c r="E71" s="8" t="str">
        <f>IF(OR(D71="",COUNTIF($D$4:$D$144,"="&amp;D71)&lt;=1),"",IF(COUNTIF($D$4:$D71,"="&amp;D71)=1,"",COUNTIF($D$4:$D71,"="&amp;D71)-1))</f>
        <v/>
      </c>
      <c r="F71" s="8">
        <f t="shared" si="2"/>
        <v>58</v>
      </c>
      <c r="G71" s="6">
        <f t="shared" ref="G71:G116" si="37">IF(H71=0,I71,IF(I71=0,H71,MIN(H71:I71)))</f>
        <v>1.7962962962962962E-2</v>
      </c>
      <c r="H71" s="6">
        <f>'Parkrun Men'!C70</f>
        <v>1.7962962962962962E-2</v>
      </c>
      <c r="I71" s="6">
        <f t="shared" ref="I71:I98" si="38">MIN(J71:U71)</f>
        <v>0</v>
      </c>
      <c r="J71" s="6"/>
      <c r="K71" s="6"/>
      <c r="L71" s="6"/>
      <c r="M71" s="6"/>
      <c r="N71" s="6"/>
      <c r="O71" s="6"/>
      <c r="P71" s="6"/>
      <c r="Q71" s="6"/>
      <c r="R71" s="6"/>
      <c r="S71" s="6"/>
      <c r="T71" s="6"/>
      <c r="U71" s="102"/>
      <c r="V71" s="1">
        <v>1</v>
      </c>
    </row>
    <row r="72" spans="1:22" x14ac:dyDescent="0.5">
      <c r="A72" s="101" t="str">
        <f t="shared" ref="A72:A119" si="39">F72</f>
        <v/>
      </c>
      <c r="B72" s="48" t="s">
        <v>56</v>
      </c>
      <c r="C72" s="48" t="s">
        <v>152</v>
      </c>
      <c r="D72" s="8" t="str">
        <f t="shared" si="36"/>
        <v/>
      </c>
      <c r="E72" s="8" t="str">
        <f>IF(OR(D72="",COUNTIF($D$4:$D$144,"="&amp;D72)&lt;=1),"",IF(COUNTIF($D$4:$D72,"="&amp;D72)=1,"",COUNTIF($D$4:$D72,"="&amp;D72)-1))</f>
        <v/>
      </c>
      <c r="F72" s="8" t="str">
        <f t="shared" si="2"/>
        <v/>
      </c>
      <c r="G72" s="6">
        <f t="shared" si="37"/>
        <v>0</v>
      </c>
      <c r="H72" s="6">
        <f>'Parkrun Men'!C71</f>
        <v>0</v>
      </c>
      <c r="I72" s="6">
        <f t="shared" si="38"/>
        <v>0</v>
      </c>
      <c r="J72" s="6"/>
      <c r="K72" s="6"/>
      <c r="L72" s="6"/>
      <c r="M72" s="6"/>
      <c r="N72" s="6"/>
      <c r="O72" s="6"/>
      <c r="P72" s="6"/>
      <c r="Q72" s="6"/>
      <c r="R72" s="6"/>
      <c r="S72" s="6"/>
      <c r="T72" s="6"/>
      <c r="U72" s="102"/>
      <c r="V72" s="1">
        <v>1</v>
      </c>
    </row>
    <row r="73" spans="1:22" x14ac:dyDescent="0.5">
      <c r="A73" s="101" t="str">
        <f t="shared" si="39"/>
        <v/>
      </c>
      <c r="B73" s="48" t="s">
        <v>10</v>
      </c>
      <c r="C73" s="48" t="s">
        <v>339</v>
      </c>
      <c r="D73" s="8" t="str">
        <f t="shared" si="36"/>
        <v/>
      </c>
      <c r="E73" s="8" t="str">
        <f>IF(OR(D73="",COUNTIF($D$4:$D$144,"="&amp;D73)&lt;=1),"",IF(COUNTIF($D$4:$D73,"="&amp;D73)=1,"",COUNTIF($D$4:$D73,"="&amp;D73)-1))</f>
        <v/>
      </c>
      <c r="F73" s="8" t="str">
        <f>IF(D73="","",SUM(D73:E73))</f>
        <v/>
      </c>
      <c r="G73" s="6">
        <f t="shared" si="37"/>
        <v>0</v>
      </c>
      <c r="H73" s="6">
        <f>'Parkrun Men'!C72</f>
        <v>0</v>
      </c>
      <c r="I73" s="6">
        <f t="shared" si="38"/>
        <v>0</v>
      </c>
      <c r="J73" s="6"/>
      <c r="K73" s="6"/>
      <c r="L73" s="6"/>
      <c r="M73" s="6"/>
      <c r="N73" s="6"/>
      <c r="O73" s="6"/>
      <c r="P73" s="6"/>
      <c r="Q73" s="6"/>
      <c r="R73" s="6"/>
      <c r="S73" s="6"/>
      <c r="T73" s="6"/>
      <c r="U73" s="102"/>
      <c r="V73" s="1">
        <v>1</v>
      </c>
    </row>
    <row r="74" spans="1:22" x14ac:dyDescent="0.5">
      <c r="A74" s="101" t="str">
        <f>F74</f>
        <v/>
      </c>
      <c r="B74" s="48" t="s">
        <v>21</v>
      </c>
      <c r="C74" s="48" t="s">
        <v>302</v>
      </c>
      <c r="D74" s="8" t="str">
        <f t="shared" si="36"/>
        <v/>
      </c>
      <c r="E74" s="8" t="str">
        <f>IF(OR(D74="",COUNTIF($D$4:$D$144,"="&amp;D74)&lt;=1),"",IF(COUNTIF($D$4:$D74,"="&amp;D74)=1,"",COUNTIF($D$4:$D74,"="&amp;D74)-1))</f>
        <v/>
      </c>
      <c r="F74" s="8" t="str">
        <f>IF(D74="","",SUM(D74:E74))</f>
        <v/>
      </c>
      <c r="G74" s="6">
        <f>IF(H74=0,I74,IF(I74=0,H74,MIN(H74:I74)))</f>
        <v>0</v>
      </c>
      <c r="H74" s="6">
        <f>'Parkrun Men'!C73</f>
        <v>0</v>
      </c>
      <c r="I74" s="6">
        <f t="shared" si="38"/>
        <v>0</v>
      </c>
      <c r="J74" s="6"/>
      <c r="K74" s="6"/>
      <c r="L74" s="6"/>
      <c r="M74" s="6"/>
      <c r="N74" s="6"/>
      <c r="O74" s="6"/>
      <c r="P74" s="6"/>
      <c r="Q74" s="6"/>
      <c r="R74" s="6"/>
      <c r="S74" s="6"/>
      <c r="T74" s="6"/>
      <c r="U74" s="102"/>
      <c r="V74" s="1">
        <v>1</v>
      </c>
    </row>
    <row r="75" spans="1:22" x14ac:dyDescent="0.5">
      <c r="A75" s="101" t="str">
        <f t="shared" si="39"/>
        <v/>
      </c>
      <c r="B75" s="48" t="s">
        <v>8</v>
      </c>
      <c r="C75" s="48" t="s">
        <v>45</v>
      </c>
      <c r="D75" s="8" t="str">
        <f t="shared" si="36"/>
        <v/>
      </c>
      <c r="E75" s="8" t="str">
        <f>IF(OR(D75="",COUNTIF($D$4:$D$144,"="&amp;D75)&lt;=1),"",IF(COUNTIF($D$4:$D75,"="&amp;D75)=1,"",COUNTIF($D$4:$D75,"="&amp;D75)-1))</f>
        <v/>
      </c>
      <c r="F75" s="8" t="str">
        <f t="shared" ref="F75:F119" si="40">IF(D75="","",SUM(D75:E75))</f>
        <v/>
      </c>
      <c r="G75" s="6">
        <f t="shared" si="37"/>
        <v>0</v>
      </c>
      <c r="H75" s="6">
        <f>'Parkrun Men'!C74</f>
        <v>0</v>
      </c>
      <c r="I75" s="6">
        <f t="shared" si="38"/>
        <v>0</v>
      </c>
      <c r="J75" s="6"/>
      <c r="K75" s="6"/>
      <c r="L75" s="6"/>
      <c r="M75" s="6"/>
      <c r="N75" s="6"/>
      <c r="O75" s="6"/>
      <c r="P75" s="6"/>
      <c r="Q75" s="6"/>
      <c r="R75" s="6"/>
      <c r="S75" s="6"/>
      <c r="T75" s="6"/>
      <c r="U75" s="102"/>
      <c r="V75" s="1">
        <v>1</v>
      </c>
    </row>
    <row r="76" spans="1:22" x14ac:dyDescent="0.5">
      <c r="A76" s="101" t="str">
        <f t="shared" si="39"/>
        <v/>
      </c>
      <c r="B76" s="48" t="s">
        <v>26</v>
      </c>
      <c r="C76" s="48" t="s">
        <v>45</v>
      </c>
      <c r="D76" s="8" t="str">
        <f t="shared" si="36"/>
        <v/>
      </c>
      <c r="E76" s="8" t="str">
        <f>IF(OR(D76="",COUNTIF($D$4:$D$144,"="&amp;D76)&lt;=1),"",IF(COUNTIF($D$4:$D76,"="&amp;D76)=1,"",COUNTIF($D$4:$D76,"="&amp;D76)-1))</f>
        <v/>
      </c>
      <c r="F76" s="8" t="str">
        <f t="shared" si="40"/>
        <v/>
      </c>
      <c r="G76" s="6">
        <f t="shared" si="37"/>
        <v>0</v>
      </c>
      <c r="H76" s="6">
        <f>'Parkrun Men'!C75</f>
        <v>0</v>
      </c>
      <c r="I76" s="6">
        <f t="shared" si="38"/>
        <v>0</v>
      </c>
      <c r="J76" s="6"/>
      <c r="K76" s="6"/>
      <c r="L76" s="6"/>
      <c r="M76" s="6"/>
      <c r="N76" s="6"/>
      <c r="O76" s="6"/>
      <c r="P76" s="6"/>
      <c r="Q76" s="6"/>
      <c r="R76" s="6"/>
      <c r="S76" s="6"/>
      <c r="T76" s="6"/>
      <c r="U76" s="102"/>
      <c r="V76" s="1">
        <v>1</v>
      </c>
    </row>
    <row r="77" spans="1:22" x14ac:dyDescent="0.5">
      <c r="A77" s="101">
        <f t="shared" si="39"/>
        <v>10</v>
      </c>
      <c r="B77" s="48" t="s">
        <v>183</v>
      </c>
      <c r="C77" s="48" t="s">
        <v>222</v>
      </c>
      <c r="D77" s="8">
        <f t="shared" si="36"/>
        <v>10</v>
      </c>
      <c r="E77" s="8" t="str">
        <f>IF(OR(D77="",COUNTIF($D$4:$D$144,"="&amp;D77)&lt;=1),"",IF(COUNTIF($D$4:$D77,"="&amp;D77)=1,"",COUNTIF($D$4:$D77,"="&amp;D77)-1))</f>
        <v/>
      </c>
      <c r="F77" s="8">
        <f t="shared" si="40"/>
        <v>10</v>
      </c>
      <c r="G77" s="6">
        <f t="shared" si="37"/>
        <v>1.3078703703703703E-2</v>
      </c>
      <c r="H77" s="6">
        <f>'Parkrun Men'!C76</f>
        <v>1.3645833333333333E-2</v>
      </c>
      <c r="I77" s="6">
        <f t="shared" si="38"/>
        <v>1.3078703703703703E-2</v>
      </c>
      <c r="J77" s="6"/>
      <c r="K77" s="6"/>
      <c r="L77" s="6"/>
      <c r="M77" s="6">
        <v>1.3078703703703703E-2</v>
      </c>
      <c r="N77" s="6"/>
      <c r="O77" s="6"/>
      <c r="P77" s="6"/>
      <c r="Q77" s="6"/>
      <c r="R77" s="6"/>
      <c r="S77" s="6"/>
      <c r="T77" s="6"/>
      <c r="U77" s="102"/>
      <c r="V77" s="1">
        <v>1</v>
      </c>
    </row>
    <row r="78" spans="1:22" x14ac:dyDescent="0.5">
      <c r="A78" s="101" t="str">
        <f t="shared" si="39"/>
        <v/>
      </c>
      <c r="B78" s="48" t="s">
        <v>189</v>
      </c>
      <c r="C78" s="48" t="s">
        <v>190</v>
      </c>
      <c r="D78" s="8" t="str">
        <f t="shared" si="36"/>
        <v/>
      </c>
      <c r="E78" s="8" t="str">
        <f>IF(OR(D78="",COUNTIF($D$4:$D$144,"="&amp;D78)&lt;=1),"",IF(COUNTIF($D$4:$D78,"="&amp;D78)=1,"",COUNTIF($D$4:$D78,"="&amp;D78)-1))</f>
        <v/>
      </c>
      <c r="F78" s="8" t="str">
        <f t="shared" si="40"/>
        <v/>
      </c>
      <c r="G78" s="6">
        <f t="shared" si="37"/>
        <v>0</v>
      </c>
      <c r="H78" s="6">
        <f>'Parkrun Men'!C77</f>
        <v>0</v>
      </c>
      <c r="I78" s="6">
        <f t="shared" si="38"/>
        <v>0</v>
      </c>
      <c r="J78" s="6"/>
      <c r="K78" s="6"/>
      <c r="L78" s="6"/>
      <c r="M78" s="6"/>
      <c r="N78" s="6"/>
      <c r="O78" s="6"/>
      <c r="P78" s="6"/>
      <c r="Q78" s="6"/>
      <c r="R78" s="6"/>
      <c r="S78" s="6"/>
      <c r="T78" s="6"/>
      <c r="U78" s="102"/>
      <c r="V78" s="1">
        <v>1</v>
      </c>
    </row>
    <row r="79" spans="1:22" x14ac:dyDescent="0.5">
      <c r="A79" s="101" t="str">
        <f>F79</f>
        <v/>
      </c>
      <c r="B79" s="49" t="s">
        <v>416</v>
      </c>
      <c r="C79" s="48" t="s">
        <v>417</v>
      </c>
      <c r="D79" s="8" t="str">
        <f t="shared" si="36"/>
        <v/>
      </c>
      <c r="E79" s="8" t="str">
        <f>IF(OR(D79="",COUNTIF($D$4:$D$144,"="&amp;D79)&lt;=1),"",IF(COUNTIF($D$4:$D79,"="&amp;D79)=1,"",COUNTIF($D$4:$D79,"="&amp;D79)-1))</f>
        <v/>
      </c>
      <c r="F79" s="8" t="str">
        <f>IF(D79="","",SUM(D79:E79))</f>
        <v/>
      </c>
      <c r="G79" s="6">
        <f>IF(H79=0,I79,IF(I79=0,H79,MIN(H79:I79)))</f>
        <v>0</v>
      </c>
      <c r="H79" s="6">
        <f>'Parkrun Men'!C78</f>
        <v>0</v>
      </c>
      <c r="I79" s="6">
        <f t="shared" si="38"/>
        <v>0</v>
      </c>
      <c r="J79" s="6"/>
      <c r="K79" s="6"/>
      <c r="L79" s="6"/>
      <c r="M79" s="6"/>
      <c r="N79" s="6"/>
      <c r="O79" s="6"/>
      <c r="P79" s="6"/>
      <c r="Q79" s="6"/>
      <c r="R79" s="6"/>
      <c r="S79" s="6"/>
      <c r="T79" s="6"/>
      <c r="U79" s="102"/>
      <c r="V79" s="1">
        <v>1</v>
      </c>
    </row>
    <row r="80" spans="1:22" x14ac:dyDescent="0.5">
      <c r="A80" s="101">
        <f t="shared" si="39"/>
        <v>3</v>
      </c>
      <c r="B80" s="49" t="s">
        <v>81</v>
      </c>
      <c r="C80" s="48" t="s">
        <v>124</v>
      </c>
      <c r="D80" s="8">
        <f t="shared" si="36"/>
        <v>3</v>
      </c>
      <c r="E80" s="8" t="str">
        <f>IF(OR(D80="",COUNTIF($D$4:$D$144,"="&amp;D80)&lt;=1),"",IF(COUNTIF($D$4:$D80,"="&amp;D80)=1,"",COUNTIF($D$4:$D80,"="&amp;D80)-1))</f>
        <v/>
      </c>
      <c r="F80" s="8">
        <f t="shared" si="40"/>
        <v>3</v>
      </c>
      <c r="G80" s="6">
        <f t="shared" si="37"/>
        <v>1.1747685185185186E-2</v>
      </c>
      <c r="H80" s="6">
        <f>'Parkrun Men'!C79</f>
        <v>1.2870370370370371E-2</v>
      </c>
      <c r="I80" s="6">
        <f t="shared" si="38"/>
        <v>1.1747685185185186E-2</v>
      </c>
      <c r="J80" s="6"/>
      <c r="K80" s="6"/>
      <c r="L80" s="6">
        <v>1.1747685185185186E-2</v>
      </c>
      <c r="M80" s="6"/>
      <c r="N80" s="6"/>
      <c r="O80" s="6"/>
      <c r="P80" s="6"/>
      <c r="Q80" s="6"/>
      <c r="R80" s="6"/>
      <c r="S80" s="6"/>
      <c r="T80" s="6"/>
      <c r="U80" s="102"/>
      <c r="V80" s="1">
        <v>1</v>
      </c>
    </row>
    <row r="81" spans="1:22" x14ac:dyDescent="0.5">
      <c r="A81" s="101">
        <f>F81</f>
        <v>88</v>
      </c>
      <c r="B81" s="48" t="s">
        <v>10</v>
      </c>
      <c r="C81" s="48" t="s">
        <v>318</v>
      </c>
      <c r="D81" s="8">
        <f t="shared" si="36"/>
        <v>88</v>
      </c>
      <c r="E81" s="8" t="str">
        <f>IF(OR(D81="",COUNTIF($D$4:$D$144,"="&amp;D81)&lt;=1),"",IF(COUNTIF($D$4:$D81,"="&amp;D81)=1,"",COUNTIF($D$4:$D81,"="&amp;D81)-1))</f>
        <v/>
      </c>
      <c r="F81" s="8">
        <f t="shared" si="40"/>
        <v>88</v>
      </c>
      <c r="G81" s="6">
        <f>IF(H81=0,I81,IF(I81=0,H81,MIN(H81:I81)))</f>
        <v>2.34375E-2</v>
      </c>
      <c r="H81" s="6">
        <f>'Parkrun Men'!C80</f>
        <v>2.34375E-2</v>
      </c>
      <c r="I81" s="6">
        <f t="shared" si="38"/>
        <v>0</v>
      </c>
      <c r="J81" s="6"/>
      <c r="K81" s="6"/>
      <c r="L81" s="6"/>
      <c r="M81" s="6"/>
      <c r="N81" s="6"/>
      <c r="O81" s="6"/>
      <c r="P81" s="6"/>
      <c r="Q81" s="6"/>
      <c r="R81" s="6"/>
      <c r="S81" s="6"/>
      <c r="T81" s="6"/>
      <c r="U81" s="102"/>
      <c r="V81" s="1">
        <v>1</v>
      </c>
    </row>
    <row r="82" spans="1:22" x14ac:dyDescent="0.5">
      <c r="A82" s="101">
        <f t="shared" si="39"/>
        <v>26</v>
      </c>
      <c r="B82" s="48" t="s">
        <v>6</v>
      </c>
      <c r="C82" s="48" t="s">
        <v>281</v>
      </c>
      <c r="D82" s="8">
        <f t="shared" si="36"/>
        <v>26</v>
      </c>
      <c r="E82" s="8" t="str">
        <f>IF(OR(D82="",COUNTIF($D$4:$D$144,"="&amp;D82)&lt;=1),"",IF(COUNTIF($D$4:$D82,"="&amp;D82)=1,"",COUNTIF($D$4:$D82,"="&amp;D82)-1))</f>
        <v/>
      </c>
      <c r="F82" s="8">
        <f>IF(D82="","",SUM(D82:E82))</f>
        <v>26</v>
      </c>
      <c r="G82" s="6">
        <f t="shared" si="37"/>
        <v>1.4328703703703703E-2</v>
      </c>
      <c r="H82" s="6">
        <f>'Parkrun Men'!C81</f>
        <v>1.4328703703703703E-2</v>
      </c>
      <c r="I82" s="6">
        <f t="shared" si="38"/>
        <v>0</v>
      </c>
      <c r="J82" s="6"/>
      <c r="K82" s="6"/>
      <c r="L82" s="6"/>
      <c r="M82" s="6"/>
      <c r="N82" s="6"/>
      <c r="O82" s="6"/>
      <c r="P82" s="6"/>
      <c r="Q82" s="6"/>
      <c r="R82" s="6"/>
      <c r="S82" s="6"/>
      <c r="T82" s="6"/>
      <c r="U82" s="102"/>
      <c r="V82" s="1">
        <v>1</v>
      </c>
    </row>
    <row r="83" spans="1:22" x14ac:dyDescent="0.5">
      <c r="A83" s="101" t="str">
        <f t="shared" si="39"/>
        <v/>
      </c>
      <c r="B83" s="48" t="s">
        <v>16</v>
      </c>
      <c r="C83" s="48" t="s">
        <v>73</v>
      </c>
      <c r="D83" s="8" t="str">
        <f t="shared" si="36"/>
        <v/>
      </c>
      <c r="E83" s="8" t="str">
        <f>IF(OR(D83="",COUNTIF($D$4:$D$144,"="&amp;D83)&lt;=1),"",IF(COUNTIF($D$4:$D83,"="&amp;D83)=1,"",COUNTIF($D$4:$D83,"="&amp;D83)-1))</f>
        <v/>
      </c>
      <c r="F83" s="8" t="str">
        <f t="shared" si="40"/>
        <v/>
      </c>
      <c r="G83" s="6">
        <f t="shared" si="37"/>
        <v>0</v>
      </c>
      <c r="H83" s="6">
        <f>'Parkrun Men'!C82</f>
        <v>0</v>
      </c>
      <c r="I83" s="6">
        <f t="shared" si="38"/>
        <v>0</v>
      </c>
      <c r="J83" s="6"/>
      <c r="K83" s="6"/>
      <c r="L83" s="6"/>
      <c r="M83" s="6"/>
      <c r="N83" s="6"/>
      <c r="O83" s="6"/>
      <c r="P83" s="6"/>
      <c r="Q83" s="6"/>
      <c r="R83" s="6"/>
      <c r="S83" s="6"/>
      <c r="T83" s="6"/>
      <c r="U83" s="102"/>
      <c r="V83" s="1">
        <v>1</v>
      </c>
    </row>
    <row r="84" spans="1:22" x14ac:dyDescent="0.5">
      <c r="A84" s="101">
        <f t="shared" si="39"/>
        <v>49</v>
      </c>
      <c r="B84" s="49" t="s">
        <v>111</v>
      </c>
      <c r="C84" s="49" t="s">
        <v>112</v>
      </c>
      <c r="D84" s="8">
        <f t="shared" si="36"/>
        <v>49</v>
      </c>
      <c r="E84" s="8" t="str">
        <f>IF(OR(D84="",COUNTIF($D$4:$D$144,"="&amp;D84)&lt;=1),"",IF(COUNTIF($D$4:$D84,"="&amp;D84)=1,"",COUNTIF($D$4:$D84,"="&amp;D84)-1))</f>
        <v/>
      </c>
      <c r="F84" s="8">
        <f t="shared" si="40"/>
        <v>49</v>
      </c>
      <c r="G84" s="6">
        <f t="shared" si="37"/>
        <v>1.6307870370370372E-2</v>
      </c>
      <c r="H84" s="6">
        <f>'Parkrun Men'!C83</f>
        <v>1.6307870370370372E-2</v>
      </c>
      <c r="I84" s="6">
        <f t="shared" si="38"/>
        <v>0</v>
      </c>
      <c r="J84" s="6"/>
      <c r="K84" s="6"/>
      <c r="L84" s="6"/>
      <c r="M84" s="6"/>
      <c r="N84" s="6"/>
      <c r="O84" s="6"/>
      <c r="P84" s="6"/>
      <c r="Q84" s="6"/>
      <c r="R84" s="6"/>
      <c r="S84" s="6"/>
      <c r="T84" s="6"/>
      <c r="U84" s="102"/>
      <c r="V84" s="1">
        <v>1</v>
      </c>
    </row>
    <row r="85" spans="1:22" x14ac:dyDescent="0.5">
      <c r="A85" s="101">
        <f t="shared" si="39"/>
        <v>54</v>
      </c>
      <c r="B85" s="48" t="s">
        <v>180</v>
      </c>
      <c r="C85" s="48" t="s">
        <v>191</v>
      </c>
      <c r="D85" s="8">
        <f t="shared" si="36"/>
        <v>54</v>
      </c>
      <c r="E85" s="8" t="str">
        <f>IF(OR(D85="",COUNTIF($D$4:$D$144,"="&amp;D85)&lt;=1),"",IF(COUNTIF($D$4:$D85,"="&amp;D85)=1,"",COUNTIF($D$4:$D85,"="&amp;D85)-1))</f>
        <v/>
      </c>
      <c r="F85" s="8">
        <f t="shared" si="40"/>
        <v>54</v>
      </c>
      <c r="G85" s="6">
        <f t="shared" si="37"/>
        <v>1.7418981481481483E-2</v>
      </c>
      <c r="H85" s="6">
        <f>'Parkrun Men'!C84</f>
        <v>1.7418981481481483E-2</v>
      </c>
      <c r="I85" s="6">
        <f t="shared" si="38"/>
        <v>0</v>
      </c>
      <c r="J85" s="6"/>
      <c r="K85" s="6"/>
      <c r="L85" s="6"/>
      <c r="M85" s="6"/>
      <c r="N85" s="6"/>
      <c r="O85" s="6"/>
      <c r="P85" s="6"/>
      <c r="Q85" s="6"/>
      <c r="R85" s="6"/>
      <c r="S85" s="6"/>
      <c r="T85" s="6"/>
      <c r="U85" s="102"/>
      <c r="V85" s="1">
        <v>1</v>
      </c>
    </row>
    <row r="86" spans="1:22" x14ac:dyDescent="0.5">
      <c r="A86" s="101">
        <f t="shared" si="39"/>
        <v>76</v>
      </c>
      <c r="B86" s="48" t="s">
        <v>111</v>
      </c>
      <c r="C86" s="48" t="s">
        <v>159</v>
      </c>
      <c r="D86" s="8">
        <f t="shared" si="36"/>
        <v>76</v>
      </c>
      <c r="E86" s="8" t="str">
        <f>IF(OR(D86="",COUNTIF($D$4:$D$144,"="&amp;D86)&lt;=1),"",IF(COUNTIF($D$4:$D86,"="&amp;D86)=1,"",COUNTIF($D$4:$D86,"="&amp;D86)-1))</f>
        <v/>
      </c>
      <c r="F86" s="8">
        <f t="shared" si="40"/>
        <v>76</v>
      </c>
      <c r="G86" s="6">
        <f t="shared" si="37"/>
        <v>1.9849537037037037E-2</v>
      </c>
      <c r="H86" s="6">
        <f>'Parkrun Men'!C85</f>
        <v>1.9849537037037037E-2</v>
      </c>
      <c r="I86" s="6">
        <f t="shared" si="38"/>
        <v>0</v>
      </c>
      <c r="J86" s="6"/>
      <c r="K86" s="6"/>
      <c r="L86" s="6"/>
      <c r="M86" s="6"/>
      <c r="N86" s="6"/>
      <c r="O86" s="6"/>
      <c r="P86" s="6"/>
      <c r="Q86" s="6"/>
      <c r="R86" s="6"/>
      <c r="S86" s="6"/>
      <c r="T86" s="6"/>
      <c r="U86" s="102"/>
      <c r="V86" s="1">
        <v>1</v>
      </c>
    </row>
    <row r="87" spans="1:22" x14ac:dyDescent="0.5">
      <c r="A87" s="101" t="str">
        <f t="shared" si="39"/>
        <v/>
      </c>
      <c r="B87" s="48" t="s">
        <v>26</v>
      </c>
      <c r="C87" s="48" t="s">
        <v>375</v>
      </c>
      <c r="D87" s="8" t="str">
        <f t="shared" si="36"/>
        <v/>
      </c>
      <c r="E87" s="8" t="str">
        <f>IF(OR(D87="",COUNTIF($D$4:$D$144,"="&amp;D87)&lt;=1),"",IF(COUNTIF($D$4:$D87,"="&amp;D87)=1,"",COUNTIF($D$4:$D87,"="&amp;D87)-1))</f>
        <v/>
      </c>
      <c r="F87" s="8" t="str">
        <f t="shared" si="40"/>
        <v/>
      </c>
      <c r="G87" s="6">
        <f t="shared" si="37"/>
        <v>0</v>
      </c>
      <c r="H87" s="6">
        <f>'Parkrun Men'!C86</f>
        <v>0</v>
      </c>
      <c r="I87" s="6">
        <f t="shared" si="38"/>
        <v>0</v>
      </c>
      <c r="J87" s="6"/>
      <c r="K87" s="6"/>
      <c r="L87" s="6"/>
      <c r="M87" s="6"/>
      <c r="N87" s="6"/>
      <c r="O87" s="6"/>
      <c r="P87" s="6"/>
      <c r="Q87" s="6"/>
      <c r="R87" s="6"/>
      <c r="S87" s="6"/>
      <c r="T87" s="6"/>
      <c r="U87" s="102"/>
      <c r="V87" s="1">
        <v>1</v>
      </c>
    </row>
    <row r="88" spans="1:22" x14ac:dyDescent="0.5">
      <c r="A88" s="101">
        <f>F88</f>
        <v>11</v>
      </c>
      <c r="B88" s="48" t="s">
        <v>143</v>
      </c>
      <c r="C88" s="48" t="s">
        <v>374</v>
      </c>
      <c r="D88" s="8">
        <f t="shared" si="36"/>
        <v>11</v>
      </c>
      <c r="E88" s="8" t="str">
        <f>IF(OR(D88="",COUNTIF($D$4:$D$144,"="&amp;D88)&lt;=1),"",IF(COUNTIF($D$4:$D88,"="&amp;D88)=1,"",COUNTIF($D$4:$D88,"="&amp;D88)-1))</f>
        <v/>
      </c>
      <c r="F88" s="8">
        <f>IF(D88="","",SUM(D88:E88))</f>
        <v>11</v>
      </c>
      <c r="G88" s="6">
        <f>IF(H88=0,I88,IF(I88=0,H88,MIN(H88:I88)))</f>
        <v>1.3136574074074075E-2</v>
      </c>
      <c r="H88" s="6">
        <f>'Parkrun Men'!C87</f>
        <v>1.3136574074074075E-2</v>
      </c>
      <c r="I88" s="6">
        <f t="shared" si="38"/>
        <v>0</v>
      </c>
      <c r="J88" s="6"/>
      <c r="K88" s="6"/>
      <c r="L88" s="6"/>
      <c r="M88" s="6"/>
      <c r="N88" s="6"/>
      <c r="O88" s="6"/>
      <c r="P88" s="6"/>
      <c r="Q88" s="6"/>
      <c r="R88" s="6"/>
      <c r="S88" s="6"/>
      <c r="T88" s="6"/>
      <c r="U88" s="102"/>
      <c r="V88" s="1">
        <v>1</v>
      </c>
    </row>
    <row r="89" spans="1:22" x14ac:dyDescent="0.5">
      <c r="A89" s="101" t="str">
        <f t="shared" si="39"/>
        <v/>
      </c>
      <c r="B89" s="48" t="s">
        <v>11</v>
      </c>
      <c r="C89" s="48" t="s">
        <v>165</v>
      </c>
      <c r="D89" s="8" t="str">
        <f t="shared" si="36"/>
        <v/>
      </c>
      <c r="E89" s="8" t="str">
        <f>IF(OR(D89="",COUNTIF($D$4:$D$144,"="&amp;D89)&lt;=1),"",IF(COUNTIF($D$4:$D89,"="&amp;D89)=1,"",COUNTIF($D$4:$D89,"="&amp;D89)-1))</f>
        <v/>
      </c>
      <c r="F89" s="8" t="str">
        <f t="shared" si="40"/>
        <v/>
      </c>
      <c r="G89" s="6">
        <f t="shared" si="37"/>
        <v>0</v>
      </c>
      <c r="H89" s="6">
        <f>'Parkrun Men'!C88</f>
        <v>0</v>
      </c>
      <c r="I89" s="6">
        <f t="shared" si="38"/>
        <v>0</v>
      </c>
      <c r="J89" s="6"/>
      <c r="K89" s="6"/>
      <c r="L89" s="6"/>
      <c r="M89" s="6"/>
      <c r="N89" s="6"/>
      <c r="O89" s="6"/>
      <c r="P89" s="6"/>
      <c r="Q89" s="6"/>
      <c r="R89" s="6"/>
      <c r="S89" s="6"/>
      <c r="T89" s="6"/>
      <c r="U89" s="102"/>
      <c r="V89" s="1">
        <v>1</v>
      </c>
    </row>
    <row r="90" spans="1:22" x14ac:dyDescent="0.5">
      <c r="A90" s="101">
        <f t="shared" si="39"/>
        <v>25</v>
      </c>
      <c r="B90" s="48" t="s">
        <v>40</v>
      </c>
      <c r="C90" s="48" t="s">
        <v>65</v>
      </c>
      <c r="D90" s="8">
        <f t="shared" si="36"/>
        <v>25</v>
      </c>
      <c r="E90" s="8" t="str">
        <f>IF(OR(D90="",COUNTIF($D$4:$D$144,"="&amp;D90)&lt;=1),"",IF(COUNTIF($D$4:$D90,"="&amp;D90)=1,"",COUNTIF($D$4:$D90,"="&amp;D90)-1))</f>
        <v/>
      </c>
      <c r="F90" s="8">
        <f t="shared" si="40"/>
        <v>25</v>
      </c>
      <c r="G90" s="6">
        <f t="shared" si="37"/>
        <v>1.4282407407407407E-2</v>
      </c>
      <c r="H90" s="6">
        <f>'Parkrun Men'!C89</f>
        <v>1.4282407407407407E-2</v>
      </c>
      <c r="I90" s="6">
        <f t="shared" si="38"/>
        <v>0</v>
      </c>
      <c r="J90" s="6"/>
      <c r="K90" s="6"/>
      <c r="L90" s="6"/>
      <c r="M90" s="6"/>
      <c r="N90" s="6"/>
      <c r="O90" s="6"/>
      <c r="P90" s="6"/>
      <c r="Q90" s="6"/>
      <c r="R90" s="6"/>
      <c r="S90" s="6"/>
      <c r="T90" s="6"/>
      <c r="U90" s="102"/>
      <c r="V90" s="1">
        <v>1</v>
      </c>
    </row>
    <row r="91" spans="1:22" x14ac:dyDescent="0.5">
      <c r="A91" s="101" t="str">
        <f>F91</f>
        <v/>
      </c>
      <c r="B91" s="48" t="s">
        <v>680</v>
      </c>
      <c r="C91" s="48" t="s">
        <v>679</v>
      </c>
      <c r="D91" s="8" t="str">
        <f t="shared" si="36"/>
        <v/>
      </c>
      <c r="E91" s="8" t="str">
        <f>IF(OR(D91="",COUNTIF($D$4:$D$144,"="&amp;D91)&lt;=1),"",IF(COUNTIF($D$4:$D91,"="&amp;D91)=1,"",COUNTIF($D$4:$D91,"="&amp;D91)-1))</f>
        <v/>
      </c>
      <c r="F91" s="8" t="str">
        <f>IF(D91="","",SUM(D91:E91))</f>
        <v/>
      </c>
      <c r="G91" s="6">
        <f>IF(H91=0,I91,IF(I91=0,H91,MIN(H91:I91)))</f>
        <v>0</v>
      </c>
      <c r="H91" s="6">
        <f>'Parkrun Men'!C90</f>
        <v>0</v>
      </c>
      <c r="I91" s="6">
        <f t="shared" ref="I91" si="41">MIN(J91:U91)</f>
        <v>0</v>
      </c>
      <c r="J91" s="6"/>
      <c r="K91" s="6"/>
      <c r="L91" s="6"/>
      <c r="M91" s="6"/>
      <c r="N91" s="6"/>
      <c r="O91" s="6"/>
      <c r="P91" s="6"/>
      <c r="Q91" s="6"/>
      <c r="R91" s="6"/>
      <c r="S91" s="6"/>
      <c r="T91" s="6"/>
      <c r="U91" s="102"/>
      <c r="V91" s="1">
        <v>1</v>
      </c>
    </row>
    <row r="92" spans="1:22" x14ac:dyDescent="0.5">
      <c r="A92" s="101" t="str">
        <f t="shared" si="39"/>
        <v/>
      </c>
      <c r="B92" s="48" t="s">
        <v>74</v>
      </c>
      <c r="C92" s="48" t="s">
        <v>75</v>
      </c>
      <c r="D92" s="8" t="str">
        <f t="shared" si="36"/>
        <v/>
      </c>
      <c r="E92" s="8" t="str">
        <f>IF(OR(D92="",COUNTIF($D$4:$D$144,"="&amp;D92)&lt;=1),"",IF(COUNTIF($D$4:$D92,"="&amp;D92)=1,"",COUNTIF($D$4:$D92,"="&amp;D92)-1))</f>
        <v/>
      </c>
      <c r="F92" s="8" t="str">
        <f t="shared" si="40"/>
        <v/>
      </c>
      <c r="G92" s="6">
        <f t="shared" si="37"/>
        <v>0</v>
      </c>
      <c r="H92" s="6">
        <f>'Parkrun Men'!C91</f>
        <v>0</v>
      </c>
      <c r="I92" s="6">
        <f t="shared" si="38"/>
        <v>0</v>
      </c>
      <c r="J92" s="6"/>
      <c r="K92" s="6"/>
      <c r="L92" s="6"/>
      <c r="M92" s="6"/>
      <c r="N92" s="6"/>
      <c r="O92" s="6"/>
      <c r="P92" s="6"/>
      <c r="Q92" s="6"/>
      <c r="R92" s="6"/>
      <c r="S92" s="6"/>
      <c r="T92" s="6"/>
      <c r="U92" s="102"/>
      <c r="V92" s="1">
        <v>1</v>
      </c>
    </row>
    <row r="93" spans="1:22" x14ac:dyDescent="0.5">
      <c r="A93" s="101">
        <f t="shared" si="39"/>
        <v>85</v>
      </c>
      <c r="B93" s="48" t="s">
        <v>203</v>
      </c>
      <c r="C93" s="48" t="s">
        <v>41</v>
      </c>
      <c r="D93" s="8">
        <f t="shared" si="36"/>
        <v>85</v>
      </c>
      <c r="E93" s="8" t="str">
        <f>IF(OR(D93="",COUNTIF($D$4:$D$144,"="&amp;D93)&lt;=1),"",IF(COUNTIF($D$4:$D93,"="&amp;D93)=1,"",COUNTIF($D$4:$D93,"="&amp;D93)-1))</f>
        <v/>
      </c>
      <c r="F93" s="8">
        <f t="shared" si="40"/>
        <v>85</v>
      </c>
      <c r="G93" s="6">
        <f t="shared" si="37"/>
        <v>2.1273148148148149E-2</v>
      </c>
      <c r="H93" s="6">
        <f>'Parkrun Men'!C92</f>
        <v>2.1273148148148149E-2</v>
      </c>
      <c r="I93" s="6">
        <f t="shared" si="38"/>
        <v>0</v>
      </c>
      <c r="J93" s="6"/>
      <c r="K93" s="6"/>
      <c r="L93" s="6"/>
      <c r="M93" s="6"/>
      <c r="N93" s="6"/>
      <c r="O93" s="6"/>
      <c r="P93" s="6"/>
      <c r="Q93" s="6"/>
      <c r="R93" s="6"/>
      <c r="S93" s="6"/>
      <c r="T93" s="6"/>
      <c r="U93" s="102"/>
      <c r="V93" s="1">
        <v>1</v>
      </c>
    </row>
    <row r="94" spans="1:22" x14ac:dyDescent="0.5">
      <c r="A94" s="101">
        <f t="shared" si="39"/>
        <v>27</v>
      </c>
      <c r="B94" s="48" t="s">
        <v>11</v>
      </c>
      <c r="C94" s="48" t="s">
        <v>177</v>
      </c>
      <c r="D94" s="8">
        <f t="shared" si="36"/>
        <v>27</v>
      </c>
      <c r="E94" s="8" t="str">
        <f>IF(OR(D94="",COUNTIF($D$4:$D$144,"="&amp;D94)&lt;=1),"",IF(COUNTIF($D$4:$D94,"="&amp;D94)=1,"",COUNTIF($D$4:$D94,"="&amp;D94)-1))</f>
        <v/>
      </c>
      <c r="F94" s="8">
        <f t="shared" si="40"/>
        <v>27</v>
      </c>
      <c r="G94" s="6">
        <f t="shared" si="37"/>
        <v>1.4351851851851852E-2</v>
      </c>
      <c r="H94" s="6">
        <f>'Parkrun Men'!C93</f>
        <v>1.4351851851851852E-2</v>
      </c>
      <c r="I94" s="6">
        <f t="shared" si="38"/>
        <v>0</v>
      </c>
      <c r="J94" s="6"/>
      <c r="K94" s="6"/>
      <c r="L94" s="6"/>
      <c r="M94" s="6"/>
      <c r="N94" s="6"/>
      <c r="O94" s="6"/>
      <c r="P94" s="6"/>
      <c r="Q94" s="6"/>
      <c r="R94" s="6"/>
      <c r="S94" s="6"/>
      <c r="T94" s="6"/>
      <c r="U94" s="102"/>
      <c r="V94" s="1">
        <v>1</v>
      </c>
    </row>
    <row r="95" spans="1:22" x14ac:dyDescent="0.5">
      <c r="A95" s="101">
        <f>F95</f>
        <v>15</v>
      </c>
      <c r="B95" s="49" t="s">
        <v>378</v>
      </c>
      <c r="C95" s="49" t="s">
        <v>379</v>
      </c>
      <c r="D95" s="8">
        <f t="shared" si="36"/>
        <v>15</v>
      </c>
      <c r="E95" s="8" t="str">
        <f>IF(OR(D95="",COUNTIF($D$4:$D$144,"="&amp;D95)&lt;=1),"",IF(COUNTIF($D$4:$D95,"="&amp;D95)=1,"",COUNTIF($D$4:$D95,"="&amp;D95)-1))</f>
        <v/>
      </c>
      <c r="F95" s="8">
        <f>IF(D95="","",SUM(D95:E95))</f>
        <v>15</v>
      </c>
      <c r="G95" s="6">
        <f>IF(H95=0,I95,IF(I95=0,H95,MIN(H95:I95)))</f>
        <v>1.3599537037037037E-2</v>
      </c>
      <c r="H95" s="6">
        <f>'Parkrun Men'!C94</f>
        <v>1.3599537037037037E-2</v>
      </c>
      <c r="I95" s="6">
        <f t="shared" si="38"/>
        <v>0</v>
      </c>
      <c r="J95" s="6"/>
      <c r="K95" s="6"/>
      <c r="L95" s="6"/>
      <c r="M95" s="6"/>
      <c r="N95" s="6"/>
      <c r="O95" s="6"/>
      <c r="P95" s="6"/>
      <c r="Q95" s="6"/>
      <c r="R95" s="6"/>
      <c r="S95" s="6"/>
      <c r="T95" s="6"/>
      <c r="U95" s="102"/>
      <c r="V95" s="1">
        <v>1</v>
      </c>
    </row>
    <row r="96" spans="1:22" x14ac:dyDescent="0.5">
      <c r="A96" s="101">
        <f t="shared" si="39"/>
        <v>60</v>
      </c>
      <c r="B96" s="49" t="s">
        <v>12</v>
      </c>
      <c r="C96" s="49" t="s">
        <v>89</v>
      </c>
      <c r="D96" s="8">
        <f t="shared" si="36"/>
        <v>60</v>
      </c>
      <c r="E96" s="8" t="str">
        <f>IF(OR(D96="",COUNTIF($D$4:$D$144,"="&amp;D96)&lt;=1),"",IF(COUNTIF($D$4:$D96,"="&amp;D96)=1,"",COUNTIF($D$4:$D96,"="&amp;D96)-1))</f>
        <v/>
      </c>
      <c r="F96" s="8">
        <f t="shared" si="40"/>
        <v>60</v>
      </c>
      <c r="G96" s="6">
        <f t="shared" si="37"/>
        <v>1.8032407407407407E-2</v>
      </c>
      <c r="H96" s="6">
        <f>'Parkrun Men'!C95</f>
        <v>1.8032407407407407E-2</v>
      </c>
      <c r="I96" s="6">
        <f t="shared" si="38"/>
        <v>0</v>
      </c>
      <c r="J96" s="6"/>
      <c r="K96" s="6"/>
      <c r="L96" s="6"/>
      <c r="M96" s="6"/>
      <c r="N96" s="6"/>
      <c r="O96" s="6"/>
      <c r="P96" s="6"/>
      <c r="Q96" s="6"/>
      <c r="R96" s="6"/>
      <c r="S96" s="6"/>
      <c r="T96" s="6"/>
      <c r="U96" s="102"/>
      <c r="V96" s="1">
        <v>1</v>
      </c>
    </row>
    <row r="97" spans="1:22" x14ac:dyDescent="0.5">
      <c r="A97" s="101">
        <f t="shared" si="39"/>
        <v>72</v>
      </c>
      <c r="B97" s="49" t="s">
        <v>13</v>
      </c>
      <c r="C97" s="49" t="s">
        <v>153</v>
      </c>
      <c r="D97" s="8">
        <f t="shared" si="36"/>
        <v>72</v>
      </c>
      <c r="E97" s="8" t="str">
        <f>IF(OR(D97="",COUNTIF($D$4:$D$144,"="&amp;D97)&lt;=1),"",IF(COUNTIF($D$4:$D97,"="&amp;D97)=1,"",COUNTIF($D$4:$D97,"="&amp;D97)-1))</f>
        <v/>
      </c>
      <c r="F97" s="8">
        <f t="shared" si="40"/>
        <v>72</v>
      </c>
      <c r="G97" s="6">
        <f t="shared" si="37"/>
        <v>1.9282407407407408E-2</v>
      </c>
      <c r="H97" s="6">
        <f>'Parkrun Men'!C96</f>
        <v>1.9282407407407408E-2</v>
      </c>
      <c r="I97" s="6">
        <f t="shared" si="38"/>
        <v>0</v>
      </c>
      <c r="J97" s="6"/>
      <c r="K97" s="6"/>
      <c r="L97" s="6"/>
      <c r="M97" s="6"/>
      <c r="N97" s="6"/>
      <c r="O97" s="6"/>
      <c r="P97" s="6"/>
      <c r="Q97" s="6"/>
      <c r="R97" s="6"/>
      <c r="S97" s="6"/>
      <c r="T97" s="6"/>
      <c r="U97" s="102"/>
      <c r="V97" s="1">
        <v>1</v>
      </c>
    </row>
    <row r="98" spans="1:22" x14ac:dyDescent="0.5">
      <c r="A98" s="101">
        <f>F98</f>
        <v>62</v>
      </c>
      <c r="B98" s="48" t="s">
        <v>14</v>
      </c>
      <c r="C98" s="48" t="s">
        <v>423</v>
      </c>
      <c r="D98" s="8">
        <f t="shared" si="36"/>
        <v>62</v>
      </c>
      <c r="E98" s="8" t="str">
        <f>IF(OR(D98="",COUNTIF($D$4:$D$144,"="&amp;D98)&lt;=1),"",IF(COUNTIF($D$4:$D98,"="&amp;D98)=1,"",COUNTIF($D$4:$D98,"="&amp;D98)-1))</f>
        <v/>
      </c>
      <c r="F98" s="8">
        <f>IF(D98="","",SUM(D98:E98))</f>
        <v>62</v>
      </c>
      <c r="G98" s="6">
        <f>IF(H98=0,I98,IF(I98=0,H98,MIN(H98:I98)))</f>
        <v>1.832175925925926E-2</v>
      </c>
      <c r="H98" s="6">
        <f>'Parkrun Men'!C97</f>
        <v>1.832175925925926E-2</v>
      </c>
      <c r="I98" s="6">
        <f t="shared" si="38"/>
        <v>0</v>
      </c>
      <c r="J98" s="6"/>
      <c r="K98" s="6"/>
      <c r="L98" s="6"/>
      <c r="M98" s="6"/>
      <c r="N98" s="6"/>
      <c r="O98" s="6"/>
      <c r="P98" s="6"/>
      <c r="Q98" s="6"/>
      <c r="R98" s="6"/>
      <c r="S98" s="6"/>
      <c r="T98" s="6"/>
      <c r="U98" s="102"/>
      <c r="V98" s="1">
        <v>1</v>
      </c>
    </row>
    <row r="99" spans="1:22" x14ac:dyDescent="0.5">
      <c r="A99" s="101">
        <f t="shared" si="39"/>
        <v>9</v>
      </c>
      <c r="B99" s="48" t="s">
        <v>219</v>
      </c>
      <c r="C99" s="48" t="s">
        <v>220</v>
      </c>
      <c r="D99" s="8">
        <f t="shared" si="36"/>
        <v>9</v>
      </c>
      <c r="E99" s="8" t="str">
        <f>IF(OR(D99="",COUNTIF($D$4:$D$144,"="&amp;D99)&lt;=1),"",IF(COUNTIF($D$4:$D99,"="&amp;D99)=1,"",COUNTIF($D$4:$D99,"="&amp;D99)-1))</f>
        <v/>
      </c>
      <c r="F99" s="8">
        <f t="shared" si="40"/>
        <v>9</v>
      </c>
      <c r="G99" s="6">
        <f t="shared" si="37"/>
        <v>1.3055555555555556E-2</v>
      </c>
      <c r="H99" s="6">
        <f>'Parkrun Men'!C98</f>
        <v>1.3055555555555556E-2</v>
      </c>
      <c r="I99" s="6">
        <f t="shared" ref="I99:I127" si="42">MIN(J99:U99)</f>
        <v>0</v>
      </c>
      <c r="J99" s="6"/>
      <c r="K99" s="6"/>
      <c r="L99" s="6"/>
      <c r="M99" s="6"/>
      <c r="N99" s="6"/>
      <c r="O99" s="6"/>
      <c r="P99" s="6"/>
      <c r="Q99" s="6"/>
      <c r="R99" s="6"/>
      <c r="S99" s="6"/>
      <c r="T99" s="6"/>
      <c r="U99" s="102"/>
      <c r="V99" s="1">
        <v>1</v>
      </c>
    </row>
    <row r="100" spans="1:22" x14ac:dyDescent="0.5">
      <c r="A100" s="101">
        <f t="shared" si="39"/>
        <v>47</v>
      </c>
      <c r="B100" s="48" t="s">
        <v>91</v>
      </c>
      <c r="C100" s="48" t="s">
        <v>113</v>
      </c>
      <c r="D100" s="8">
        <f t="shared" ref="D100:D131" si="43">IF(RANK(G100,G$4:G$144,1)-COUNTIF(G$4:G$144,"=0")&lt;=0,"",RANK(G100,G$4:G$144,1)-COUNTIF(G$4:G$144,"=0"))</f>
        <v>47</v>
      </c>
      <c r="E100" s="8" t="str">
        <f>IF(OR(D100="",COUNTIF($D$4:$D$144,"="&amp;D100)&lt;=1),"",IF(COUNTIF($D$4:$D100,"="&amp;D100)=1,"",COUNTIF($D$4:$D100,"="&amp;D100)-1))</f>
        <v/>
      </c>
      <c r="F100" s="8">
        <f t="shared" si="40"/>
        <v>47</v>
      </c>
      <c r="G100" s="6">
        <f t="shared" si="37"/>
        <v>1.6215277777777776E-2</v>
      </c>
      <c r="H100" s="6">
        <f>'Parkrun Men'!C99</f>
        <v>1.6215277777777776E-2</v>
      </c>
      <c r="I100" s="6">
        <f t="shared" si="42"/>
        <v>0</v>
      </c>
      <c r="J100" s="6"/>
      <c r="K100" s="6"/>
      <c r="L100" s="6"/>
      <c r="M100" s="6"/>
      <c r="N100" s="6"/>
      <c r="O100" s="6"/>
      <c r="P100" s="6"/>
      <c r="Q100" s="6"/>
      <c r="R100" s="6"/>
      <c r="S100" s="6"/>
      <c r="T100" s="6"/>
      <c r="U100" s="102"/>
      <c r="V100" s="1">
        <v>1</v>
      </c>
    </row>
    <row r="101" spans="1:22" x14ac:dyDescent="0.5">
      <c r="A101" s="101" t="str">
        <f t="shared" si="39"/>
        <v/>
      </c>
      <c r="B101" s="48" t="s">
        <v>219</v>
      </c>
      <c r="C101" s="48" t="s">
        <v>60</v>
      </c>
      <c r="D101" s="8" t="str">
        <f t="shared" si="43"/>
        <v/>
      </c>
      <c r="E101" s="8" t="str">
        <f>IF(OR(D101="",COUNTIF($D$4:$D$144,"="&amp;D101)&lt;=1),"",IF(COUNTIF($D$4:$D101,"="&amp;D101)=1,"",COUNTIF($D$4:$D101,"="&amp;D101)-1))</f>
        <v/>
      </c>
      <c r="F101" s="8" t="str">
        <f t="shared" si="40"/>
        <v/>
      </c>
      <c r="G101" s="6">
        <f t="shared" si="37"/>
        <v>0</v>
      </c>
      <c r="H101" s="6">
        <f>'Parkrun Men'!C100</f>
        <v>0</v>
      </c>
      <c r="I101" s="6">
        <f t="shared" si="42"/>
        <v>0</v>
      </c>
      <c r="J101" s="6"/>
      <c r="K101" s="6"/>
      <c r="L101" s="6"/>
      <c r="M101" s="6"/>
      <c r="N101" s="6"/>
      <c r="O101" s="6"/>
      <c r="P101" s="6"/>
      <c r="Q101" s="6"/>
      <c r="R101" s="6"/>
      <c r="S101" s="6"/>
      <c r="T101" s="6"/>
      <c r="U101" s="102"/>
      <c r="V101" s="1">
        <v>1</v>
      </c>
    </row>
    <row r="102" spans="1:22" x14ac:dyDescent="0.5">
      <c r="A102" s="101">
        <f>F102</f>
        <v>52</v>
      </c>
      <c r="B102" s="48" t="s">
        <v>376</v>
      </c>
      <c r="C102" s="48" t="s">
        <v>377</v>
      </c>
      <c r="D102" s="8">
        <f t="shared" si="43"/>
        <v>52</v>
      </c>
      <c r="E102" s="8" t="str">
        <f>IF(OR(D102="",COUNTIF($D$4:$D$144,"="&amp;D102)&lt;=1),"",IF(COUNTIF($D$4:$D102,"="&amp;D102)=1,"",COUNTIF($D$4:$D102,"="&amp;D102)-1))</f>
        <v/>
      </c>
      <c r="F102" s="8">
        <f>IF(D102="","",SUM(D102:E102))</f>
        <v>52</v>
      </c>
      <c r="G102" s="6">
        <f>IF(H102=0,I102,IF(I102=0,H102,MIN(H102:I102)))</f>
        <v>1.6782407407407409E-2</v>
      </c>
      <c r="H102" s="6">
        <f>'Parkrun Men'!C101</f>
        <v>1.6782407407407409E-2</v>
      </c>
      <c r="I102" s="6">
        <f t="shared" si="42"/>
        <v>0</v>
      </c>
      <c r="J102" s="6"/>
      <c r="K102" s="6"/>
      <c r="L102" s="6"/>
      <c r="M102" s="6"/>
      <c r="N102" s="6"/>
      <c r="O102" s="6"/>
      <c r="P102" s="6"/>
      <c r="Q102" s="6"/>
      <c r="R102" s="6"/>
      <c r="S102" s="6"/>
      <c r="T102" s="6"/>
      <c r="U102" s="102"/>
      <c r="V102" s="1">
        <v>1</v>
      </c>
    </row>
    <row r="103" spans="1:22" x14ac:dyDescent="0.5">
      <c r="A103" s="101">
        <f t="shared" si="39"/>
        <v>78</v>
      </c>
      <c r="B103" s="48" t="s">
        <v>29</v>
      </c>
      <c r="C103" s="48" t="s">
        <v>80</v>
      </c>
      <c r="D103" s="8">
        <f t="shared" si="43"/>
        <v>78</v>
      </c>
      <c r="E103" s="8" t="str">
        <f>IF(OR(D103="",COUNTIF($D$4:$D$144,"="&amp;D103)&lt;=1),"",IF(COUNTIF($D$4:$D103,"="&amp;D103)=1,"",COUNTIF($D$4:$D103,"="&amp;D103)-1))</f>
        <v/>
      </c>
      <c r="F103" s="8">
        <f t="shared" si="40"/>
        <v>78</v>
      </c>
      <c r="G103" s="6">
        <f t="shared" si="37"/>
        <v>1.9953703703703703E-2</v>
      </c>
      <c r="H103" s="6">
        <f>'Parkrun Men'!C102</f>
        <v>1.9953703703703703E-2</v>
      </c>
      <c r="I103" s="6">
        <f t="shared" si="42"/>
        <v>0</v>
      </c>
      <c r="J103" s="6"/>
      <c r="K103" s="6"/>
      <c r="L103" s="6"/>
      <c r="M103" s="6"/>
      <c r="N103" s="6"/>
      <c r="O103" s="6"/>
      <c r="P103" s="6"/>
      <c r="Q103" s="6"/>
      <c r="R103" s="6"/>
      <c r="S103" s="6"/>
      <c r="T103" s="6"/>
      <c r="U103" s="102"/>
      <c r="V103" s="1">
        <v>1</v>
      </c>
    </row>
    <row r="104" spans="1:22" x14ac:dyDescent="0.5">
      <c r="A104" s="101">
        <f t="shared" si="39"/>
        <v>39</v>
      </c>
      <c r="B104" s="48" t="s">
        <v>193</v>
      </c>
      <c r="C104" s="48" t="s">
        <v>192</v>
      </c>
      <c r="D104" s="8">
        <f t="shared" si="43"/>
        <v>39</v>
      </c>
      <c r="E104" s="8" t="str">
        <f>IF(OR(D104="",COUNTIF($D$4:$D$144,"="&amp;D104)&lt;=1),"",IF(COUNTIF($D$4:$D104,"="&amp;D104)=1,"",COUNTIF($D$4:$D104,"="&amp;D104)-1))</f>
        <v/>
      </c>
      <c r="F104" s="8">
        <f t="shared" si="40"/>
        <v>39</v>
      </c>
      <c r="G104" s="6">
        <f t="shared" si="37"/>
        <v>1.5601851851851851E-2</v>
      </c>
      <c r="H104" s="6">
        <f>'Parkrun Men'!C103</f>
        <v>1.5601851851851851E-2</v>
      </c>
      <c r="I104" s="6">
        <f t="shared" si="42"/>
        <v>0</v>
      </c>
      <c r="J104" s="6"/>
      <c r="K104" s="6"/>
      <c r="L104" s="6"/>
      <c r="M104" s="6"/>
      <c r="N104" s="6"/>
      <c r="O104" s="6"/>
      <c r="P104" s="6"/>
      <c r="Q104" s="6"/>
      <c r="R104" s="6"/>
      <c r="S104" s="6"/>
      <c r="T104" s="6"/>
      <c r="U104" s="102"/>
      <c r="V104" s="1">
        <v>1</v>
      </c>
    </row>
    <row r="105" spans="1:22" x14ac:dyDescent="0.5">
      <c r="A105" s="101">
        <f>F105</f>
        <v>74</v>
      </c>
      <c r="B105" s="48" t="s">
        <v>11</v>
      </c>
      <c r="C105" s="48" t="s">
        <v>426</v>
      </c>
      <c r="D105" s="8">
        <f t="shared" si="43"/>
        <v>74</v>
      </c>
      <c r="E105" s="8" t="str">
        <f>IF(OR(D105="",COUNTIF($D$4:$D$144,"="&amp;D105)&lt;=1),"",IF(COUNTIF($D$4:$D105,"="&amp;D105)=1,"",COUNTIF($D$4:$D105,"="&amp;D105)-1))</f>
        <v/>
      </c>
      <c r="F105" s="8">
        <f>IF(D105="","",SUM(D105:E105))</f>
        <v>74</v>
      </c>
      <c r="G105" s="6">
        <f>IF(H105=0,I105,IF(I105=0,H105,MIN(H105:I105)))</f>
        <v>1.9664351851851853E-2</v>
      </c>
      <c r="H105" s="6">
        <f>'Parkrun Men'!C104</f>
        <v>1.9664351851851853E-2</v>
      </c>
      <c r="I105" s="6">
        <f t="shared" si="42"/>
        <v>0</v>
      </c>
      <c r="J105" s="6"/>
      <c r="K105" s="6"/>
      <c r="L105" s="6"/>
      <c r="M105" s="6"/>
      <c r="N105" s="6"/>
      <c r="O105" s="6"/>
      <c r="P105" s="6"/>
      <c r="Q105" s="6"/>
      <c r="R105" s="6"/>
      <c r="S105" s="6"/>
      <c r="T105" s="6"/>
      <c r="U105" s="102"/>
      <c r="V105" s="1">
        <v>1</v>
      </c>
    </row>
    <row r="106" spans="1:22" x14ac:dyDescent="0.5">
      <c r="A106" s="101">
        <f t="shared" si="39"/>
        <v>14</v>
      </c>
      <c r="B106" s="48" t="s">
        <v>34</v>
      </c>
      <c r="C106" s="48" t="s">
        <v>133</v>
      </c>
      <c r="D106" s="8">
        <f t="shared" si="43"/>
        <v>14</v>
      </c>
      <c r="E106" s="8" t="str">
        <f>IF(OR(D106="",COUNTIF($D$4:$D$144,"="&amp;D106)&lt;=1),"",IF(COUNTIF($D$4:$D106,"="&amp;D106)=1,"",COUNTIF($D$4:$D106,"="&amp;D106)-1))</f>
        <v/>
      </c>
      <c r="F106" s="8">
        <f t="shared" si="40"/>
        <v>14</v>
      </c>
      <c r="G106" s="6">
        <f t="shared" si="37"/>
        <v>1.3449074074074073E-2</v>
      </c>
      <c r="H106" s="6">
        <f>'Parkrun Men'!C105</f>
        <v>1.3449074074074073E-2</v>
      </c>
      <c r="I106" s="6">
        <f t="shared" si="42"/>
        <v>0</v>
      </c>
      <c r="J106" s="6"/>
      <c r="K106" s="6"/>
      <c r="L106" s="6"/>
      <c r="M106" s="6"/>
      <c r="N106" s="6"/>
      <c r="O106" s="6"/>
      <c r="P106" s="6"/>
      <c r="Q106" s="6"/>
      <c r="R106" s="6"/>
      <c r="S106" s="6"/>
      <c r="T106" s="6"/>
      <c r="U106" s="102"/>
      <c r="V106" s="1">
        <v>1</v>
      </c>
    </row>
    <row r="107" spans="1:22" x14ac:dyDescent="0.5">
      <c r="A107" s="101">
        <f t="shared" si="39"/>
        <v>28</v>
      </c>
      <c r="B107" s="48" t="s">
        <v>181</v>
      </c>
      <c r="C107" s="48" t="s">
        <v>194</v>
      </c>
      <c r="D107" s="8">
        <f t="shared" si="43"/>
        <v>28</v>
      </c>
      <c r="E107" s="8" t="str">
        <f>IF(OR(D107="",COUNTIF($D$4:$D$144,"="&amp;D107)&lt;=1),"",IF(COUNTIF($D$4:$D107,"="&amp;D107)=1,"",COUNTIF($D$4:$D107,"="&amp;D107)-1))</f>
        <v/>
      </c>
      <c r="F107" s="8">
        <f t="shared" si="40"/>
        <v>28</v>
      </c>
      <c r="G107" s="6">
        <f t="shared" si="37"/>
        <v>1.4490740740740742E-2</v>
      </c>
      <c r="H107" s="6">
        <f>'Parkrun Men'!C106</f>
        <v>1.4490740740740742E-2</v>
      </c>
      <c r="I107" s="6">
        <f t="shared" si="42"/>
        <v>0</v>
      </c>
      <c r="J107" s="6"/>
      <c r="K107" s="6"/>
      <c r="L107" s="6"/>
      <c r="M107" s="6"/>
      <c r="N107" s="6"/>
      <c r="O107" s="6"/>
      <c r="P107" s="6"/>
      <c r="Q107" s="6"/>
      <c r="R107" s="6"/>
      <c r="S107" s="6"/>
      <c r="T107" s="6"/>
      <c r="U107" s="102"/>
      <c r="V107" s="1">
        <v>1</v>
      </c>
    </row>
    <row r="108" spans="1:22" x14ac:dyDescent="0.5">
      <c r="A108" s="101" t="str">
        <f t="shared" si="39"/>
        <v/>
      </c>
      <c r="B108" s="48" t="s">
        <v>52</v>
      </c>
      <c r="C108" s="48" t="s">
        <v>53</v>
      </c>
      <c r="D108" s="8" t="str">
        <f t="shared" si="43"/>
        <v/>
      </c>
      <c r="E108" s="8" t="str">
        <f>IF(OR(D108="",COUNTIF($D$4:$D$144,"="&amp;D108)&lt;=1),"",IF(COUNTIF($D$4:$D108,"="&amp;D108)=1,"",COUNTIF($D$4:$D108,"="&amp;D108)-1))</f>
        <v/>
      </c>
      <c r="F108" s="8" t="str">
        <f t="shared" si="40"/>
        <v/>
      </c>
      <c r="G108" s="6">
        <f t="shared" si="37"/>
        <v>0</v>
      </c>
      <c r="H108" s="6">
        <f>'Parkrun Men'!C107</f>
        <v>0</v>
      </c>
      <c r="I108" s="6">
        <f t="shared" si="42"/>
        <v>0</v>
      </c>
      <c r="J108" s="6"/>
      <c r="K108" s="6"/>
      <c r="L108" s="6"/>
      <c r="M108" s="6"/>
      <c r="N108" s="6"/>
      <c r="O108" s="6"/>
      <c r="P108" s="6"/>
      <c r="Q108" s="6"/>
      <c r="R108" s="6"/>
      <c r="S108" s="6"/>
      <c r="T108" s="6"/>
      <c r="U108" s="102"/>
      <c r="V108" s="1">
        <v>1</v>
      </c>
    </row>
    <row r="109" spans="1:22" x14ac:dyDescent="0.5">
      <c r="A109" s="101" t="str">
        <f t="shared" si="39"/>
        <v/>
      </c>
      <c r="B109" s="48" t="s">
        <v>13</v>
      </c>
      <c r="C109" s="48" t="s">
        <v>218</v>
      </c>
      <c r="D109" s="8" t="str">
        <f t="shared" si="43"/>
        <v/>
      </c>
      <c r="E109" s="8" t="str">
        <f>IF(OR(D109="",COUNTIF($D$4:$D$144,"="&amp;D109)&lt;=1),"",IF(COUNTIF($D$4:$D109,"="&amp;D109)=1,"",COUNTIF($D$4:$D109,"="&amp;D109)-1))</f>
        <v/>
      </c>
      <c r="F109" s="8" t="str">
        <f t="shared" si="40"/>
        <v/>
      </c>
      <c r="G109" s="6">
        <f t="shared" si="37"/>
        <v>0</v>
      </c>
      <c r="H109" s="6">
        <f>'Parkrun Men'!C108</f>
        <v>0</v>
      </c>
      <c r="I109" s="6">
        <f t="shared" si="42"/>
        <v>0</v>
      </c>
      <c r="J109" s="6"/>
      <c r="K109" s="6"/>
      <c r="L109" s="6"/>
      <c r="M109" s="6"/>
      <c r="N109" s="6"/>
      <c r="O109" s="6"/>
      <c r="P109" s="6"/>
      <c r="Q109" s="6"/>
      <c r="R109" s="6"/>
      <c r="S109" s="6"/>
      <c r="T109" s="6"/>
      <c r="U109" s="102"/>
      <c r="V109" s="1">
        <v>1</v>
      </c>
    </row>
    <row r="110" spans="1:22" x14ac:dyDescent="0.5">
      <c r="A110" s="101" t="str">
        <f t="shared" si="39"/>
        <v/>
      </c>
      <c r="B110" s="48" t="s">
        <v>226</v>
      </c>
      <c r="C110" s="48" t="s">
        <v>227</v>
      </c>
      <c r="D110" s="8" t="str">
        <f t="shared" si="43"/>
        <v/>
      </c>
      <c r="E110" s="8" t="str">
        <f>IF(OR(D110="",COUNTIF($D$4:$D$144,"="&amp;D110)&lt;=1),"",IF(COUNTIF($D$4:$D110,"="&amp;D110)=1,"",COUNTIF($D$4:$D110,"="&amp;D110)-1))</f>
        <v/>
      </c>
      <c r="F110" s="8" t="str">
        <f t="shared" si="40"/>
        <v/>
      </c>
      <c r="G110" s="6">
        <f t="shared" si="37"/>
        <v>0</v>
      </c>
      <c r="H110" s="6">
        <f>'Parkrun Men'!C109</f>
        <v>0</v>
      </c>
      <c r="I110" s="6">
        <f t="shared" si="42"/>
        <v>0</v>
      </c>
      <c r="J110" s="6"/>
      <c r="K110" s="6"/>
      <c r="L110" s="6"/>
      <c r="M110" s="6"/>
      <c r="N110" s="6"/>
      <c r="O110" s="6"/>
      <c r="P110" s="6"/>
      <c r="Q110" s="6"/>
      <c r="R110" s="6"/>
      <c r="S110" s="6"/>
      <c r="T110" s="6"/>
      <c r="U110" s="102"/>
      <c r="V110" s="1">
        <v>1</v>
      </c>
    </row>
    <row r="111" spans="1:22" x14ac:dyDescent="0.5">
      <c r="A111" s="101" t="str">
        <f t="shared" si="39"/>
        <v/>
      </c>
      <c r="B111" s="48" t="s">
        <v>143</v>
      </c>
      <c r="C111" s="49" t="s">
        <v>144</v>
      </c>
      <c r="D111" s="8" t="str">
        <f t="shared" si="43"/>
        <v/>
      </c>
      <c r="E111" s="8" t="str">
        <f>IF(OR(D111="",COUNTIF($D$4:$D$144,"="&amp;D111)&lt;=1),"",IF(COUNTIF($D$4:$D111,"="&amp;D111)=1,"",COUNTIF($D$4:$D111,"="&amp;D111)-1))</f>
        <v/>
      </c>
      <c r="F111" s="8" t="str">
        <f t="shared" si="40"/>
        <v/>
      </c>
      <c r="G111" s="6">
        <f t="shared" si="37"/>
        <v>0</v>
      </c>
      <c r="H111" s="6">
        <f>'Parkrun Men'!C110</f>
        <v>0</v>
      </c>
      <c r="I111" s="6">
        <f t="shared" si="42"/>
        <v>0</v>
      </c>
      <c r="J111" s="6"/>
      <c r="K111" s="6"/>
      <c r="L111" s="6"/>
      <c r="M111" s="6"/>
      <c r="N111" s="6"/>
      <c r="O111" s="6"/>
      <c r="P111" s="6"/>
      <c r="Q111" s="6"/>
      <c r="R111" s="6"/>
      <c r="S111" s="6"/>
      <c r="T111" s="6"/>
      <c r="U111" s="102"/>
      <c r="V111" s="1">
        <v>1</v>
      </c>
    </row>
    <row r="112" spans="1:22" x14ac:dyDescent="0.5">
      <c r="A112" s="101" t="str">
        <f>F112</f>
        <v/>
      </c>
      <c r="B112" s="48" t="s">
        <v>340</v>
      </c>
      <c r="C112" s="48" t="s">
        <v>341</v>
      </c>
      <c r="D112" s="8" t="str">
        <f t="shared" si="43"/>
        <v/>
      </c>
      <c r="E112" s="8" t="str">
        <f>IF(OR(D112="",COUNTIF($D$4:$D$144,"="&amp;D112)&lt;=1),"",IF(COUNTIF($D$4:$D112,"="&amp;D112)=1,"",COUNTIF($D$4:$D112,"="&amp;D112)-1))</f>
        <v/>
      </c>
      <c r="F112" s="8" t="str">
        <f>IF(D112="","",SUM(D112:E112))</f>
        <v/>
      </c>
      <c r="G112" s="6">
        <f>IF(H112=0,I112,IF(I112=0,H112,MIN(H112:I112)))</f>
        <v>0</v>
      </c>
      <c r="H112" s="6">
        <f>'Parkrun Men'!C111</f>
        <v>0</v>
      </c>
      <c r="I112" s="6">
        <f t="shared" si="42"/>
        <v>0</v>
      </c>
      <c r="J112" s="6"/>
      <c r="K112" s="6"/>
      <c r="L112" s="6"/>
      <c r="M112" s="6"/>
      <c r="N112" s="6"/>
      <c r="O112" s="6"/>
      <c r="P112" s="6"/>
      <c r="Q112" s="6"/>
      <c r="R112" s="6"/>
      <c r="S112" s="6"/>
      <c r="T112" s="6"/>
      <c r="U112" s="102"/>
      <c r="V112" s="1">
        <v>1</v>
      </c>
    </row>
    <row r="113" spans="1:22" x14ac:dyDescent="0.5">
      <c r="A113" s="101">
        <f t="shared" si="39"/>
        <v>75</v>
      </c>
      <c r="B113" s="48" t="s">
        <v>10</v>
      </c>
      <c r="C113" s="48" t="s">
        <v>182</v>
      </c>
      <c r="D113" s="8">
        <f t="shared" si="43"/>
        <v>75</v>
      </c>
      <c r="E113" s="8" t="str">
        <f>IF(OR(D113="",COUNTIF($D$4:$D$144,"="&amp;D113)&lt;=1),"",IF(COUNTIF($D$4:$D113,"="&amp;D113)=1,"",COUNTIF($D$4:$D113,"="&amp;D113)-1))</f>
        <v/>
      </c>
      <c r="F113" s="8">
        <f t="shared" si="40"/>
        <v>75</v>
      </c>
      <c r="G113" s="6">
        <f t="shared" si="37"/>
        <v>1.9756944444444445E-2</v>
      </c>
      <c r="H113" s="6">
        <f>'Parkrun Men'!C112</f>
        <v>1.9756944444444445E-2</v>
      </c>
      <c r="I113" s="6">
        <f t="shared" si="42"/>
        <v>0</v>
      </c>
      <c r="J113" s="6"/>
      <c r="K113" s="6"/>
      <c r="L113" s="6"/>
      <c r="M113" s="6"/>
      <c r="N113" s="6"/>
      <c r="O113" s="6"/>
      <c r="P113" s="6"/>
      <c r="Q113" s="6"/>
      <c r="R113" s="6"/>
      <c r="S113" s="6"/>
      <c r="T113" s="6"/>
      <c r="U113" s="102"/>
      <c r="V113" s="1">
        <v>1</v>
      </c>
    </row>
    <row r="114" spans="1:22" x14ac:dyDescent="0.5">
      <c r="A114" s="101">
        <f t="shared" si="39"/>
        <v>77</v>
      </c>
      <c r="B114" s="48" t="s">
        <v>5</v>
      </c>
      <c r="C114" s="48" t="s">
        <v>114</v>
      </c>
      <c r="D114" s="8">
        <f t="shared" si="43"/>
        <v>77</v>
      </c>
      <c r="E114" s="8" t="str">
        <f>IF(OR(D114="",COUNTIF($D$4:$D$144,"="&amp;D114)&lt;=1),"",IF(COUNTIF($D$4:$D114,"="&amp;D114)=1,"",COUNTIF($D$4:$D114,"="&amp;D114)-1))</f>
        <v/>
      </c>
      <c r="F114" s="8">
        <f t="shared" si="40"/>
        <v>77</v>
      </c>
      <c r="G114" s="6">
        <f t="shared" si="37"/>
        <v>1.9930555555555556E-2</v>
      </c>
      <c r="H114" s="6">
        <f>'Parkrun Men'!C113</f>
        <v>1.9930555555555556E-2</v>
      </c>
      <c r="I114" s="6">
        <f t="shared" si="42"/>
        <v>0</v>
      </c>
      <c r="J114" s="6"/>
      <c r="K114" s="6"/>
      <c r="L114" s="6"/>
      <c r="M114" s="6"/>
      <c r="N114" s="6"/>
      <c r="O114" s="6"/>
      <c r="P114" s="6"/>
      <c r="Q114" s="6"/>
      <c r="R114" s="6"/>
      <c r="S114" s="6"/>
      <c r="T114" s="6"/>
      <c r="U114" s="102"/>
      <c r="V114" s="1">
        <v>1</v>
      </c>
    </row>
    <row r="115" spans="1:22" x14ac:dyDescent="0.5">
      <c r="A115" s="101">
        <f t="shared" ref="A115" si="44">F115</f>
        <v>32</v>
      </c>
      <c r="B115" s="48" t="s">
        <v>20</v>
      </c>
      <c r="C115" s="48" t="s">
        <v>729</v>
      </c>
      <c r="D115" s="8">
        <f t="shared" si="43"/>
        <v>32</v>
      </c>
      <c r="E115" s="8" t="str">
        <f>IF(OR(D115="",COUNTIF($D$4:$D$144,"="&amp;D115)&lt;=1),"",IF(COUNTIF($D$4:$D115,"="&amp;D115)=1,"",COUNTIF($D$4:$D115,"="&amp;D115)-1))</f>
        <v/>
      </c>
      <c r="F115" s="8">
        <f t="shared" ref="F115" si="45">IF(D115="","",SUM(D115:E115))</f>
        <v>32</v>
      </c>
      <c r="G115" s="6">
        <f t="shared" ref="G115" si="46">IF(H115=0,I115,IF(I115=0,H115,MIN(H115:I115)))</f>
        <v>1.4895833333333334E-2</v>
      </c>
      <c r="H115" s="6">
        <f>'Parkrun Men'!C114</f>
        <v>1.4895833333333334E-2</v>
      </c>
      <c r="I115" s="6">
        <f t="shared" ref="I115" si="47">MIN(J115:U115)</f>
        <v>0</v>
      </c>
      <c r="J115" s="6"/>
      <c r="K115" s="6"/>
      <c r="L115" s="6"/>
      <c r="M115" s="6"/>
      <c r="N115" s="6"/>
      <c r="O115" s="6"/>
      <c r="P115" s="6"/>
      <c r="Q115" s="6"/>
      <c r="R115" s="6"/>
      <c r="S115" s="6"/>
      <c r="T115" s="6"/>
      <c r="U115" s="102"/>
      <c r="V115" s="1">
        <v>1</v>
      </c>
    </row>
    <row r="116" spans="1:22" x14ac:dyDescent="0.5">
      <c r="A116" s="101">
        <f t="shared" si="39"/>
        <v>93</v>
      </c>
      <c r="B116" s="48" t="s">
        <v>24</v>
      </c>
      <c r="C116" s="48" t="s">
        <v>25</v>
      </c>
      <c r="D116" s="8">
        <f t="shared" si="43"/>
        <v>93</v>
      </c>
      <c r="E116" s="8" t="str">
        <f>IF(OR(D116="",COUNTIF($D$4:$D$144,"="&amp;D116)&lt;=1),"",IF(COUNTIF($D$4:$D116,"="&amp;D116)=1,"",COUNTIF($D$4:$D116,"="&amp;D116)-1))</f>
        <v/>
      </c>
      <c r="F116" s="8">
        <f t="shared" si="40"/>
        <v>93</v>
      </c>
      <c r="G116" s="6">
        <f t="shared" si="37"/>
        <v>3.7708333333333337E-2</v>
      </c>
      <c r="H116" s="6">
        <f>'Parkrun Men'!C115</f>
        <v>3.7708333333333337E-2</v>
      </c>
      <c r="I116" s="6">
        <f t="shared" si="42"/>
        <v>0</v>
      </c>
      <c r="J116" s="6"/>
      <c r="K116" s="6"/>
      <c r="L116" s="6"/>
      <c r="M116" s="6"/>
      <c r="N116" s="6"/>
      <c r="O116" s="6"/>
      <c r="P116" s="6"/>
      <c r="Q116" s="6"/>
      <c r="R116" s="6"/>
      <c r="S116" s="6"/>
      <c r="T116" s="6"/>
      <c r="U116" s="102"/>
      <c r="V116" s="1">
        <v>1</v>
      </c>
    </row>
    <row r="117" spans="1:22" x14ac:dyDescent="0.5">
      <c r="A117" s="101">
        <f>F117</f>
        <v>53</v>
      </c>
      <c r="B117" s="48" t="s">
        <v>207</v>
      </c>
      <c r="C117" s="48" t="s">
        <v>285</v>
      </c>
      <c r="D117" s="8">
        <f t="shared" si="43"/>
        <v>53</v>
      </c>
      <c r="E117" s="8" t="str">
        <f>IF(OR(D117="",COUNTIF($D$4:$D$144,"="&amp;D117)&lt;=1),"",IF(COUNTIF($D$4:$D117,"="&amp;D117)=1,"",COUNTIF($D$4:$D117,"="&amp;D117)-1))</f>
        <v/>
      </c>
      <c r="F117" s="8">
        <f>IF(D117="","",SUM(D117:E117))</f>
        <v>53</v>
      </c>
      <c r="G117" s="6">
        <f>IF(H117=0,I117,IF(I117=0,H117,MIN(H117:I117)))</f>
        <v>1.7175925925925924E-2</v>
      </c>
      <c r="H117" s="6">
        <f>'Parkrun Men'!C116</f>
        <v>1.7175925925925924E-2</v>
      </c>
      <c r="I117" s="6">
        <f t="shared" si="42"/>
        <v>0</v>
      </c>
      <c r="J117" s="6"/>
      <c r="K117" s="6"/>
      <c r="L117" s="6"/>
      <c r="M117" s="6"/>
      <c r="N117" s="6"/>
      <c r="O117" s="6"/>
      <c r="P117" s="6"/>
      <c r="Q117" s="6"/>
      <c r="R117" s="6"/>
      <c r="S117" s="6"/>
      <c r="T117" s="6"/>
      <c r="U117" s="102"/>
      <c r="V117" s="1">
        <v>1</v>
      </c>
    </row>
    <row r="118" spans="1:22" x14ac:dyDescent="0.5">
      <c r="A118" s="101" t="str">
        <f>F118</f>
        <v/>
      </c>
      <c r="B118" s="48" t="s">
        <v>38</v>
      </c>
      <c r="C118" s="48" t="s">
        <v>319</v>
      </c>
      <c r="D118" s="8" t="str">
        <f t="shared" si="43"/>
        <v/>
      </c>
      <c r="E118" s="8" t="str">
        <f>IF(OR(D118="",COUNTIF($D$4:$D$144,"="&amp;D118)&lt;=1),"",IF(COUNTIF($D$4:$D118,"="&amp;D118)=1,"",COUNTIF($D$4:$D118,"="&amp;D118)-1))</f>
        <v/>
      </c>
      <c r="F118" s="8" t="str">
        <f>IF(D118="","",SUM(D118:E118))</f>
        <v/>
      </c>
      <c r="G118" s="6">
        <f>IF(H118=0,I118,IF(I118=0,H118,MIN(H118:I118)))</f>
        <v>0</v>
      </c>
      <c r="H118" s="6">
        <f>'Parkrun Men'!C117</f>
        <v>0</v>
      </c>
      <c r="I118" s="6">
        <f t="shared" si="42"/>
        <v>0</v>
      </c>
      <c r="J118" s="6"/>
      <c r="K118" s="6"/>
      <c r="L118" s="6"/>
      <c r="M118" s="6"/>
      <c r="N118" s="6"/>
      <c r="O118" s="6"/>
      <c r="P118" s="6"/>
      <c r="Q118" s="6"/>
      <c r="R118" s="6"/>
      <c r="S118" s="6"/>
      <c r="T118" s="6"/>
      <c r="U118" s="102"/>
      <c r="V118" s="1">
        <v>1</v>
      </c>
    </row>
    <row r="119" spans="1:22" x14ac:dyDescent="0.5">
      <c r="A119" s="101">
        <f t="shared" si="39"/>
        <v>41</v>
      </c>
      <c r="B119" s="48" t="s">
        <v>91</v>
      </c>
      <c r="C119" s="48" t="s">
        <v>208</v>
      </c>
      <c r="D119" s="8">
        <f t="shared" si="43"/>
        <v>40</v>
      </c>
      <c r="E119" s="8">
        <f>IF(OR(D119="",COUNTIF($D$4:$D$144,"="&amp;D119)&lt;=1),"",IF(COUNTIF($D$4:$D119,"="&amp;D119)=1,"",COUNTIF($D$4:$D119,"="&amp;D119)-1))</f>
        <v>1</v>
      </c>
      <c r="F119" s="8">
        <f t="shared" si="40"/>
        <v>41</v>
      </c>
      <c r="G119" s="6">
        <f t="shared" ref="G119:G141" si="48">IF(H119=0,I119,IF(I119=0,H119,MIN(H119:I119)))</f>
        <v>1.5729166666666666E-2</v>
      </c>
      <c r="H119" s="6">
        <f>'Parkrun Men'!C118</f>
        <v>1.5729166666666666E-2</v>
      </c>
      <c r="I119" s="6">
        <f t="shared" si="42"/>
        <v>0</v>
      </c>
      <c r="J119" s="6"/>
      <c r="K119" s="6"/>
      <c r="L119" s="6"/>
      <c r="M119" s="6"/>
      <c r="N119" s="6"/>
      <c r="O119" s="6"/>
      <c r="P119" s="6"/>
      <c r="Q119" s="6"/>
      <c r="R119" s="6"/>
      <c r="S119" s="6"/>
      <c r="T119" s="6"/>
      <c r="U119" s="102"/>
      <c r="V119" s="1">
        <v>1</v>
      </c>
    </row>
    <row r="120" spans="1:22" x14ac:dyDescent="0.5">
      <c r="A120" s="101" t="str">
        <f>F120</f>
        <v/>
      </c>
      <c r="B120" s="48" t="s">
        <v>457</v>
      </c>
      <c r="C120" s="48" t="s">
        <v>458</v>
      </c>
      <c r="D120" s="8" t="str">
        <f t="shared" si="43"/>
        <v/>
      </c>
      <c r="E120" s="8" t="str">
        <f>IF(OR(D120="",COUNTIF($D$4:$D$144,"="&amp;D120)&lt;=1),"",IF(COUNTIF($D$4:$D120,"="&amp;D120)=1,"",COUNTIF($D$4:$D120,"="&amp;D120)-1))</f>
        <v/>
      </c>
      <c r="F120" s="8" t="str">
        <f>IF(D120="","",SUM(D120:E120))</f>
        <v/>
      </c>
      <c r="G120" s="6">
        <f>IF(H120=0,I120,IF(I120=0,H120,MIN(H120:I120)))</f>
        <v>0</v>
      </c>
      <c r="H120" s="6">
        <f>'Parkrun Men'!C119</f>
        <v>0</v>
      </c>
      <c r="I120" s="6">
        <f t="shared" ref="I120" si="49">MIN(J120:U120)</f>
        <v>0</v>
      </c>
      <c r="J120" s="6"/>
      <c r="K120" s="6"/>
      <c r="L120" s="6"/>
      <c r="M120" s="6"/>
      <c r="N120" s="6"/>
      <c r="O120" s="6"/>
      <c r="P120" s="6"/>
      <c r="Q120" s="6"/>
      <c r="R120" s="6"/>
      <c r="S120" s="6"/>
      <c r="T120" s="6"/>
      <c r="U120" s="102"/>
      <c r="V120" s="1">
        <v>1</v>
      </c>
    </row>
    <row r="121" spans="1:22" x14ac:dyDescent="0.5">
      <c r="A121" s="101">
        <f t="shared" ref="A121:A141" si="50">F121</f>
        <v>24</v>
      </c>
      <c r="B121" s="48" t="s">
        <v>204</v>
      </c>
      <c r="C121" s="48" t="s">
        <v>205</v>
      </c>
      <c r="D121" s="8">
        <f t="shared" si="43"/>
        <v>24</v>
      </c>
      <c r="E121" s="8" t="str">
        <f>IF(OR(D121="",COUNTIF($D$4:$D$144,"="&amp;D121)&lt;=1),"",IF(COUNTIF($D$4:$D121,"="&amp;D121)=1,"",COUNTIF($D$4:$D121,"="&amp;D121)-1))</f>
        <v/>
      </c>
      <c r="F121" s="8">
        <f t="shared" ref="F121:F141" si="51">IF(D121="","",SUM(D121:E121))</f>
        <v>24</v>
      </c>
      <c r="G121" s="6">
        <f t="shared" si="48"/>
        <v>1.4224537037037037E-2</v>
      </c>
      <c r="H121" s="6">
        <f>'Parkrun Men'!C120</f>
        <v>1.4224537037037037E-2</v>
      </c>
      <c r="I121" s="6">
        <f t="shared" si="42"/>
        <v>0</v>
      </c>
      <c r="J121" s="6"/>
      <c r="K121" s="6"/>
      <c r="L121" s="6"/>
      <c r="M121" s="6"/>
      <c r="N121" s="6"/>
      <c r="O121" s="6"/>
      <c r="P121" s="6"/>
      <c r="Q121" s="6"/>
      <c r="R121" s="6"/>
      <c r="S121" s="6"/>
      <c r="T121" s="6"/>
      <c r="U121" s="102"/>
      <c r="V121" s="1">
        <v>1</v>
      </c>
    </row>
    <row r="122" spans="1:22" x14ac:dyDescent="0.5">
      <c r="A122" s="101">
        <f t="shared" si="50"/>
        <v>59</v>
      </c>
      <c r="B122" s="48" t="s">
        <v>34</v>
      </c>
      <c r="C122" s="48" t="s">
        <v>170</v>
      </c>
      <c r="D122" s="8">
        <f t="shared" si="43"/>
        <v>58</v>
      </c>
      <c r="E122" s="8">
        <f>IF(OR(D122="",COUNTIF($D$4:$D$144,"="&amp;D122)&lt;=1),"",IF(COUNTIF($D$4:$D122,"="&amp;D122)=1,"",COUNTIF($D$4:$D122,"="&amp;D122)-1))</f>
        <v>1</v>
      </c>
      <c r="F122" s="8">
        <f t="shared" si="51"/>
        <v>59</v>
      </c>
      <c r="G122" s="6">
        <f t="shared" si="48"/>
        <v>1.7962962962962962E-2</v>
      </c>
      <c r="H122" s="6">
        <f>'Parkrun Men'!C121</f>
        <v>1.7962962962962962E-2</v>
      </c>
      <c r="I122" s="6">
        <f t="shared" si="42"/>
        <v>0</v>
      </c>
      <c r="J122" s="6"/>
      <c r="K122" s="6"/>
      <c r="L122" s="6"/>
      <c r="M122" s="6"/>
      <c r="N122" s="6"/>
      <c r="O122" s="6"/>
      <c r="P122" s="6"/>
      <c r="Q122" s="6"/>
      <c r="R122" s="6"/>
      <c r="S122" s="6"/>
      <c r="T122" s="6"/>
      <c r="U122" s="102"/>
      <c r="V122" s="1">
        <v>1</v>
      </c>
    </row>
    <row r="123" spans="1:22" x14ac:dyDescent="0.5">
      <c r="A123" s="101" t="str">
        <f t="shared" si="50"/>
        <v/>
      </c>
      <c r="B123" s="48" t="s">
        <v>224</v>
      </c>
      <c r="C123" s="48" t="s">
        <v>225</v>
      </c>
      <c r="D123" s="8" t="str">
        <f t="shared" si="43"/>
        <v/>
      </c>
      <c r="E123" s="8" t="str">
        <f>IF(OR(D123="",COUNTIF($D$4:$D$144,"="&amp;D123)&lt;=1),"",IF(COUNTIF($D$4:$D123,"="&amp;D123)=1,"",COUNTIF($D$4:$D123,"="&amp;D123)-1))</f>
        <v/>
      </c>
      <c r="F123" s="8" t="str">
        <f t="shared" si="51"/>
        <v/>
      </c>
      <c r="G123" s="6">
        <f t="shared" si="48"/>
        <v>0</v>
      </c>
      <c r="H123" s="6">
        <f>'Parkrun Men'!C122</f>
        <v>0</v>
      </c>
      <c r="I123" s="6">
        <f t="shared" si="42"/>
        <v>0</v>
      </c>
      <c r="J123" s="6"/>
      <c r="K123" s="6"/>
      <c r="L123" s="6"/>
      <c r="M123" s="6"/>
      <c r="N123" s="6"/>
      <c r="O123" s="6"/>
      <c r="P123" s="6"/>
      <c r="Q123" s="6"/>
      <c r="R123" s="6"/>
      <c r="S123" s="6"/>
      <c r="T123" s="6"/>
      <c r="U123" s="102"/>
      <c r="V123" s="1">
        <v>1</v>
      </c>
    </row>
    <row r="124" spans="1:22" x14ac:dyDescent="0.5">
      <c r="A124" s="101" t="str">
        <f t="shared" si="50"/>
        <v/>
      </c>
      <c r="B124" s="48" t="s">
        <v>56</v>
      </c>
      <c r="C124" s="48" t="s">
        <v>115</v>
      </c>
      <c r="D124" s="8" t="str">
        <f t="shared" si="43"/>
        <v/>
      </c>
      <c r="E124" s="8" t="str">
        <f>IF(OR(D124="",COUNTIF($D$4:$D$144,"="&amp;D124)&lt;=1),"",IF(COUNTIF($D$4:$D124,"="&amp;D124)=1,"",COUNTIF($D$4:$D124,"="&amp;D124)-1))</f>
        <v/>
      </c>
      <c r="F124" s="8" t="str">
        <f t="shared" si="51"/>
        <v/>
      </c>
      <c r="G124" s="6">
        <f t="shared" si="48"/>
        <v>0</v>
      </c>
      <c r="H124" s="6">
        <f>'Parkrun Men'!C123</f>
        <v>0</v>
      </c>
      <c r="I124" s="6">
        <f t="shared" si="42"/>
        <v>0</v>
      </c>
      <c r="J124" s="6"/>
      <c r="K124" s="6"/>
      <c r="L124" s="6"/>
      <c r="M124" s="6"/>
      <c r="N124" s="6"/>
      <c r="O124" s="6"/>
      <c r="P124" s="6"/>
      <c r="Q124" s="6"/>
      <c r="R124" s="6"/>
      <c r="S124" s="6"/>
      <c r="T124" s="6"/>
      <c r="U124" s="102"/>
      <c r="V124" s="1">
        <v>1</v>
      </c>
    </row>
    <row r="125" spans="1:22" x14ac:dyDescent="0.5">
      <c r="A125" s="101">
        <f t="shared" si="50"/>
        <v>82</v>
      </c>
      <c r="B125" s="48" t="s">
        <v>14</v>
      </c>
      <c r="C125" s="48" t="s">
        <v>154</v>
      </c>
      <c r="D125" s="8">
        <f t="shared" si="43"/>
        <v>82</v>
      </c>
      <c r="E125" s="8" t="str">
        <f>IF(OR(D125="",COUNTIF($D$4:$D$144,"="&amp;D125)&lt;=1),"",IF(COUNTIF($D$4:$D125,"="&amp;D125)=1,"",COUNTIF($D$4:$D125,"="&amp;D125)-1))</f>
        <v/>
      </c>
      <c r="F125" s="8">
        <f t="shared" si="51"/>
        <v>82</v>
      </c>
      <c r="G125" s="6">
        <f t="shared" si="48"/>
        <v>2.1087962962962965E-2</v>
      </c>
      <c r="H125" s="6">
        <f>'Parkrun Men'!C124</f>
        <v>2.1087962962962965E-2</v>
      </c>
      <c r="I125" s="6">
        <f t="shared" si="42"/>
        <v>0</v>
      </c>
      <c r="J125" s="6"/>
      <c r="K125" s="6"/>
      <c r="L125" s="6"/>
      <c r="M125" s="6"/>
      <c r="N125" s="6"/>
      <c r="O125" s="6"/>
      <c r="P125" s="6"/>
      <c r="Q125" s="6"/>
      <c r="R125" s="6"/>
      <c r="S125" s="6"/>
      <c r="T125" s="6"/>
      <c r="U125" s="102"/>
      <c r="V125" s="1">
        <v>1</v>
      </c>
    </row>
    <row r="126" spans="1:22" x14ac:dyDescent="0.5">
      <c r="A126" s="101">
        <f t="shared" si="50"/>
        <v>1</v>
      </c>
      <c r="B126" s="48" t="s">
        <v>180</v>
      </c>
      <c r="C126" s="48" t="s">
        <v>199</v>
      </c>
      <c r="D126" s="8">
        <f t="shared" si="43"/>
        <v>1</v>
      </c>
      <c r="E126" s="8" t="str">
        <f>IF(OR(D126="",COUNTIF($D$4:$D$144,"="&amp;D126)&lt;=1),"",IF(COUNTIF($D$4:$D126,"="&amp;D126)=1,"",COUNTIF($D$4:$D126,"="&amp;D126)-1))</f>
        <v/>
      </c>
      <c r="F126" s="8">
        <f t="shared" si="51"/>
        <v>1</v>
      </c>
      <c r="G126" s="6">
        <f t="shared" si="48"/>
        <v>1.0821759259259258E-2</v>
      </c>
      <c r="H126" s="6">
        <f>'Parkrun Men'!C125</f>
        <v>1.0821759259259258E-2</v>
      </c>
      <c r="I126" s="6">
        <f t="shared" si="42"/>
        <v>0</v>
      </c>
      <c r="J126" s="6"/>
      <c r="K126" s="6"/>
      <c r="L126" s="6"/>
      <c r="M126" s="6"/>
      <c r="N126" s="6"/>
      <c r="O126" s="6"/>
      <c r="P126" s="6"/>
      <c r="Q126" s="6"/>
      <c r="R126" s="6"/>
      <c r="S126" s="6"/>
      <c r="T126" s="6"/>
      <c r="U126" s="102"/>
      <c r="V126" s="1">
        <v>1</v>
      </c>
    </row>
    <row r="127" spans="1:22" x14ac:dyDescent="0.5">
      <c r="A127" s="101">
        <f>F127</f>
        <v>30</v>
      </c>
      <c r="B127" s="48" t="s">
        <v>313</v>
      </c>
      <c r="C127" s="48" t="s">
        <v>314</v>
      </c>
      <c r="D127" s="8">
        <f t="shared" si="43"/>
        <v>30</v>
      </c>
      <c r="E127" s="8" t="str">
        <f>IF(OR(D127="",COUNTIF($D$4:$D$144,"="&amp;D127)&lt;=1),"",IF(COUNTIF($D$4:$D127,"="&amp;D127)=1,"",COUNTIF($D$4:$D127,"="&amp;D127)-1))</f>
        <v/>
      </c>
      <c r="F127" s="8">
        <f>IF(D127="","",SUM(D127:E127))</f>
        <v>30</v>
      </c>
      <c r="G127" s="6">
        <f>IF(H127=0,I127,IF(I127=0,H127,MIN(H127:I127)))</f>
        <v>1.4687499999999999E-2</v>
      </c>
      <c r="H127" s="6">
        <f>'Parkrun Men'!C126</f>
        <v>1.4687499999999999E-2</v>
      </c>
      <c r="I127" s="6">
        <f t="shared" si="42"/>
        <v>0</v>
      </c>
      <c r="J127" s="6"/>
      <c r="K127" s="6"/>
      <c r="L127" s="6"/>
      <c r="M127" s="6"/>
      <c r="N127" s="6"/>
      <c r="O127" s="6"/>
      <c r="P127" s="6"/>
      <c r="Q127" s="6"/>
      <c r="R127" s="6"/>
      <c r="S127" s="6"/>
      <c r="T127" s="6"/>
      <c r="U127" s="102"/>
      <c r="V127" s="1">
        <v>1</v>
      </c>
    </row>
    <row r="128" spans="1:22" x14ac:dyDescent="0.5">
      <c r="A128" s="101">
        <f>F128</f>
        <v>35</v>
      </c>
      <c r="B128" s="48" t="s">
        <v>207</v>
      </c>
      <c r="C128" s="48" t="s">
        <v>344</v>
      </c>
      <c r="D128" s="8">
        <f t="shared" si="43"/>
        <v>35</v>
      </c>
      <c r="E128" s="8" t="str">
        <f>IF(OR(D128="",COUNTIF($D$4:$D$144,"="&amp;D128)&lt;=1),"",IF(COUNTIF($D$4:$D128,"="&amp;D128)=1,"",COUNTIF($D$4:$D128,"="&amp;D128)-1))</f>
        <v/>
      </c>
      <c r="F128" s="8">
        <f>IF(D128="","",SUM(D128:E128))</f>
        <v>35</v>
      </c>
      <c r="G128" s="6">
        <f>IF(H128=0,I128,IF(I128=0,H128,MIN(H128:I128)))</f>
        <v>1.5104166666666667E-2</v>
      </c>
      <c r="H128" s="6">
        <f>'Parkrun Men'!C127</f>
        <v>1.5104166666666667E-2</v>
      </c>
      <c r="I128" s="6">
        <f t="shared" ref="I128:I143" si="52">MIN(J128:U128)</f>
        <v>0</v>
      </c>
      <c r="J128" s="6"/>
      <c r="K128" s="6"/>
      <c r="L128" s="6"/>
      <c r="M128" s="6"/>
      <c r="N128" s="6"/>
      <c r="O128" s="6"/>
      <c r="P128" s="6"/>
      <c r="Q128" s="6"/>
      <c r="R128" s="6"/>
      <c r="S128" s="6"/>
      <c r="T128" s="6"/>
      <c r="U128" s="102"/>
      <c r="V128" s="1">
        <v>1</v>
      </c>
    </row>
    <row r="129" spans="1:22" x14ac:dyDescent="0.5">
      <c r="A129" s="101">
        <f t="shared" si="50"/>
        <v>44</v>
      </c>
      <c r="B129" s="48" t="s">
        <v>8</v>
      </c>
      <c r="C129" s="48" t="s">
        <v>9</v>
      </c>
      <c r="D129" s="8">
        <f t="shared" si="43"/>
        <v>44</v>
      </c>
      <c r="E129" s="8" t="str">
        <f>IF(OR(D129="",COUNTIF($D$4:$D$144,"="&amp;D129)&lt;=1),"",IF(COUNTIF($D$4:$D129,"="&amp;D129)=1,"",COUNTIF($D$4:$D129,"="&amp;D129)-1))</f>
        <v/>
      </c>
      <c r="F129" s="8">
        <f t="shared" si="51"/>
        <v>44</v>
      </c>
      <c r="G129" s="6">
        <f t="shared" si="48"/>
        <v>1.6134259259259258E-2</v>
      </c>
      <c r="H129" s="6">
        <f>'Parkrun Men'!C128</f>
        <v>1.6134259259259258E-2</v>
      </c>
      <c r="I129" s="6">
        <f t="shared" si="52"/>
        <v>0</v>
      </c>
      <c r="J129" s="6"/>
      <c r="K129" s="6"/>
      <c r="L129" s="6"/>
      <c r="M129" s="6"/>
      <c r="N129" s="6"/>
      <c r="O129" s="6"/>
      <c r="P129" s="6"/>
      <c r="Q129" s="6"/>
      <c r="R129" s="6"/>
      <c r="S129" s="6"/>
      <c r="T129" s="6"/>
      <c r="U129" s="102"/>
      <c r="V129" s="1">
        <v>1</v>
      </c>
    </row>
    <row r="130" spans="1:22" x14ac:dyDescent="0.5">
      <c r="A130" s="101">
        <f t="shared" si="50"/>
        <v>83</v>
      </c>
      <c r="B130" s="48" t="s">
        <v>164</v>
      </c>
      <c r="C130" s="48" t="s">
        <v>183</v>
      </c>
      <c r="D130" s="8">
        <f t="shared" si="43"/>
        <v>83</v>
      </c>
      <c r="E130" s="8" t="str">
        <f>IF(OR(D130="",COUNTIF($D$4:$D$144,"="&amp;D130)&lt;=1),"",IF(COUNTIF($D$4:$D130,"="&amp;D130)=1,"",COUNTIF($D$4:$D130,"="&amp;D130)-1))</f>
        <v/>
      </c>
      <c r="F130" s="8">
        <f t="shared" si="51"/>
        <v>83</v>
      </c>
      <c r="G130" s="6">
        <f t="shared" si="48"/>
        <v>2.1168981481481483E-2</v>
      </c>
      <c r="H130" s="6">
        <f>'Parkrun Men'!C129</f>
        <v>2.1168981481481483E-2</v>
      </c>
      <c r="I130" s="6">
        <f t="shared" si="52"/>
        <v>0</v>
      </c>
      <c r="J130" s="6"/>
      <c r="K130" s="6"/>
      <c r="L130" s="6"/>
      <c r="M130" s="6"/>
      <c r="N130" s="6"/>
      <c r="O130" s="6"/>
      <c r="P130" s="6"/>
      <c r="Q130" s="6"/>
      <c r="R130" s="6"/>
      <c r="S130" s="6"/>
      <c r="T130" s="6"/>
      <c r="U130" s="102"/>
      <c r="V130" s="1">
        <v>1</v>
      </c>
    </row>
    <row r="131" spans="1:22" x14ac:dyDescent="0.5">
      <c r="A131" s="101" t="str">
        <f>F131</f>
        <v/>
      </c>
      <c r="B131" s="48" t="s">
        <v>329</v>
      </c>
      <c r="C131" s="48" t="s">
        <v>330</v>
      </c>
      <c r="D131" s="8" t="str">
        <f t="shared" si="43"/>
        <v/>
      </c>
      <c r="E131" s="8" t="str">
        <f>IF(OR(D131="",COUNTIF($D$4:$D$144,"="&amp;D131)&lt;=1),"",IF(COUNTIF($D$4:$D131,"="&amp;D131)=1,"",COUNTIF($D$4:$D131,"="&amp;D131)-1))</f>
        <v/>
      </c>
      <c r="F131" s="8" t="str">
        <f>IF(D131="","",SUM(D131:E131))</f>
        <v/>
      </c>
      <c r="G131" s="6">
        <f>IF(H131=0,I131,IF(I131=0,H131,MIN(H131:I131)))</f>
        <v>0</v>
      </c>
      <c r="H131" s="6">
        <f>'Parkrun Men'!C130</f>
        <v>0</v>
      </c>
      <c r="I131" s="6">
        <f t="shared" si="52"/>
        <v>0</v>
      </c>
      <c r="J131" s="6"/>
      <c r="K131" s="6"/>
      <c r="L131" s="6"/>
      <c r="M131" s="6"/>
      <c r="N131" s="6"/>
      <c r="O131" s="6"/>
      <c r="P131" s="6"/>
      <c r="Q131" s="6"/>
      <c r="R131" s="6"/>
      <c r="S131" s="6"/>
      <c r="T131" s="6"/>
      <c r="U131" s="102"/>
      <c r="V131" s="1">
        <v>1</v>
      </c>
    </row>
    <row r="132" spans="1:22" x14ac:dyDescent="0.5">
      <c r="A132" s="101">
        <f t="shared" si="50"/>
        <v>17</v>
      </c>
      <c r="B132" s="48" t="s">
        <v>215</v>
      </c>
      <c r="C132" s="48" t="s">
        <v>216</v>
      </c>
      <c r="D132" s="8">
        <f t="shared" ref="D132:D143" si="53">IF(RANK(G132,G$4:G$144,1)-COUNTIF(G$4:G$144,"=0")&lt;=0,"",RANK(G132,G$4:G$144,1)-COUNTIF(G$4:G$144,"=0"))</f>
        <v>17</v>
      </c>
      <c r="E132" s="8" t="str">
        <f>IF(OR(D132="",COUNTIF($D$4:$D$144,"="&amp;D132)&lt;=1),"",IF(COUNTIF($D$4:$D132,"="&amp;D132)=1,"",COUNTIF($D$4:$D132,"="&amp;D132)-1))</f>
        <v/>
      </c>
      <c r="F132" s="8">
        <f t="shared" si="51"/>
        <v>17</v>
      </c>
      <c r="G132" s="6">
        <f t="shared" si="48"/>
        <v>1.3668981481481482E-2</v>
      </c>
      <c r="H132" s="6">
        <f>'Parkrun Men'!C131</f>
        <v>1.3668981481481482E-2</v>
      </c>
      <c r="I132" s="6">
        <f t="shared" si="52"/>
        <v>0</v>
      </c>
      <c r="J132" s="6"/>
      <c r="K132" s="6"/>
      <c r="L132" s="6"/>
      <c r="M132" s="6"/>
      <c r="N132" s="6"/>
      <c r="O132" s="6"/>
      <c r="P132" s="6"/>
      <c r="Q132" s="6"/>
      <c r="R132" s="6"/>
      <c r="S132" s="6"/>
      <c r="T132" s="6"/>
      <c r="U132" s="102"/>
      <c r="V132" s="1">
        <v>1</v>
      </c>
    </row>
    <row r="133" spans="1:22" x14ac:dyDescent="0.5">
      <c r="A133" s="101" t="str">
        <f t="shared" si="50"/>
        <v/>
      </c>
      <c r="B133" s="48" t="s">
        <v>197</v>
      </c>
      <c r="C133" s="48" t="s">
        <v>146</v>
      </c>
      <c r="D133" s="8" t="str">
        <f t="shared" si="53"/>
        <v/>
      </c>
      <c r="E133" s="8" t="str">
        <f>IF(OR(D133="",COUNTIF($D$4:$D$144,"="&amp;D133)&lt;=1),"",IF(COUNTIF($D$4:$D133,"="&amp;D133)=1,"",COUNTIF($D$4:$D133,"="&amp;D133)-1))</f>
        <v/>
      </c>
      <c r="F133" s="8" t="str">
        <f t="shared" si="51"/>
        <v/>
      </c>
      <c r="G133" s="6">
        <f t="shared" si="48"/>
        <v>0</v>
      </c>
      <c r="H133" s="6">
        <f>'Parkrun Men'!C132</f>
        <v>0</v>
      </c>
      <c r="I133" s="6">
        <f t="shared" si="52"/>
        <v>0</v>
      </c>
      <c r="J133" s="6"/>
      <c r="K133" s="6"/>
      <c r="L133" s="6"/>
      <c r="M133" s="6"/>
      <c r="N133" s="6"/>
      <c r="O133" s="6"/>
      <c r="P133" s="6"/>
      <c r="Q133" s="6"/>
      <c r="R133" s="6"/>
      <c r="S133" s="6"/>
      <c r="T133" s="6"/>
      <c r="U133" s="102"/>
      <c r="V133" s="1">
        <v>1</v>
      </c>
    </row>
    <row r="134" spans="1:22" x14ac:dyDescent="0.5">
      <c r="A134" s="101" t="str">
        <f t="shared" si="50"/>
        <v/>
      </c>
      <c r="B134" s="48" t="s">
        <v>91</v>
      </c>
      <c r="C134" s="48" t="s">
        <v>175</v>
      </c>
      <c r="D134" s="8" t="str">
        <f t="shared" si="53"/>
        <v/>
      </c>
      <c r="E134" s="8" t="str">
        <f>IF(OR(D134="",COUNTIF($D$4:$D$144,"="&amp;D134)&lt;=1),"",IF(COUNTIF($D$4:$D134,"="&amp;D134)=1,"",COUNTIF($D$4:$D134,"="&amp;D134)-1))</f>
        <v/>
      </c>
      <c r="F134" s="8" t="str">
        <f t="shared" si="51"/>
        <v/>
      </c>
      <c r="G134" s="6">
        <f t="shared" si="48"/>
        <v>0</v>
      </c>
      <c r="H134" s="6">
        <f>'Parkrun Men'!C133</f>
        <v>0</v>
      </c>
      <c r="I134" s="6">
        <f t="shared" si="52"/>
        <v>0</v>
      </c>
      <c r="J134" s="6"/>
      <c r="K134" s="6"/>
      <c r="L134" s="6"/>
      <c r="M134" s="6"/>
      <c r="N134" s="6"/>
      <c r="O134" s="6"/>
      <c r="P134" s="6"/>
      <c r="Q134" s="6"/>
      <c r="R134" s="6"/>
      <c r="S134" s="6"/>
      <c r="T134" s="6"/>
      <c r="U134" s="102"/>
      <c r="V134" s="1">
        <v>1</v>
      </c>
    </row>
    <row r="135" spans="1:22" x14ac:dyDescent="0.5">
      <c r="A135" s="101">
        <f t="shared" si="50"/>
        <v>23</v>
      </c>
      <c r="B135" s="48" t="s">
        <v>164</v>
      </c>
      <c r="C135" s="48" t="s">
        <v>169</v>
      </c>
      <c r="D135" s="8">
        <f t="shared" si="53"/>
        <v>23</v>
      </c>
      <c r="E135" s="8" t="str">
        <f>IF(OR(D135="",COUNTIF($D$4:$D$144,"="&amp;D135)&lt;=1),"",IF(COUNTIF($D$4:$D135,"="&amp;D135)=1,"",COUNTIF($D$4:$D135,"="&amp;D135)-1))</f>
        <v/>
      </c>
      <c r="F135" s="8">
        <f t="shared" si="51"/>
        <v>23</v>
      </c>
      <c r="G135" s="6">
        <f t="shared" si="48"/>
        <v>1.4212962962962964E-2</v>
      </c>
      <c r="H135" s="6">
        <f>'Parkrun Men'!C134</f>
        <v>1.4212962962962964E-2</v>
      </c>
      <c r="I135" s="6">
        <f t="shared" si="52"/>
        <v>0</v>
      </c>
      <c r="J135" s="6"/>
      <c r="K135" s="6"/>
      <c r="L135" s="6"/>
      <c r="M135" s="6"/>
      <c r="N135" s="6"/>
      <c r="O135" s="6"/>
      <c r="P135" s="6"/>
      <c r="Q135" s="6"/>
      <c r="R135" s="6"/>
      <c r="S135" s="6"/>
      <c r="T135" s="6"/>
      <c r="U135" s="102"/>
      <c r="V135" s="1">
        <v>1</v>
      </c>
    </row>
    <row r="136" spans="1:22" x14ac:dyDescent="0.5">
      <c r="A136" s="101">
        <f t="shared" si="50"/>
        <v>57</v>
      </c>
      <c r="B136" s="48" t="s">
        <v>12</v>
      </c>
      <c r="C136" s="48" t="s">
        <v>19</v>
      </c>
      <c r="D136" s="8">
        <f t="shared" si="53"/>
        <v>57</v>
      </c>
      <c r="E136" s="8" t="str">
        <f>IF(OR(D136="",COUNTIF($D$4:$D$144,"="&amp;D136)&lt;=1),"",IF(COUNTIF($D$4:$D136,"="&amp;D136)=1,"",COUNTIF($D$4:$D136,"="&amp;D136)-1))</f>
        <v/>
      </c>
      <c r="F136" s="8">
        <f t="shared" si="51"/>
        <v>57</v>
      </c>
      <c r="G136" s="6">
        <f t="shared" si="48"/>
        <v>1.7685185185185186E-2</v>
      </c>
      <c r="H136" s="6">
        <f>'Parkrun Men'!C135</f>
        <v>1.7685185185185186E-2</v>
      </c>
      <c r="I136" s="6">
        <f t="shared" si="52"/>
        <v>0</v>
      </c>
      <c r="J136" s="6"/>
      <c r="K136" s="6"/>
      <c r="L136" s="6"/>
      <c r="M136" s="6"/>
      <c r="N136" s="6"/>
      <c r="O136" s="6"/>
      <c r="P136" s="6"/>
      <c r="Q136" s="6"/>
      <c r="R136" s="6"/>
      <c r="S136" s="6"/>
      <c r="T136" s="6"/>
      <c r="U136" s="102"/>
      <c r="V136" s="1">
        <v>1</v>
      </c>
    </row>
    <row r="137" spans="1:22" x14ac:dyDescent="0.5">
      <c r="A137" s="101" t="str">
        <f>F137</f>
        <v/>
      </c>
      <c r="B137" s="48" t="s">
        <v>293</v>
      </c>
      <c r="C137" s="48" t="s">
        <v>294</v>
      </c>
      <c r="D137" s="8" t="str">
        <f t="shared" si="53"/>
        <v/>
      </c>
      <c r="E137" s="8" t="str">
        <f>IF(OR(D137="",COUNTIF($D$4:$D$144,"="&amp;D137)&lt;=1),"",IF(COUNTIF($D$4:$D137,"="&amp;D137)=1,"",COUNTIF($D$4:$D137,"="&amp;D137)-1))</f>
        <v/>
      </c>
      <c r="F137" s="8" t="str">
        <f>IF(D137="","",SUM(D137:E137))</f>
        <v/>
      </c>
      <c r="G137" s="6">
        <f>IF(H137=0,I137,IF(I137=0,H137,MIN(H137:I137)))</f>
        <v>0</v>
      </c>
      <c r="H137" s="6">
        <f>'Parkrun Men'!C136</f>
        <v>0</v>
      </c>
      <c r="I137" s="6">
        <f t="shared" si="52"/>
        <v>0</v>
      </c>
      <c r="J137" s="6"/>
      <c r="K137" s="6"/>
      <c r="L137" s="6"/>
      <c r="M137" s="6"/>
      <c r="N137" s="6"/>
      <c r="O137" s="6"/>
      <c r="P137" s="6"/>
      <c r="Q137" s="6"/>
      <c r="R137" s="6"/>
      <c r="S137" s="6"/>
      <c r="T137" s="6"/>
      <c r="U137" s="102"/>
      <c r="V137" s="1">
        <v>1</v>
      </c>
    </row>
    <row r="138" spans="1:22" x14ac:dyDescent="0.5">
      <c r="A138" s="101">
        <f>F138</f>
        <v>5</v>
      </c>
      <c r="B138" s="48" t="s">
        <v>11</v>
      </c>
      <c r="C138" s="48" t="s">
        <v>297</v>
      </c>
      <c r="D138" s="8">
        <f t="shared" si="53"/>
        <v>5</v>
      </c>
      <c r="E138" s="8" t="str">
        <f>IF(OR(D138="",COUNTIF($D$4:$D$144,"="&amp;D138)&lt;=1),"",IF(COUNTIF($D$4:$D138,"="&amp;D138)=1,"",COUNTIF($D$4:$D138,"="&amp;D138)-1))</f>
        <v/>
      </c>
      <c r="F138" s="8">
        <f>IF(D138="","",SUM(D138:E138))</f>
        <v>5</v>
      </c>
      <c r="G138" s="6">
        <f>IF(H138=0,I138,IF(I138=0,H138,MIN(H138:I138)))</f>
        <v>1.1840277777777778E-2</v>
      </c>
      <c r="H138" s="6">
        <f>'Parkrun Men'!C137</f>
        <v>1.1840277777777778E-2</v>
      </c>
      <c r="I138" s="6">
        <f t="shared" si="52"/>
        <v>1.2152777777777778E-2</v>
      </c>
      <c r="J138" s="6"/>
      <c r="K138" s="6"/>
      <c r="L138" s="6"/>
      <c r="M138" s="6"/>
      <c r="N138" s="6"/>
      <c r="O138" s="6">
        <v>1.2152777777777778E-2</v>
      </c>
      <c r="P138" s="6"/>
      <c r="Q138" s="6"/>
      <c r="R138" s="6"/>
      <c r="S138" s="6"/>
      <c r="T138" s="6"/>
      <c r="U138" s="102"/>
      <c r="V138" s="1">
        <v>1</v>
      </c>
    </row>
    <row r="139" spans="1:22" x14ac:dyDescent="0.5">
      <c r="A139" s="101">
        <f>F139</f>
        <v>18</v>
      </c>
      <c r="B139" s="48" t="s">
        <v>322</v>
      </c>
      <c r="C139" s="48" t="s">
        <v>345</v>
      </c>
      <c r="D139" s="8">
        <f t="shared" si="53"/>
        <v>18</v>
      </c>
      <c r="E139" s="8" t="str">
        <f>IF(OR(D139="",COUNTIF($D$4:$D$144,"="&amp;D139)&lt;=1),"",IF(COUNTIF($D$4:$D139,"="&amp;D139)=1,"",COUNTIF($D$4:$D139,"="&amp;D139)-1))</f>
        <v/>
      </c>
      <c r="F139" s="8">
        <f>IF(D139="","",SUM(D139:E139))</f>
        <v>18</v>
      </c>
      <c r="G139" s="6">
        <f>IF(H139=0,I139,IF(I139=0,H139,MIN(H139:I139)))</f>
        <v>1.3738425925925926E-2</v>
      </c>
      <c r="H139" s="6">
        <f>'Parkrun Men'!C138</f>
        <v>1.3738425925925926E-2</v>
      </c>
      <c r="I139" s="6">
        <f t="shared" si="52"/>
        <v>0</v>
      </c>
      <c r="J139" s="6"/>
      <c r="K139" s="6"/>
      <c r="L139" s="6"/>
      <c r="M139" s="6"/>
      <c r="N139" s="6"/>
      <c r="O139" s="6"/>
      <c r="P139" s="6"/>
      <c r="Q139" s="6"/>
      <c r="R139" s="6"/>
      <c r="S139" s="6"/>
      <c r="T139" s="6"/>
      <c r="U139" s="102"/>
      <c r="V139" s="1">
        <v>1</v>
      </c>
    </row>
    <row r="140" spans="1:22" x14ac:dyDescent="0.5">
      <c r="A140" s="101">
        <f t="shared" si="50"/>
        <v>86</v>
      </c>
      <c r="B140" s="48" t="s">
        <v>13</v>
      </c>
      <c r="C140" s="48" t="s">
        <v>88</v>
      </c>
      <c r="D140" s="8">
        <f t="shared" si="53"/>
        <v>86</v>
      </c>
      <c r="E140" s="8" t="str">
        <f>IF(OR(D140="",COUNTIF($D$4:$D$144,"="&amp;D140)&lt;=1),"",IF(COUNTIF($D$4:$D140,"="&amp;D140)=1,"",COUNTIF($D$4:$D140,"="&amp;D140)-1))</f>
        <v/>
      </c>
      <c r="F140" s="8">
        <f t="shared" si="51"/>
        <v>86</v>
      </c>
      <c r="G140" s="6">
        <f t="shared" si="48"/>
        <v>2.2349537037037036E-2</v>
      </c>
      <c r="H140" s="6">
        <f>'Parkrun Men'!C139</f>
        <v>2.2349537037037036E-2</v>
      </c>
      <c r="I140" s="6">
        <f t="shared" si="52"/>
        <v>0</v>
      </c>
      <c r="J140" s="6"/>
      <c r="K140" s="6"/>
      <c r="L140" s="6"/>
      <c r="M140" s="6"/>
      <c r="N140" s="6"/>
      <c r="O140" s="6"/>
      <c r="P140" s="6"/>
      <c r="Q140" s="6"/>
      <c r="R140" s="6"/>
      <c r="S140" s="6"/>
      <c r="T140" s="6"/>
      <c r="U140" s="102"/>
      <c r="V140" s="1">
        <v>1</v>
      </c>
    </row>
    <row r="141" spans="1:22" x14ac:dyDescent="0.5">
      <c r="A141" s="101">
        <f t="shared" si="50"/>
        <v>87</v>
      </c>
      <c r="B141" s="48" t="s">
        <v>141</v>
      </c>
      <c r="C141" s="48" t="s">
        <v>142</v>
      </c>
      <c r="D141" s="8">
        <f t="shared" si="53"/>
        <v>87</v>
      </c>
      <c r="E141" s="8" t="str">
        <f>IF(OR(D141="",COUNTIF($D$4:$D$144,"="&amp;D141)&lt;=1),"",IF(COUNTIF($D$4:$D141,"="&amp;D141)=1,"",COUNTIF($D$4:$D141,"="&amp;D141)-1))</f>
        <v/>
      </c>
      <c r="F141" s="8">
        <f t="shared" si="51"/>
        <v>87</v>
      </c>
      <c r="G141" s="6">
        <f t="shared" si="48"/>
        <v>2.2997685185185184E-2</v>
      </c>
      <c r="H141" s="6">
        <f>'Parkrun Men'!C140</f>
        <v>2.2997685185185184E-2</v>
      </c>
      <c r="I141" s="6">
        <f t="shared" si="52"/>
        <v>0</v>
      </c>
      <c r="J141" s="6"/>
      <c r="K141" s="6"/>
      <c r="L141" s="6"/>
      <c r="M141" s="6"/>
      <c r="N141" s="6"/>
      <c r="O141" s="6"/>
      <c r="P141" s="6"/>
      <c r="Q141" s="6"/>
      <c r="R141" s="6"/>
      <c r="S141" s="6"/>
      <c r="T141" s="6"/>
      <c r="U141" s="102"/>
      <c r="V141" s="1">
        <v>1</v>
      </c>
    </row>
    <row r="142" spans="1:22" x14ac:dyDescent="0.5">
      <c r="A142" s="101">
        <f>F142</f>
        <v>34</v>
      </c>
      <c r="B142" s="48" t="s">
        <v>71</v>
      </c>
      <c r="C142" s="48" t="s">
        <v>72</v>
      </c>
      <c r="D142" s="8">
        <f t="shared" si="53"/>
        <v>34</v>
      </c>
      <c r="E142" s="8" t="str">
        <f>IF(OR(D142="",COUNTIF($D$4:$D$144,"="&amp;D142)&lt;=1),"",IF(COUNTIF($D$4:$D142,"="&amp;D142)=1,"",COUNTIF($D$4:$D142,"="&amp;D142)-1))</f>
        <v/>
      </c>
      <c r="F142" s="8">
        <f>IF(D142="","",SUM(D142:E142))</f>
        <v>34</v>
      </c>
      <c r="G142" s="6">
        <f>IF(H142=0,I142,IF(I142=0,H142,MIN(H142:I142)))</f>
        <v>1.5011574074074075E-2</v>
      </c>
      <c r="H142" s="6">
        <f>'Parkrun Men'!C141</f>
        <v>1.5011574074074075E-2</v>
      </c>
      <c r="I142" s="6">
        <f t="shared" si="52"/>
        <v>0</v>
      </c>
      <c r="J142" s="6"/>
      <c r="K142" s="6"/>
      <c r="L142" s="6"/>
      <c r="M142" s="6"/>
      <c r="N142" s="6"/>
      <c r="O142" s="6"/>
      <c r="P142" s="6"/>
      <c r="Q142" s="6"/>
      <c r="R142" s="6"/>
      <c r="S142" s="6"/>
      <c r="T142" s="6"/>
      <c r="U142" s="102"/>
      <c r="V142" s="1">
        <v>1</v>
      </c>
    </row>
    <row r="143" spans="1:22" x14ac:dyDescent="0.5">
      <c r="A143" s="101">
        <f>F143</f>
        <v>37</v>
      </c>
      <c r="B143" s="48" t="s">
        <v>20</v>
      </c>
      <c r="C143" s="48" t="s">
        <v>86</v>
      </c>
      <c r="D143" s="8">
        <f t="shared" si="53"/>
        <v>37</v>
      </c>
      <c r="E143" s="8" t="str">
        <f>IF(OR(D143="",COUNTIF($D$4:$D$144,"="&amp;D143)&lt;=1),"",IF(COUNTIF($D$4:$D143,"="&amp;D143)=1,"",COUNTIF($D$4:$D143,"="&amp;D143)-1))</f>
        <v/>
      </c>
      <c r="F143" s="8">
        <f>IF(D143="","",SUM(D143:E143))</f>
        <v>37</v>
      </c>
      <c r="G143" s="6">
        <f>IF(H143=0,I143,IF(I143=0,H143,MIN(H143:I143)))</f>
        <v>1.5300925925925926E-2</v>
      </c>
      <c r="H143" s="6">
        <f>'Parkrun Men'!C142</f>
        <v>1.5300925925925926E-2</v>
      </c>
      <c r="I143" s="6">
        <f t="shared" si="52"/>
        <v>0</v>
      </c>
      <c r="J143" s="6"/>
      <c r="K143" s="6"/>
      <c r="L143" s="6"/>
      <c r="M143" s="6"/>
      <c r="N143" s="6"/>
      <c r="O143" s="6"/>
      <c r="P143" s="6"/>
      <c r="Q143" s="6"/>
      <c r="R143" s="6"/>
      <c r="S143" s="6"/>
      <c r="T143" s="6"/>
      <c r="U143" s="102"/>
      <c r="V143" s="1">
        <v>1</v>
      </c>
    </row>
    <row r="144" spans="1:22" x14ac:dyDescent="0.5">
      <c r="A144" s="8"/>
      <c r="H144" s="11"/>
      <c r="I144" s="11"/>
    </row>
  </sheetData>
  <pageMargins left="0.36" right="0.25" top="0.42" bottom="0.66" header="0.28000000000000003" footer="0.5"/>
  <pageSetup paperSize="8" scale="55" orientation="portrait" r:id="rId1"/>
  <headerFooter alignWithMargins="0">
    <oddHeader>&amp;A</oddHeader>
    <oddFooter>&amp;L&amp;F&amp;C&amp;A&amp;R&amp;D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5">
    <tabColor rgb="FFFFFF00"/>
    <pageSetUpPr fitToPage="1"/>
  </sheetPr>
  <dimension ref="A1:AP123"/>
  <sheetViews>
    <sheetView zoomScale="90" zoomScaleNormal="90" workbookViewId="0">
      <pane xSplit="7" ySplit="3" topLeftCell="AG4" activePane="bottomRight" state="frozen"/>
      <selection pane="topRight"/>
      <selection pane="bottomLeft"/>
      <selection pane="bottomRight"/>
    </sheetView>
  </sheetViews>
  <sheetFormatPr defaultColWidth="9.109375" defaultRowHeight="15" x14ac:dyDescent="0.5"/>
  <cols>
    <col min="1" max="1" width="9.109375" style="10"/>
    <col min="2" max="2" width="11.5546875" style="1" customWidth="1"/>
    <col min="3" max="3" width="15.71875" style="1" customWidth="1"/>
    <col min="4" max="6" width="9.71875" style="8" hidden="1" customWidth="1"/>
    <col min="7" max="7" width="11.71875" style="13" bestFit="1" customWidth="1"/>
    <col min="8" max="42" width="14.77734375" style="13" customWidth="1"/>
    <col min="43" max="16384" width="9.109375" style="1"/>
  </cols>
  <sheetData>
    <row r="1" spans="1:42" s="2" customFormat="1" x14ac:dyDescent="0.5">
      <c r="A1" s="62" t="s">
        <v>229</v>
      </c>
      <c r="B1" s="63" t="s">
        <v>252</v>
      </c>
      <c r="C1" s="63" t="s">
        <v>253</v>
      </c>
      <c r="D1" s="64" t="s">
        <v>229</v>
      </c>
      <c r="E1" s="64" t="s">
        <v>230</v>
      </c>
      <c r="F1" s="64" t="s">
        <v>231</v>
      </c>
      <c r="G1" s="67" t="s">
        <v>263</v>
      </c>
      <c r="H1" s="64">
        <v>1</v>
      </c>
      <c r="I1" s="64">
        <v>2</v>
      </c>
      <c r="J1" s="64">
        <v>3</v>
      </c>
      <c r="K1" s="64">
        <v>4</v>
      </c>
      <c r="L1" s="64">
        <v>5</v>
      </c>
      <c r="M1" s="64">
        <v>6</v>
      </c>
      <c r="N1" s="64">
        <v>7</v>
      </c>
      <c r="O1" s="64">
        <v>8</v>
      </c>
      <c r="P1" s="64">
        <v>9</v>
      </c>
      <c r="Q1" s="64">
        <v>10</v>
      </c>
      <c r="R1" s="64">
        <v>11</v>
      </c>
      <c r="S1" s="64">
        <v>12</v>
      </c>
      <c r="T1" s="64">
        <v>13</v>
      </c>
      <c r="U1" s="64">
        <v>14</v>
      </c>
      <c r="V1" s="64">
        <v>15</v>
      </c>
      <c r="W1" s="64">
        <v>16</v>
      </c>
      <c r="X1" s="64">
        <v>17</v>
      </c>
      <c r="Y1" s="64">
        <v>18</v>
      </c>
      <c r="Z1" s="64">
        <v>19</v>
      </c>
      <c r="AA1" s="64">
        <v>20</v>
      </c>
      <c r="AB1" s="64">
        <v>21</v>
      </c>
      <c r="AC1" s="64">
        <v>22</v>
      </c>
      <c r="AD1" s="64">
        <v>23</v>
      </c>
      <c r="AE1" s="64">
        <v>24</v>
      </c>
      <c r="AF1" s="64">
        <v>25</v>
      </c>
      <c r="AG1" s="64">
        <v>26</v>
      </c>
      <c r="AH1" s="64">
        <v>27</v>
      </c>
      <c r="AI1" s="64">
        <v>28</v>
      </c>
      <c r="AJ1" s="64">
        <v>29</v>
      </c>
      <c r="AK1" s="64">
        <v>30</v>
      </c>
      <c r="AL1" s="64">
        <v>31</v>
      </c>
      <c r="AM1" s="64">
        <v>32</v>
      </c>
      <c r="AN1" s="64">
        <v>33</v>
      </c>
      <c r="AO1" s="64">
        <v>34</v>
      </c>
      <c r="AP1" s="68">
        <v>35</v>
      </c>
    </row>
    <row r="2" spans="1:42" s="2" customFormat="1" x14ac:dyDescent="0.5">
      <c r="A2" s="69"/>
      <c r="B2" s="70"/>
      <c r="C2" s="70"/>
      <c r="D2" s="70"/>
      <c r="E2" s="70"/>
      <c r="F2" s="37" t="s">
        <v>229</v>
      </c>
      <c r="G2" s="73" t="s">
        <v>262</v>
      </c>
      <c r="H2" s="58" cm="1">
        <f t="array" ref="H2">IF(ROWS(Races10k)&lt;H$1,"",IF(INDEX(Races10k,H$1,2)="","",INDEX(Races10k,H$1,2)))</f>
        <v>46023</v>
      </c>
      <c r="I2" s="58" cm="1">
        <f t="array" ref="I2">IF(ROWS(Races10k)&lt;I$1,"",IF(INDEX(Races10k,I$1,2)="","",INDEX(Races10k,I$1,2)))</f>
        <v>46047</v>
      </c>
      <c r="J2" s="58" cm="1">
        <f t="array" ref="J2">IF(ROWS(Races10k)&lt;J$1,"",IF(INDEX(Races10k,J$1,2)="","",INDEX(Races10k,J$1,2)))</f>
        <v>46075</v>
      </c>
      <c r="K2" s="58" cm="1">
        <f t="array" ref="K2">IF(ROWS(Races10k)&lt;K$1,"",IF(INDEX(Races10k,K$1,2)="","",INDEX(Races10k,K$1,2)))</f>
        <v>46082</v>
      </c>
      <c r="L2" s="58" cm="1">
        <f t="array" ref="L2">IF(ROWS(Races10k)&lt;L$1,"",IF(INDEX(Races10k,L$1,2)="","",INDEX(Races10k,L$1,2)))</f>
        <v>46117</v>
      </c>
      <c r="M2" s="58" cm="1">
        <f t="array" ref="M2">IF(ROWS(Races10k)&lt;M$1,"",IF(INDEX(Races10k,M$1,2)="","",INDEX(Races10k,M$1,2)))</f>
        <v>46117</v>
      </c>
      <c r="N2" s="58" cm="1">
        <f t="array" ref="N2">IF(ROWS(Races10k)&lt;N$1,"",IF(INDEX(Races10k,N$1,2)="","",INDEX(Races10k,N$1,2)))</f>
        <v>46117</v>
      </c>
      <c r="O2" s="58" cm="1">
        <f t="array" ref="O2">IF(ROWS(Races10k)&lt;O$1,"",IF(INDEX(Races10k,O$1,2)="","",INDEX(Races10k,O$1,2)))</f>
        <v>46124</v>
      </c>
      <c r="P2" s="58" cm="1">
        <f t="array" ref="P2">IF(ROWS(Races10k)&lt;P$1,"",IF(INDEX(Races10k,P$1,2)="","",INDEX(Races10k,P$1,2)))</f>
        <v>46124</v>
      </c>
      <c r="Q2" s="58" cm="1">
        <f t="array" ref="Q2">IF(ROWS(Races10k)&lt;Q$1,"",IF(INDEX(Races10k,Q$1,2)="","",INDEX(Races10k,Q$1,2)))</f>
        <v>46131</v>
      </c>
      <c r="R2" s="58" cm="1">
        <f t="array" ref="R2">IF(ROWS(Races10k)&lt;R$1,"",IF(INDEX(Races10k,R$1,2)="","",INDEX(Races10k,R$1,2)))</f>
        <v>46138</v>
      </c>
      <c r="S2" s="58" cm="1">
        <f t="array" ref="S2">IF(ROWS(Races10k)&lt;S$1,"",IF(INDEX(Races10k,S$1,2)="","",INDEX(Races10k,S$1,2)))</f>
        <v>46145</v>
      </c>
      <c r="T2" s="58" cm="1">
        <f t="array" ref="T2">IF(ROWS(Races10k)&lt;T$1,"",IF(INDEX(Races10k,T$1,2)="","",INDEX(Races10k,T$1,2)))</f>
        <v>46152</v>
      </c>
      <c r="U2" s="58" cm="1">
        <f t="array" ref="U2">IF(ROWS(Races10k)&lt;U$1,"",IF(INDEX(Races10k,U$1,2)="","",INDEX(Races10k,U$1,2)))</f>
        <v>46168</v>
      </c>
      <c r="V2" s="58" cm="1">
        <f t="array" ref="V2">IF(ROWS(Races10k)&lt;V$1,"",IF(INDEX(Races10k,V$1,2)="","",INDEX(Races10k,V$1,2)))</f>
        <v>46180</v>
      </c>
      <c r="W2" s="58" cm="1">
        <f t="array" ref="W2">IF(ROWS(Races10k)&lt;W$1,"",IF(INDEX(Races10k,W$1,2)="","",INDEX(Races10k,W$1,2)))</f>
        <v>46178</v>
      </c>
      <c r="X2" s="58" cm="1">
        <f t="array" ref="X2">IF(ROWS(Races10k)&lt;X$1,"",IF(INDEX(Races10k,X$1,2)="","",INDEX(Races10k,X$1,2)))</f>
        <v>46194</v>
      </c>
      <c r="Y2" s="58" cm="1">
        <f t="array" ref="Y2">IF(ROWS(Races10k)&lt;Y$1,"",IF(INDEX(Races10k,Y$1,2)="","",INDEX(Races10k,Y$1,2)))</f>
        <v>46201</v>
      </c>
      <c r="Z2" s="58" cm="1">
        <f t="array" ref="Z2">IF(ROWS(Races10k)&lt;Z$1,"",IF(INDEX(Races10k,Z$1,2)="","",INDEX(Races10k,Z$1,2)))</f>
        <v>46196</v>
      </c>
      <c r="AA2" s="58" cm="1">
        <f t="array" ref="AA2">IF(ROWS(Races10k)&lt;AA$1,"",IF(INDEX(Races10k,AA$1,2)="","",INDEX(Races10k,AA$1,2)))</f>
        <v>46208</v>
      </c>
      <c r="AB2" s="58" cm="1">
        <f t="array" ref="AB2">IF(ROWS(Races10k)&lt;AB$1,"",IF(INDEX(Races10k,AB$1,2)="","",INDEX(Races10k,AB$1,2)))</f>
        <v>46210</v>
      </c>
      <c r="AC2" s="58" cm="1">
        <f t="array" ref="AC2">IF(ROWS(Races10k)&lt;AC$1,"",IF(INDEX(Races10k,AC$1,2)="","",INDEX(Races10k,AC$1,2)))</f>
        <v>46213</v>
      </c>
      <c r="AD2" s="58" cm="1">
        <f t="array" ref="AD2">IF(ROWS(Races10k)&lt;AD$1,"",IF(INDEX(Races10k,AD$1,2)="","",INDEX(Races10k,AD$1,2)))</f>
        <v>46215</v>
      </c>
      <c r="AE2" s="58" cm="1">
        <f t="array" ref="AE2">IF(ROWS(Races10k)&lt;AE$1,"",IF(INDEX(Races10k,AE$1,2)="","",INDEX(Races10k,AE$1,2)))</f>
        <v>46218</v>
      </c>
      <c r="AF2" s="58" cm="1">
        <f t="array" ref="AF2">IF(ROWS(Races10k)&lt;AF$1,"",IF(INDEX(Races10k,AF$1,2)="","",INDEX(Races10k,AF$1,2)))</f>
        <v>46221</v>
      </c>
      <c r="AG2" s="58" cm="1">
        <f t="array" ref="AG2">IF(ROWS(Races10k)&lt;AG$1,"",IF(INDEX(Races10k,AG$1,2)="","",INDEX(Races10k,AG$1,2)))</f>
        <v>46229</v>
      </c>
      <c r="AH2" s="58" cm="1">
        <f t="array" ref="AH2">IF(ROWS(Races10k)&lt;AH$1,"",IF(INDEX(Races10k,AH$1,2)="","",INDEX(Races10k,AH$1,2)))</f>
        <v>46236</v>
      </c>
      <c r="AI2" s="58" cm="1">
        <f t="array" ref="AI2">IF(ROWS(Races10k)&lt;AI$1,"",IF(INDEX(Races10k,AI$1,2)="","",INDEX(Races10k,AI$1,2)))</f>
        <v>46239</v>
      </c>
      <c r="AJ2" s="58" t="str" cm="1">
        <f t="array" ref="AJ2">IF(ROWS(Races10k)&lt;AJ$1,"",IF(INDEX(Races10k,AJ$1,2)="","",INDEX(Races10k,AJ$1,2)))</f>
        <v/>
      </c>
      <c r="AK2" s="58" t="str" cm="1">
        <f t="array" ref="AK2">IF(ROWS(Races10k)&lt;AK$1,"",IF(INDEX(Races10k,AK$1,2)="","",INDEX(Races10k,AK$1,2)))</f>
        <v/>
      </c>
      <c r="AL2" s="58" t="str" cm="1">
        <f t="array" ref="AL2">IF(ROWS(Races10k)&lt;AL$1,"",IF(INDEX(Races10k,AL$1,2)="","",INDEX(Races10k,AL$1,2)))</f>
        <v/>
      </c>
      <c r="AM2" s="58" t="str" cm="1">
        <f t="array" ref="AM2">IF(ROWS(Races10k)&lt;AM$1,"",IF(INDEX(Races10k,AM$1,2)="","",INDEX(Races10k,AM$1,2)))</f>
        <v/>
      </c>
      <c r="AN2" s="58" t="str" cm="1">
        <f t="array" ref="AN2">IF(ROWS(Races10k)&lt;AN$1,"",IF(INDEX(Races10k,AN$1,2)="","",INDEX(Races10k,AN$1,2)))</f>
        <v/>
      </c>
      <c r="AO2" s="58" t="str" cm="1">
        <f t="array" ref="AO2">IF(ROWS(Races10k)&lt;AO$1,"",IF(INDEX(Races10k,AO$1,2)="","",INDEX(Races10k,AO$1,2)))</f>
        <v/>
      </c>
      <c r="AP2" s="74" t="str" cm="1">
        <f t="array" ref="AP2">IF(ROWS(Races10k)&lt;AP$1,"",IF(INDEX(Races10k,AP$1,2)="","",INDEX(Races10k,AP$1,2)))</f>
        <v/>
      </c>
    </row>
    <row r="3" spans="1:42" s="79" customFormat="1" ht="38.549999999999997" customHeight="1" x14ac:dyDescent="0.4">
      <c r="A3" s="97"/>
      <c r="G3" s="98" t="s">
        <v>35</v>
      </c>
      <c r="H3" s="99" t="str" cm="1">
        <f t="array" ref="H3">IF(ROWS(Races10k)&lt;H$1,"",IF(INDEX(Races10k,H$1,3)="","",INDEX(Races10k,H$1,3)))</f>
        <v>Cleethorpes New Years Day</v>
      </c>
      <c r="I3" s="99" t="str" cm="1">
        <f t="array" ref="I3">IF(ROWS(Races10k)&lt;I$1,"",IF(INDEX(Races10k,I$1,3)="","",INDEX(Races10k,I$1,3)))</f>
        <v>Bridlington</v>
      </c>
      <c r="J3" s="99" t="str" cm="1">
        <f t="array" ref="J3">IF(ROWS(Races10k)&lt;J$1,"",IF(INDEX(Races10k,J$1,3)="","",INDEX(Races10k,J$1,3)))</f>
        <v>Watersons Hale</v>
      </c>
      <c r="K3" s="99" t="str" cm="1">
        <f t="array" ref="K3">IF(ROWS(Races10k)&lt;K$1,"",IF(INDEX(Races10k,K$1,3)="","",INDEX(Races10k,K$1,3)))</f>
        <v>St Helens</v>
      </c>
      <c r="L3" s="99" t="str" cm="1">
        <f t="array" ref="L3">IF(ROWS(Races10k)&lt;L$1,"",IF(INDEX(Races10k,L$1,3)="","",INDEX(Races10k,L$1,3)))</f>
        <v>Paul for Brain</v>
      </c>
      <c r="M3" s="99" t="str" cm="1">
        <f t="array" ref="M3">IF(ROWS(Races10k)&lt;M$1,"",IF(INDEX(Races10k,M$1,3)="","",INDEX(Races10k,M$1,3)))</f>
        <v>Helmlsey Easter Sunday Multi-Terrain</v>
      </c>
      <c r="N3" s="99" t="str" cm="1">
        <f t="array" ref="N3">IF(ROWS(Races10k)&lt;N$1,"",IF(INDEX(Races10k,N$1,3)="","",INDEX(Races10k,N$1,3)))</f>
        <v>Guiseley Gallop Multi Terrain</v>
      </c>
      <c r="O3" s="99" t="str" cm="1">
        <f t="array" ref="O3">IF(ROWS(Races10k)&lt;O$1,"",IF(INDEX(Races10k,O$1,3)="","",INDEX(Races10k,O$1,3)))</f>
        <v>Mersey Tunnel</v>
      </c>
      <c r="P3" s="99" t="str" cm="1">
        <f t="array" ref="P3">IF(ROWS(Races10k)&lt;P$1,"",IF(INDEX(Races10k,P$1,3)="","",INDEX(Races10k,P$1,3)))</f>
        <v>Lincoln</v>
      </c>
      <c r="Q3" s="99" t="str" cm="1">
        <f t="array" ref="Q3">IF(ROWS(Races10k)&lt;Q$1,"",IF(INDEX(Races10k,Q$1,3)="","",INDEX(Races10k,Q$1,3)))</f>
        <v>Defy Dalby</v>
      </c>
      <c r="R3" s="99" t="str" cm="1">
        <f t="array" ref="R3">IF(ROWS(Races10k)&lt;R$1,"",IF(INDEX(Races10k,R$1,3)="","",INDEX(Races10k,R$1,3)))</f>
        <v>Yorkshire Wildlife Park</v>
      </c>
      <c r="S3" s="99" t="str" cm="1">
        <f t="array" ref="S3">IF(ROWS(Races10k)&lt;S$1,"",IF(INDEX(Races10k,S$1,3)="","",INDEX(Races10k,S$1,3)))</f>
        <v>Kirbymoorside</v>
      </c>
      <c r="T3" s="99" t="str" cm="1">
        <f t="array" ref="T3">IF(ROWS(Races10k)&lt;T$1,"",IF(INDEX(Races10k,T$1,3)="","",INDEX(Races10k,T$1,3)))</f>
        <v>Beverley</v>
      </c>
      <c r="U3" s="99" t="str" cm="1">
        <f t="array" ref="U3">IF(ROWS(Races10k)&lt;U$1,"",IF(INDEX(Races10k,U$1,3)="","",INDEX(Races10k,U$1,3)))</f>
        <v>EHH SL Race 4 - Leven</v>
      </c>
      <c r="V3" s="99" t="str" cm="1">
        <f t="array" ref="V3">IF(ROWS(Races10k)&lt;V$1,"",IF(INDEX(Races10k,V$1,3)="","",INDEX(Races10k,V$1,3)))</f>
        <v>Grimsby</v>
      </c>
      <c r="W3" s="99" t="str" cm="1">
        <f t="array" ref="W3">IF(ROWS(Races10k)&lt;W$1,"",IF(INDEX(Races10k,W$1,3)="","",INDEX(Races10k,W$1,3)))</f>
        <v>Sledmere Sunset Trail</v>
      </c>
      <c r="X3" s="99" t="str" cm="1">
        <f t="array" ref="X3">IF(ROWS(Races10k)&lt;X$1,"",IF(INDEX(Races10k,X$1,3)="","",INDEX(Races10k,X$1,3)))</f>
        <v>East Yorkshire</v>
      </c>
      <c r="Y3" s="99" t="str" cm="1">
        <f t="array" ref="Y3">IF(ROWS(Races10k)&lt;Y$1,"",IF(INDEX(Races10k,Y$1,3)="","",INDEX(Races10k,Y$1,3)))</f>
        <v>Harrogate</v>
      </c>
      <c r="Z3" s="99" t="str" cm="1">
        <f t="array" ref="Z3">IF(ROWS(Races10k)&lt;Z$1,"",IF(INDEX(Races10k,Z$1,3)="","",INDEX(Races10k,Z$1,3)))</f>
        <v>EHH Summer League - Coniston</v>
      </c>
      <c r="AA3" s="99" t="str" cm="1">
        <f t="array" ref="AA3">IF(ROWS(Races10k)&lt;AA$1,"",IF(INDEX(Races10k,AA$1,3)="","",INDEX(Races10k,AA$1,3)))</f>
        <v>Withernsea</v>
      </c>
      <c r="AB3" s="99" t="str" cm="1">
        <f t="array" ref="AB3">IF(ROWS(Races10k)&lt;AB$1,"",IF(INDEX(Races10k,AB$1,3)="","",INDEX(Races10k,AB$1,3)))</f>
        <v>EHH SL Race 7 - East Park</v>
      </c>
      <c r="AC3" s="99" t="str" cm="1">
        <f t="array" ref="AC3">IF(ROWS(Races10k)&lt;AC$1,"",IF(INDEX(Races10k,AC$1,3)="","",INDEX(Races10k,AC$1,3)))</f>
        <v>Walkington</v>
      </c>
      <c r="AD3" s="99" t="str" cm="1">
        <f t="array" ref="AD3">IF(ROWS(Races10k)&lt;AD$1,"",IF(INDEX(Races10k,AD$1,3)="","",INDEX(Races10k,AD$1,3)))</f>
        <v>Wilmslow Summer</v>
      </c>
      <c r="AE3" s="99" t="str" cm="1">
        <f t="array" ref="AE3">IF(ROWS(Races10k)&lt;AE$1,"",IF(INDEX(Races10k,AE$1,3)="","",INDEX(Races10k,AE$1,3)))</f>
        <v>Laxton</v>
      </c>
      <c r="AF3" s="99" t="str" cm="1">
        <f t="array" ref="AF3">IF(ROWS(Races10k)&lt;AF$1,"",IF(INDEX(Races10k,AF$1,3)="","",INDEX(Races10k,AF$1,3)))</f>
        <v>Hutton Cranswick</v>
      </c>
      <c r="AG3" s="99" t="str" cm="1">
        <f t="array" ref="AG3">IF(ROWS(Races10k)&lt;AG$1,"",IF(INDEX(Races10k,AG$1,3)="","",INDEX(Races10k,AG$1,3)))</f>
        <v>South Cave</v>
      </c>
      <c r="AH3" s="99" t="str" cm="1">
        <f t="array" ref="AH3">IF(ROWS(Races10k)&lt;AH$1,"",IF(INDEX(Races10k,AH$1,3)="","",INDEX(Races10k,AH$1,3)))</f>
        <v>York</v>
      </c>
      <c r="AI3" s="99" t="str" cm="1">
        <f t="array" ref="AI3">IF(ROWS(Races10k)&lt;AI$1,"",IF(INDEX(Races10k,AI$1,3)="","",INDEX(Races10k,AI$1,3)))</f>
        <v>Howden Town</v>
      </c>
      <c r="AJ3" s="99" t="str" cm="1">
        <f t="array" ref="AJ3">IF(ROWS(Races10k)&lt;AJ$1,"",IF(INDEX(Races10k,AJ$1,3)="","",INDEX(Races10k,AJ$1,3)))</f>
        <v/>
      </c>
      <c r="AK3" s="99" t="str" cm="1">
        <f t="array" ref="AK3">IF(ROWS(Races10k)&lt;AK$1,"",IF(INDEX(Races10k,AK$1,3)="","",INDEX(Races10k,AK$1,3)))</f>
        <v/>
      </c>
      <c r="AL3" s="99" t="str" cm="1">
        <f t="array" ref="AL3">IF(ROWS(Races10k)&lt;AL$1,"",IF(INDEX(Races10k,AL$1,3)="","",INDEX(Races10k,AL$1,3)))</f>
        <v/>
      </c>
      <c r="AM3" s="99" t="str" cm="1">
        <f t="array" ref="AM3">IF(ROWS(Races10k)&lt;AM$1,"",IF(INDEX(Races10k,AM$1,3)="","",INDEX(Races10k,AM$1,3)))</f>
        <v/>
      </c>
      <c r="AN3" s="99" t="str" cm="1">
        <f t="array" ref="AN3">IF(ROWS(Races10k)&lt;AN$1,"",IF(INDEX(Races10k,AN$1,3)="","",INDEX(Races10k,AN$1,3)))</f>
        <v/>
      </c>
      <c r="AO3" s="99" t="str" cm="1">
        <f t="array" ref="AO3">IF(ROWS(Races10k)&lt;AO$1,"",IF(INDEX(Races10k,AO$1,3)="","",INDEX(Races10k,AO$1,3)))</f>
        <v/>
      </c>
      <c r="AP3" s="100" t="str" cm="1">
        <f t="array" ref="AP3">IF(ROWS(Races10k)&lt;AP$1,"",IF(INDEX(Races10k,AP$1,3)="","",INDEX(Races10k,AP$1,3)))</f>
        <v/>
      </c>
    </row>
    <row r="4" spans="1:42" x14ac:dyDescent="0.5">
      <c r="A4" s="101">
        <f>F4</f>
        <v>17</v>
      </c>
      <c r="B4" s="47" t="str">
        <f>'5k Women'!B4</f>
        <v>Samantha</v>
      </c>
      <c r="C4" s="47" t="str">
        <f>'5k Women'!C4</f>
        <v>Allen</v>
      </c>
      <c r="D4" s="8">
        <f t="shared" ref="D4:D35" si="0">IF(RANK(G4,G$4:G$123,1)-COUNTIF(G$4:G$123,"=0")&lt;=0,"",RANK(G4,G$4:G$123,1)-COUNTIF(G$4:G$123,"=0"))</f>
        <v>17</v>
      </c>
      <c r="E4" s="8" t="str">
        <f>IF(OR(D4="",COUNTIF($D$4:$D$123,"="&amp;D4)&lt;=1),"",IF(COUNTIF($D$4:$D4,"="&amp;D4)=1,"",COUNTIF($D$4:$D4,"="&amp;D4)-1))</f>
        <v/>
      </c>
      <c r="F4" s="8">
        <f>IF(D4="","",SUM(D4:E4))</f>
        <v>17</v>
      </c>
      <c r="G4" s="6">
        <f t="shared" ref="G4:G33" si="1">MIN(H4:AP4)</f>
        <v>3.5624999999999997E-2</v>
      </c>
      <c r="H4" s="115"/>
      <c r="I4" s="115"/>
      <c r="J4" s="115"/>
      <c r="K4" s="115"/>
      <c r="L4" s="115"/>
      <c r="M4" s="115"/>
      <c r="N4" s="115"/>
      <c r="O4" s="115"/>
      <c r="P4" s="115"/>
      <c r="Q4" s="115"/>
      <c r="R4" s="115"/>
      <c r="S4" s="115"/>
      <c r="T4" s="115"/>
      <c r="U4" s="115"/>
      <c r="V4" s="115"/>
      <c r="W4" s="115">
        <v>3.5624999999999997E-2</v>
      </c>
      <c r="X4" s="115"/>
      <c r="Y4" s="115"/>
      <c r="Z4" s="115"/>
      <c r="AA4" s="115"/>
      <c r="AB4" s="115"/>
      <c r="AC4" s="115"/>
      <c r="AD4" s="115"/>
      <c r="AE4" s="115"/>
      <c r="AF4" s="115"/>
      <c r="AG4" s="115"/>
      <c r="AH4" s="115"/>
      <c r="AI4" s="115"/>
      <c r="AJ4" s="115"/>
      <c r="AK4" s="115"/>
      <c r="AL4" s="115"/>
      <c r="AM4" s="115"/>
      <c r="AN4" s="115"/>
      <c r="AO4" s="115"/>
      <c r="AP4" s="117"/>
    </row>
    <row r="5" spans="1:42" x14ac:dyDescent="0.5">
      <c r="A5" s="101">
        <f>F5</f>
        <v>43</v>
      </c>
      <c r="B5" s="17" t="str">
        <f>'5k Women'!B5</f>
        <v>Alys</v>
      </c>
      <c r="C5" s="17" t="str">
        <f>'5k Women'!C5</f>
        <v>Ayre</v>
      </c>
      <c r="D5" s="8">
        <f t="shared" si="0"/>
        <v>43</v>
      </c>
      <c r="E5" s="8" t="str">
        <f>IF(OR(D5="",COUNTIF($D$4:$D$123,"="&amp;D5)&lt;=1),"",IF(COUNTIF($D$4:$D5,"="&amp;D5)=1,"",COUNTIF($D$4:$D5,"="&amp;D5)-1))</f>
        <v/>
      </c>
      <c r="F5" s="8">
        <f>IF(D5="","",SUM(D5:E5))</f>
        <v>43</v>
      </c>
      <c r="G5" s="6">
        <f t="shared" ref="G5" si="2">MIN(H5:AP5)</f>
        <v>4.3773148148148151E-2</v>
      </c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>
        <v>4.3773148148148151E-2</v>
      </c>
      <c r="U5" s="6"/>
      <c r="V5" s="6"/>
      <c r="W5" s="6">
        <v>4.8611111111111112E-2</v>
      </c>
      <c r="X5" s="6"/>
      <c r="Y5" s="6"/>
      <c r="Z5" s="6"/>
      <c r="AA5" s="6"/>
      <c r="AB5" s="6"/>
      <c r="AC5" s="6"/>
      <c r="AD5" s="6"/>
      <c r="AE5" s="6"/>
      <c r="AF5" s="6"/>
      <c r="AG5" s="6"/>
      <c r="AH5" s="6"/>
      <c r="AI5" s="6"/>
      <c r="AJ5" s="6"/>
      <c r="AK5" s="6"/>
      <c r="AL5" s="6"/>
      <c r="AM5" s="6"/>
      <c r="AN5" s="6"/>
      <c r="AO5" s="6"/>
      <c r="AP5" s="102"/>
    </row>
    <row r="6" spans="1:42" x14ac:dyDescent="0.5">
      <c r="A6" s="101">
        <f>F6</f>
        <v>16</v>
      </c>
      <c r="B6" s="17" t="str">
        <f>'5k Women'!B6</f>
        <v>Laura</v>
      </c>
      <c r="C6" s="17" t="str">
        <f>'5k Women'!C6</f>
        <v>Baker</v>
      </c>
      <c r="D6" s="8">
        <f t="shared" si="0"/>
        <v>16</v>
      </c>
      <c r="E6" s="8" t="str">
        <f>IF(OR(D6="",COUNTIF($D$4:$D$123,"="&amp;D6)&lt;=1),"",IF(COUNTIF($D$4:$D6,"="&amp;D6)=1,"",COUNTIF($D$4:$D6,"="&amp;D6)-1))</f>
        <v/>
      </c>
      <c r="F6" s="8">
        <f>IF(D6="","",SUM(D6:E6))</f>
        <v>16</v>
      </c>
      <c r="G6" s="6">
        <f t="shared" si="1"/>
        <v>3.5104166666666665E-2</v>
      </c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>
        <v>3.5104166666666665E-2</v>
      </c>
      <c r="AH6" s="6"/>
      <c r="AI6" s="6"/>
      <c r="AJ6" s="6"/>
      <c r="AK6" s="6"/>
      <c r="AL6" s="6"/>
      <c r="AM6" s="6"/>
      <c r="AN6" s="6"/>
      <c r="AO6" s="6"/>
      <c r="AP6" s="102"/>
    </row>
    <row r="7" spans="1:42" x14ac:dyDescent="0.5">
      <c r="A7" s="101" t="str">
        <f>F7</f>
        <v/>
      </c>
      <c r="B7" s="17" t="str">
        <f>'5k Women'!B7</f>
        <v>Nicola</v>
      </c>
      <c r="C7" s="17" t="str">
        <f>'5k Women'!C7</f>
        <v>Barnard</v>
      </c>
      <c r="D7" s="8" t="str">
        <f t="shared" si="0"/>
        <v/>
      </c>
      <c r="E7" s="8" t="str">
        <f>IF(OR(D7="",COUNTIF($D$4:$D$123,"="&amp;D7)&lt;=1),"",IF(COUNTIF($D$4:$D7,"="&amp;D7)=1,"",COUNTIF($D$4:$D7,"="&amp;D7)-1))</f>
        <v/>
      </c>
      <c r="F7" s="8" t="str">
        <f>IF(D7="","",SUM(D7:E7))</f>
        <v/>
      </c>
      <c r="G7" s="6">
        <f t="shared" si="1"/>
        <v>0</v>
      </c>
      <c r="H7" s="6"/>
      <c r="I7" s="6"/>
      <c r="J7" s="6"/>
      <c r="K7" s="6"/>
      <c r="L7" s="6"/>
      <c r="M7" s="6"/>
      <c r="N7" s="6"/>
      <c r="O7" s="6"/>
      <c r="P7" s="6"/>
      <c r="Q7" s="6"/>
      <c r="R7" s="6"/>
      <c r="S7" s="6"/>
      <c r="T7" s="6"/>
      <c r="U7" s="6"/>
      <c r="V7" s="6"/>
      <c r="W7" s="6"/>
      <c r="X7" s="6"/>
      <c r="Y7" s="6"/>
      <c r="Z7" s="6"/>
      <c r="AA7" s="6"/>
      <c r="AB7" s="6"/>
      <c r="AC7" s="6"/>
      <c r="AD7" s="6"/>
      <c r="AE7" s="6"/>
      <c r="AF7" s="6"/>
      <c r="AG7" s="6"/>
      <c r="AH7" s="6"/>
      <c r="AI7" s="6"/>
      <c r="AJ7" s="6"/>
      <c r="AK7" s="6"/>
      <c r="AL7" s="6"/>
      <c r="AM7" s="6"/>
      <c r="AN7" s="6"/>
      <c r="AO7" s="6"/>
      <c r="AP7" s="102"/>
    </row>
    <row r="8" spans="1:42" x14ac:dyDescent="0.5">
      <c r="A8" s="101" t="str">
        <f t="shared" ref="A8:A71" si="3">F8</f>
        <v/>
      </c>
      <c r="B8" s="17" t="str">
        <f>'5k Women'!B8</f>
        <v>Alison</v>
      </c>
      <c r="C8" s="17" t="str">
        <f>'5k Women'!C8</f>
        <v>Baugh</v>
      </c>
      <c r="D8" s="8" t="str">
        <f t="shared" si="0"/>
        <v/>
      </c>
      <c r="E8" s="8" t="str">
        <f>IF(OR(D8="",COUNTIF($D$4:$D$123,"="&amp;D8)&lt;=1),"",IF(COUNTIF($D$4:$D8,"="&amp;D8)=1,"",COUNTIF($D$4:$D8,"="&amp;D8)-1))</f>
        <v/>
      </c>
      <c r="F8" s="8" t="str">
        <f t="shared" ref="F8:F71" si="4">IF(D8="","",SUM(D8:E8))</f>
        <v/>
      </c>
      <c r="G8" s="6">
        <f t="shared" si="1"/>
        <v>0</v>
      </c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6"/>
      <c r="U8" s="6"/>
      <c r="V8" s="6"/>
      <c r="W8" s="6"/>
      <c r="X8" s="6"/>
      <c r="Y8" s="6"/>
      <c r="Z8" s="6"/>
      <c r="AA8" s="6"/>
      <c r="AB8" s="6"/>
      <c r="AC8" s="6"/>
      <c r="AD8" s="6"/>
      <c r="AE8" s="6"/>
      <c r="AF8" s="6"/>
      <c r="AG8" s="6"/>
      <c r="AH8" s="6"/>
      <c r="AI8" s="6"/>
      <c r="AJ8" s="6"/>
      <c r="AK8" s="6"/>
      <c r="AL8" s="6"/>
      <c r="AM8" s="6"/>
      <c r="AN8" s="6"/>
      <c r="AO8" s="6"/>
      <c r="AP8" s="102"/>
    </row>
    <row r="9" spans="1:42" x14ac:dyDescent="0.5">
      <c r="A9" s="101" t="str">
        <f>F9</f>
        <v/>
      </c>
      <c r="B9" s="17" t="str">
        <f>'5k Women'!B9</f>
        <v>Lynne</v>
      </c>
      <c r="C9" s="17" t="str">
        <f>'5k Women'!C9</f>
        <v>Beer</v>
      </c>
      <c r="D9" s="8" t="str">
        <f t="shared" si="0"/>
        <v/>
      </c>
      <c r="E9" s="8" t="str">
        <f>IF(OR(D9="",COUNTIF($D$4:$D$123,"="&amp;D9)&lt;=1),"",IF(COUNTIF($D$4:$D9,"="&amp;D9)=1,"",COUNTIF($D$4:$D9,"="&amp;D9)-1))</f>
        <v/>
      </c>
      <c r="F9" s="8" t="str">
        <f t="shared" si="4"/>
        <v/>
      </c>
      <c r="G9" s="6">
        <f t="shared" si="1"/>
        <v>0</v>
      </c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  <c r="X9" s="6"/>
      <c r="Y9" s="6"/>
      <c r="Z9" s="6"/>
      <c r="AA9" s="6"/>
      <c r="AB9" s="6"/>
      <c r="AC9" s="6"/>
      <c r="AD9" s="6"/>
      <c r="AE9" s="6"/>
      <c r="AF9" s="6"/>
      <c r="AG9" s="6"/>
      <c r="AH9" s="6"/>
      <c r="AI9" s="6"/>
      <c r="AJ9" s="6"/>
      <c r="AK9" s="6"/>
      <c r="AL9" s="6"/>
      <c r="AM9" s="6"/>
      <c r="AN9" s="6"/>
      <c r="AO9" s="6"/>
      <c r="AP9" s="102"/>
    </row>
    <row r="10" spans="1:42" x14ac:dyDescent="0.5">
      <c r="A10" s="101">
        <f t="shared" si="3"/>
        <v>48</v>
      </c>
      <c r="B10" s="17" t="str">
        <f>'5k Women'!B10</f>
        <v>Alison</v>
      </c>
      <c r="C10" s="17" t="str">
        <f>'5k Women'!C10</f>
        <v>Benson</v>
      </c>
      <c r="D10" s="8">
        <f t="shared" si="0"/>
        <v>48</v>
      </c>
      <c r="E10" s="8" t="str">
        <f>IF(OR(D10="",COUNTIF($D$4:$D$123,"="&amp;D10)&lt;=1),"",IF(COUNTIF($D$4:$D10,"="&amp;D10)=1,"",COUNTIF($D$4:$D10,"="&amp;D10)-1))</f>
        <v/>
      </c>
      <c r="F10" s="8">
        <f t="shared" si="4"/>
        <v>48</v>
      </c>
      <c r="G10" s="6">
        <f t="shared" si="1"/>
        <v>4.490740740740741E-2</v>
      </c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U10" s="6">
        <v>4.490740740740741E-2</v>
      </c>
      <c r="V10" s="6"/>
      <c r="W10" s="6"/>
      <c r="X10" s="6"/>
      <c r="Y10" s="6"/>
      <c r="Z10" s="6"/>
      <c r="AA10" s="6">
        <v>4.6331018518518521E-2</v>
      </c>
      <c r="AB10" s="6">
        <v>4.7962962962962964E-2</v>
      </c>
      <c r="AC10" s="6"/>
      <c r="AD10" s="6"/>
      <c r="AE10" s="6"/>
      <c r="AF10" s="6"/>
      <c r="AG10" s="6"/>
      <c r="AH10" s="6"/>
      <c r="AI10" s="6"/>
      <c r="AJ10" s="6"/>
      <c r="AK10" s="6"/>
      <c r="AL10" s="6"/>
      <c r="AM10" s="6"/>
      <c r="AN10" s="6"/>
      <c r="AO10" s="6"/>
      <c r="AP10" s="102"/>
    </row>
    <row r="11" spans="1:42" x14ac:dyDescent="0.5">
      <c r="A11" s="101">
        <f t="shared" si="3"/>
        <v>10</v>
      </c>
      <c r="B11" s="17" t="str">
        <f>'5k Women'!B11</f>
        <v>Lucy</v>
      </c>
      <c r="C11" s="17" t="str">
        <f>'5k Women'!C11</f>
        <v>Berriman</v>
      </c>
      <c r="D11" s="8">
        <f t="shared" si="0"/>
        <v>10</v>
      </c>
      <c r="E11" s="8" t="str">
        <f>IF(OR(D11="",COUNTIF($D$4:$D$123,"="&amp;D11)&lt;=1),"",IF(COUNTIF($D$4:$D11,"="&amp;D11)=1,"",COUNTIF($D$4:$D11,"="&amp;D11)-1))</f>
        <v/>
      </c>
      <c r="F11" s="8">
        <f t="shared" si="4"/>
        <v>10</v>
      </c>
      <c r="G11" s="6">
        <f t="shared" si="1"/>
        <v>3.3587962962962965E-2</v>
      </c>
      <c r="H11" s="6"/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  <c r="U11" s="6">
        <v>3.3587962962962965E-2</v>
      </c>
      <c r="V11" s="6"/>
      <c r="W11" s="6"/>
      <c r="X11" s="6"/>
      <c r="Y11" s="6"/>
      <c r="Z11" s="6"/>
      <c r="AA11" s="6"/>
      <c r="AB11" s="6"/>
      <c r="AC11" s="6">
        <v>3.6782407407407409E-2</v>
      </c>
      <c r="AD11" s="6"/>
      <c r="AE11" s="6"/>
      <c r="AF11" s="6"/>
      <c r="AG11" s="6"/>
      <c r="AH11" s="6"/>
      <c r="AI11" s="6"/>
      <c r="AJ11" s="6"/>
      <c r="AK11" s="6"/>
      <c r="AL11" s="6"/>
      <c r="AM11" s="6"/>
      <c r="AN11" s="6"/>
      <c r="AO11" s="6"/>
      <c r="AP11" s="102"/>
    </row>
    <row r="12" spans="1:42" x14ac:dyDescent="0.5">
      <c r="A12" s="101">
        <f t="shared" si="3"/>
        <v>42</v>
      </c>
      <c r="B12" s="17" t="str">
        <f>'5k Women'!B12</f>
        <v>Lucy</v>
      </c>
      <c r="C12" s="17" t="str">
        <f>'5k Women'!C12</f>
        <v>Bishop</v>
      </c>
      <c r="D12" s="8">
        <f t="shared" si="0"/>
        <v>42</v>
      </c>
      <c r="E12" s="8" t="str">
        <f>IF(OR(D12="",COUNTIF($D$4:$D$123,"="&amp;D12)&lt;=1),"",IF(COUNTIF($D$4:$D12,"="&amp;D12)=1,"",COUNTIF($D$4:$D12,"="&amp;D12)-1))</f>
        <v/>
      </c>
      <c r="F12" s="8">
        <f t="shared" si="4"/>
        <v>42</v>
      </c>
      <c r="G12" s="6">
        <f t="shared" si="1"/>
        <v>4.3113425925925923E-2</v>
      </c>
      <c r="H12" s="6"/>
      <c r="I12" s="6"/>
      <c r="J12" s="6"/>
      <c r="K12" s="6"/>
      <c r="L12" s="6"/>
      <c r="M12" s="6"/>
      <c r="N12" s="6"/>
      <c r="O12" s="6"/>
      <c r="P12" s="6"/>
      <c r="Q12" s="6"/>
      <c r="R12" s="6"/>
      <c r="S12" s="6"/>
      <c r="T12" s="6"/>
      <c r="U12" s="6"/>
      <c r="V12" s="6"/>
      <c r="W12" s="6">
        <v>4.3113425925925923E-2</v>
      </c>
      <c r="X12" s="6"/>
      <c r="Y12" s="6"/>
      <c r="Z12" s="6"/>
      <c r="AA12" s="6"/>
      <c r="AB12" s="6"/>
      <c r="AC12" s="6"/>
      <c r="AD12" s="6"/>
      <c r="AE12" s="6"/>
      <c r="AF12" s="6"/>
      <c r="AG12" s="6"/>
      <c r="AH12" s="6"/>
      <c r="AI12" s="6"/>
      <c r="AJ12" s="6"/>
      <c r="AK12" s="6"/>
      <c r="AL12" s="6"/>
      <c r="AM12" s="6"/>
      <c r="AN12" s="6"/>
      <c r="AO12" s="6"/>
      <c r="AP12" s="102"/>
    </row>
    <row r="13" spans="1:42" x14ac:dyDescent="0.5">
      <c r="A13" s="101">
        <f t="shared" ref="A13" si="5">F13</f>
        <v>52</v>
      </c>
      <c r="B13" s="17" t="str">
        <f>'5k Women'!B13</f>
        <v>Katie</v>
      </c>
      <c r="C13" s="17" t="str">
        <f>'5k Women'!C13</f>
        <v>Blakey</v>
      </c>
      <c r="D13" s="8">
        <f t="shared" si="0"/>
        <v>52</v>
      </c>
      <c r="E13" s="8" t="str">
        <f>IF(OR(D13="",COUNTIF($D$4:$D$123,"="&amp;D13)&lt;=1),"",IF(COUNTIF($D$4:$D13,"="&amp;D13)=1,"",COUNTIF($D$4:$D13,"="&amp;D13)-1))</f>
        <v/>
      </c>
      <c r="F13" s="8">
        <f t="shared" ref="F13" si="6">IF(D13="","",SUM(D13:E13))</f>
        <v>52</v>
      </c>
      <c r="G13" s="6">
        <f t="shared" ref="G13" si="7">MIN(H13:AP13)</f>
        <v>4.6666666666666669E-2</v>
      </c>
      <c r="H13" s="6"/>
      <c r="I13" s="6"/>
      <c r="J13" s="6"/>
      <c r="K13" s="6"/>
      <c r="L13" s="6"/>
      <c r="M13" s="6"/>
      <c r="N13" s="6"/>
      <c r="O13" s="6"/>
      <c r="P13" s="6"/>
      <c r="Q13" s="6"/>
      <c r="R13" s="6"/>
      <c r="S13" s="6"/>
      <c r="T13" s="6"/>
      <c r="U13" s="6"/>
      <c r="V13" s="6"/>
      <c r="W13" s="6"/>
      <c r="X13" s="6"/>
      <c r="Y13" s="6"/>
      <c r="Z13" s="6"/>
      <c r="AA13" s="6"/>
      <c r="AB13" s="6"/>
      <c r="AC13" s="6"/>
      <c r="AD13" s="6"/>
      <c r="AE13" s="6"/>
      <c r="AF13" s="6"/>
      <c r="AG13" s="6">
        <v>4.6666666666666669E-2</v>
      </c>
      <c r="AH13" s="6"/>
      <c r="AI13" s="6"/>
      <c r="AJ13" s="6"/>
      <c r="AK13" s="6"/>
      <c r="AL13" s="6"/>
      <c r="AM13" s="6"/>
      <c r="AN13" s="6"/>
      <c r="AO13" s="6"/>
      <c r="AP13" s="102"/>
    </row>
    <row r="14" spans="1:42" x14ac:dyDescent="0.5">
      <c r="A14" s="101" t="str">
        <f t="shared" si="3"/>
        <v/>
      </c>
      <c r="B14" s="17" t="str">
        <f>'5k Women'!B14</f>
        <v>Penelope</v>
      </c>
      <c r="C14" s="17" t="str">
        <f>'5k Women'!C14</f>
        <v>Booth</v>
      </c>
      <c r="D14" s="8" t="str">
        <f t="shared" si="0"/>
        <v/>
      </c>
      <c r="E14" s="8" t="str">
        <f>IF(OR(D14="",COUNTIF($D$4:$D$123,"="&amp;D14)&lt;=1),"",IF(COUNTIF($D$4:$D14,"="&amp;D14)=1,"",COUNTIF($D$4:$D14,"="&amp;D14)-1))</f>
        <v/>
      </c>
      <c r="F14" s="8" t="str">
        <f t="shared" si="4"/>
        <v/>
      </c>
      <c r="G14" s="6">
        <f t="shared" si="1"/>
        <v>0</v>
      </c>
      <c r="H14" s="6"/>
      <c r="I14" s="6"/>
      <c r="J14" s="6"/>
      <c r="K14" s="6"/>
      <c r="L14" s="6"/>
      <c r="M14" s="6"/>
      <c r="N14" s="6"/>
      <c r="O14" s="6"/>
      <c r="P14" s="6"/>
      <c r="Q14" s="6"/>
      <c r="R14" s="6"/>
      <c r="S14" s="6"/>
      <c r="T14" s="6"/>
      <c r="U14" s="6"/>
      <c r="V14" s="6"/>
      <c r="W14" s="6"/>
      <c r="X14" s="6"/>
      <c r="Y14" s="6"/>
      <c r="Z14" s="6"/>
      <c r="AA14" s="6"/>
      <c r="AB14" s="6"/>
      <c r="AC14" s="6"/>
      <c r="AD14" s="6"/>
      <c r="AE14" s="6"/>
      <c r="AF14" s="6"/>
      <c r="AG14" s="6"/>
      <c r="AH14" s="6"/>
      <c r="AI14" s="6"/>
      <c r="AJ14" s="6"/>
      <c r="AK14" s="6"/>
      <c r="AL14" s="6"/>
      <c r="AM14" s="6"/>
      <c r="AN14" s="6"/>
      <c r="AO14" s="6"/>
      <c r="AP14" s="102"/>
    </row>
    <row r="15" spans="1:42" x14ac:dyDescent="0.5">
      <c r="A15" s="101">
        <f t="shared" si="3"/>
        <v>18</v>
      </c>
      <c r="B15" s="17" t="str">
        <f>'5k Women'!B15</f>
        <v>Carol</v>
      </c>
      <c r="C15" s="17" t="str">
        <f>'5k Women'!C15</f>
        <v>Botterill</v>
      </c>
      <c r="D15" s="8">
        <f t="shared" si="0"/>
        <v>18</v>
      </c>
      <c r="E15" s="8" t="str">
        <f>IF(OR(D15="",COUNTIF($D$4:$D$123,"="&amp;D15)&lt;=1),"",IF(COUNTIF($D$4:$D15,"="&amp;D15)=1,"",COUNTIF($D$4:$D15,"="&amp;D15)-1))</f>
        <v/>
      </c>
      <c r="F15" s="8">
        <f t="shared" si="4"/>
        <v>18</v>
      </c>
      <c r="G15" s="6">
        <f t="shared" si="1"/>
        <v>3.5821759259259262E-2</v>
      </c>
      <c r="H15" s="6"/>
      <c r="I15" s="6"/>
      <c r="J15" s="6"/>
      <c r="K15" s="6"/>
      <c r="L15" s="6"/>
      <c r="M15" s="6"/>
      <c r="N15" s="6"/>
      <c r="O15" s="6"/>
      <c r="P15" s="6"/>
      <c r="Q15" s="6"/>
      <c r="R15" s="6"/>
      <c r="S15" s="6"/>
      <c r="T15" s="6"/>
      <c r="U15" s="6"/>
      <c r="V15" s="6"/>
      <c r="W15" s="6"/>
      <c r="X15" s="6"/>
      <c r="Y15" s="6"/>
      <c r="Z15" s="6"/>
      <c r="AA15" s="6"/>
      <c r="AB15" s="6"/>
      <c r="AC15" s="6">
        <v>3.7511574074074072E-2</v>
      </c>
      <c r="AD15" s="6"/>
      <c r="AE15" s="6">
        <v>3.6446759259259262E-2</v>
      </c>
      <c r="AF15" s="6"/>
      <c r="AG15" s="6">
        <v>3.5821759259259262E-2</v>
      </c>
      <c r="AH15" s="6"/>
      <c r="AI15" s="6"/>
      <c r="AJ15" s="6"/>
      <c r="AK15" s="6"/>
      <c r="AL15" s="6"/>
      <c r="AM15" s="6"/>
      <c r="AN15" s="6"/>
      <c r="AO15" s="6"/>
      <c r="AP15" s="102"/>
    </row>
    <row r="16" spans="1:42" x14ac:dyDescent="0.5">
      <c r="A16" s="101">
        <f>F16</f>
        <v>28</v>
      </c>
      <c r="B16" s="17" t="str">
        <f>'5k Women'!B16</f>
        <v>Genevieve</v>
      </c>
      <c r="C16" s="17" t="str">
        <f>'5k Women'!C16</f>
        <v>Bourne</v>
      </c>
      <c r="D16" s="8">
        <f t="shared" si="0"/>
        <v>28</v>
      </c>
      <c r="E16" s="8" t="str">
        <f>IF(OR(D16="",COUNTIF($D$4:$D$123,"="&amp;D16)&lt;=1),"",IF(COUNTIF($D$4:$D16,"="&amp;D16)=1,"",COUNTIF($D$4:$D16,"="&amp;D16)-1))</f>
        <v/>
      </c>
      <c r="F16" s="8">
        <f>IF(D16="","",SUM(D16:E16))</f>
        <v>28</v>
      </c>
      <c r="G16" s="6">
        <f t="shared" si="1"/>
        <v>3.9386574074074074E-2</v>
      </c>
      <c r="H16" s="6"/>
      <c r="I16" s="6"/>
      <c r="J16" s="6"/>
      <c r="K16" s="6"/>
      <c r="L16" s="6"/>
      <c r="M16" s="6"/>
      <c r="N16" s="6"/>
      <c r="O16" s="6"/>
      <c r="P16" s="6"/>
      <c r="Q16" s="6"/>
      <c r="R16" s="6"/>
      <c r="S16" s="6"/>
      <c r="T16" s="6"/>
      <c r="U16" s="6"/>
      <c r="V16" s="6"/>
      <c r="W16" s="6">
        <v>3.9386574074074074E-2</v>
      </c>
      <c r="X16" s="6"/>
      <c r="Y16" s="6"/>
      <c r="Z16" s="6"/>
      <c r="AA16" s="6"/>
      <c r="AB16" s="6"/>
      <c r="AC16" s="6">
        <v>4.6041666666666668E-2</v>
      </c>
      <c r="AD16" s="6"/>
      <c r="AE16" s="6"/>
      <c r="AF16" s="6"/>
      <c r="AG16" s="6"/>
      <c r="AH16" s="6"/>
      <c r="AI16" s="6"/>
      <c r="AJ16" s="6"/>
      <c r="AK16" s="6"/>
      <c r="AL16" s="6"/>
      <c r="AM16" s="6"/>
      <c r="AN16" s="6"/>
      <c r="AO16" s="6"/>
      <c r="AP16" s="102"/>
    </row>
    <row r="17" spans="1:42" x14ac:dyDescent="0.5">
      <c r="A17" s="101" t="str">
        <f>F17</f>
        <v/>
      </c>
      <c r="B17" s="17" t="str">
        <f>'5k Women'!B17</f>
        <v>Amanda</v>
      </c>
      <c r="C17" s="17" t="str">
        <f>'5k Women'!C17</f>
        <v>Brierley</v>
      </c>
      <c r="D17" s="8" t="str">
        <f t="shared" si="0"/>
        <v/>
      </c>
      <c r="E17" s="8" t="str">
        <f>IF(OR(D17="",COUNTIF($D$4:$D$123,"="&amp;D17)&lt;=1),"",IF(COUNTIF($D$4:$D17,"="&amp;D17)=1,"",COUNTIF($D$4:$D17,"="&amp;D17)-1))</f>
        <v/>
      </c>
      <c r="F17" s="8" t="str">
        <f>IF(D17="","",SUM(D17:E17))</f>
        <v/>
      </c>
      <c r="G17" s="6">
        <f t="shared" si="1"/>
        <v>0</v>
      </c>
      <c r="H17" s="6"/>
      <c r="I17" s="6"/>
      <c r="J17" s="6"/>
      <c r="K17" s="6"/>
      <c r="L17" s="6"/>
      <c r="M17" s="6"/>
      <c r="N17" s="6"/>
      <c r="O17" s="6"/>
      <c r="P17" s="6"/>
      <c r="Q17" s="6"/>
      <c r="R17" s="6"/>
      <c r="S17" s="6"/>
      <c r="T17" s="6"/>
      <c r="U17" s="6"/>
      <c r="V17" s="6"/>
      <c r="W17" s="6"/>
      <c r="X17" s="6"/>
      <c r="Y17" s="6"/>
      <c r="Z17" s="6"/>
      <c r="AA17" s="6"/>
      <c r="AB17" s="6"/>
      <c r="AC17" s="6"/>
      <c r="AD17" s="6"/>
      <c r="AE17" s="6"/>
      <c r="AF17" s="6"/>
      <c r="AG17" s="6"/>
      <c r="AH17" s="6"/>
      <c r="AI17" s="6"/>
      <c r="AJ17" s="6"/>
      <c r="AK17" s="6"/>
      <c r="AL17" s="6"/>
      <c r="AM17" s="6"/>
      <c r="AN17" s="6"/>
      <c r="AO17" s="6"/>
      <c r="AP17" s="102"/>
    </row>
    <row r="18" spans="1:42" x14ac:dyDescent="0.5">
      <c r="A18" s="101">
        <f t="shared" si="3"/>
        <v>21</v>
      </c>
      <c r="B18" s="17" t="str">
        <f>'5k Women'!B18</f>
        <v>Julia</v>
      </c>
      <c r="C18" s="17" t="str">
        <f>'5k Women'!C18</f>
        <v>Brook</v>
      </c>
      <c r="D18" s="8">
        <f t="shared" si="0"/>
        <v>21</v>
      </c>
      <c r="E18" s="8" t="str">
        <f>IF(OR(D18="",COUNTIF($D$4:$D$123,"="&amp;D18)&lt;=1),"",IF(COUNTIF($D$4:$D18,"="&amp;D18)=1,"",COUNTIF($D$4:$D18,"="&amp;D18)-1))</f>
        <v/>
      </c>
      <c r="F18" s="8">
        <f t="shared" si="4"/>
        <v>21</v>
      </c>
      <c r="G18" s="6">
        <f t="shared" si="1"/>
        <v>3.7199074074074072E-2</v>
      </c>
      <c r="H18" s="6"/>
      <c r="I18" s="6"/>
      <c r="J18" s="6"/>
      <c r="K18" s="6"/>
      <c r="L18" s="6"/>
      <c r="M18" s="6"/>
      <c r="N18" s="6"/>
      <c r="O18" s="6"/>
      <c r="P18" s="6"/>
      <c r="Q18" s="6"/>
      <c r="R18" s="6"/>
      <c r="S18" s="6"/>
      <c r="T18" s="6"/>
      <c r="U18" s="6"/>
      <c r="V18" s="6"/>
      <c r="W18" s="6"/>
      <c r="X18" s="6"/>
      <c r="Y18" s="6"/>
      <c r="Z18" s="6"/>
      <c r="AA18" s="6"/>
      <c r="AB18" s="6"/>
      <c r="AC18" s="6">
        <v>3.7199074074074072E-2</v>
      </c>
      <c r="AD18" s="6"/>
      <c r="AE18" s="6"/>
      <c r="AF18" s="6"/>
      <c r="AG18" s="6"/>
      <c r="AH18" s="6"/>
      <c r="AI18" s="6"/>
      <c r="AJ18" s="6"/>
      <c r="AK18" s="6"/>
      <c r="AL18" s="6"/>
      <c r="AM18" s="6"/>
      <c r="AN18" s="6"/>
      <c r="AO18" s="6"/>
      <c r="AP18" s="102"/>
    </row>
    <row r="19" spans="1:42" x14ac:dyDescent="0.5">
      <c r="A19" s="101">
        <f>F19</f>
        <v>40</v>
      </c>
      <c r="B19" s="17" t="str">
        <f>'5k Women'!B19</f>
        <v>Joanne</v>
      </c>
      <c r="C19" s="17" t="str">
        <f>'5k Women'!C19</f>
        <v>Brown</v>
      </c>
      <c r="D19" s="8">
        <f t="shared" si="0"/>
        <v>40</v>
      </c>
      <c r="E19" s="8" t="str">
        <f>IF(OR(D19="",COUNTIF($D$4:$D$123,"="&amp;D19)&lt;=1),"",IF(COUNTIF($D$4:$D19,"="&amp;D19)=1,"",COUNTIF($D$4:$D19,"="&amp;D19)-1))</f>
        <v/>
      </c>
      <c r="F19" s="8">
        <f>IF(D19="","",SUM(D19:E19))</f>
        <v>40</v>
      </c>
      <c r="G19" s="6">
        <f t="shared" si="1"/>
        <v>4.2094907407407407E-2</v>
      </c>
      <c r="H19" s="6"/>
      <c r="I19" s="6"/>
      <c r="J19" s="6"/>
      <c r="K19" s="6"/>
      <c r="L19" s="6"/>
      <c r="M19" s="6"/>
      <c r="N19" s="6"/>
      <c r="O19" s="6"/>
      <c r="P19" s="6"/>
      <c r="Q19" s="6"/>
      <c r="R19" s="6"/>
      <c r="S19" s="6"/>
      <c r="T19" s="6">
        <v>4.2094907407407407E-2</v>
      </c>
      <c r="U19" s="6"/>
      <c r="V19" s="6"/>
      <c r="W19" s="6"/>
      <c r="X19" s="6"/>
      <c r="Y19" s="6"/>
      <c r="Z19" s="6"/>
      <c r="AA19" s="6"/>
      <c r="AB19" s="6"/>
      <c r="AC19" s="6">
        <v>4.5474537037037036E-2</v>
      </c>
      <c r="AD19" s="6"/>
      <c r="AE19" s="6"/>
      <c r="AF19" s="6"/>
      <c r="AG19" s="6"/>
      <c r="AH19" s="6"/>
      <c r="AI19" s="6"/>
      <c r="AJ19" s="6"/>
      <c r="AK19" s="6"/>
      <c r="AL19" s="6"/>
      <c r="AM19" s="6"/>
      <c r="AN19" s="6"/>
      <c r="AO19" s="6"/>
      <c r="AP19" s="102"/>
    </row>
    <row r="20" spans="1:42" x14ac:dyDescent="0.5">
      <c r="A20" s="101" t="str">
        <f>F20</f>
        <v/>
      </c>
      <c r="B20" s="17" t="str">
        <f>'5k Women'!B20</f>
        <v>Fiona</v>
      </c>
      <c r="C20" s="17" t="str">
        <f>'5k Women'!C20</f>
        <v>Buchanan</v>
      </c>
      <c r="D20" s="8" t="str">
        <f t="shared" si="0"/>
        <v/>
      </c>
      <c r="E20" s="8" t="str">
        <f>IF(OR(D20="",COUNTIF($D$4:$D$123,"="&amp;D20)&lt;=1),"",IF(COUNTIF($D$4:$D20,"="&amp;D20)=1,"",COUNTIF($D$4:$D20,"="&amp;D20)-1))</f>
        <v/>
      </c>
      <c r="F20" s="8" t="str">
        <f>IF(D20="","",SUM(D20:E20))</f>
        <v/>
      </c>
      <c r="G20" s="6">
        <f t="shared" si="1"/>
        <v>0</v>
      </c>
      <c r="H20" s="6"/>
      <c r="I20" s="6"/>
      <c r="J20" s="6"/>
      <c r="K20" s="6"/>
      <c r="L20" s="6"/>
      <c r="M20" s="6"/>
      <c r="N20" s="6"/>
      <c r="O20" s="6"/>
      <c r="P20" s="6"/>
      <c r="Q20" s="6"/>
      <c r="R20" s="6"/>
      <c r="S20" s="6"/>
      <c r="T20" s="6"/>
      <c r="U20" s="6"/>
      <c r="V20" s="6"/>
      <c r="W20" s="6"/>
      <c r="X20" s="6"/>
      <c r="Y20" s="6"/>
      <c r="Z20" s="6"/>
      <c r="AA20" s="6"/>
      <c r="AB20" s="6"/>
      <c r="AC20" s="6"/>
      <c r="AD20" s="6"/>
      <c r="AE20" s="6"/>
      <c r="AF20" s="6"/>
      <c r="AG20" s="6"/>
      <c r="AH20" s="6"/>
      <c r="AI20" s="6"/>
      <c r="AJ20" s="6"/>
      <c r="AK20" s="6"/>
      <c r="AL20" s="6"/>
      <c r="AM20" s="6"/>
      <c r="AN20" s="6"/>
      <c r="AO20" s="6"/>
      <c r="AP20" s="102"/>
    </row>
    <row r="21" spans="1:42" x14ac:dyDescent="0.5">
      <c r="A21" s="101">
        <f t="shared" ref="A21" si="8">F21</f>
        <v>57</v>
      </c>
      <c r="B21" s="17" t="str">
        <f>'5k Women'!B21</f>
        <v>Deborah</v>
      </c>
      <c r="C21" s="17" t="str">
        <f>'5k Women'!C21</f>
        <v>Callison</v>
      </c>
      <c r="D21" s="8">
        <f t="shared" si="0"/>
        <v>57</v>
      </c>
      <c r="E21" s="8" t="str">
        <f>IF(OR(D21="",COUNTIF($D$4:$D$123,"="&amp;D21)&lt;=1),"",IF(COUNTIF($D$4:$D21,"="&amp;D21)=1,"",COUNTIF($D$4:$D21,"="&amp;D21)-1))</f>
        <v/>
      </c>
      <c r="F21" s="8">
        <f t="shared" ref="F21" si="9">IF(D21="","",SUM(D21:E21))</f>
        <v>57</v>
      </c>
      <c r="G21" s="6">
        <f t="shared" ref="G21" si="10">MIN(H21:AP21)</f>
        <v>4.9722222222222223E-2</v>
      </c>
      <c r="H21" s="6"/>
      <c r="I21" s="6"/>
      <c r="J21" s="6"/>
      <c r="K21" s="6"/>
      <c r="L21" s="6"/>
      <c r="M21" s="6"/>
      <c r="N21" s="6"/>
      <c r="O21" s="6"/>
      <c r="P21" s="6"/>
      <c r="Q21" s="6"/>
      <c r="R21" s="6"/>
      <c r="S21" s="6"/>
      <c r="T21" s="6"/>
      <c r="U21" s="6"/>
      <c r="V21" s="6">
        <v>4.9722222222222223E-2</v>
      </c>
      <c r="W21" s="6"/>
      <c r="X21" s="6"/>
      <c r="Y21" s="6"/>
      <c r="Z21" s="6"/>
      <c r="AA21" s="6"/>
      <c r="AB21" s="6"/>
      <c r="AC21" s="6"/>
      <c r="AD21" s="6"/>
      <c r="AE21" s="6"/>
      <c r="AF21" s="6"/>
      <c r="AG21" s="6"/>
      <c r="AH21" s="6"/>
      <c r="AI21" s="6"/>
      <c r="AJ21" s="6"/>
      <c r="AK21" s="6"/>
      <c r="AL21" s="6"/>
      <c r="AM21" s="6"/>
      <c r="AN21" s="6"/>
      <c r="AO21" s="6"/>
      <c r="AP21" s="102"/>
    </row>
    <row r="22" spans="1:42" x14ac:dyDescent="0.5">
      <c r="A22" s="101">
        <f t="shared" si="3"/>
        <v>12</v>
      </c>
      <c r="B22" s="17" t="str">
        <f>'5k Women'!B22</f>
        <v>Anthea</v>
      </c>
      <c r="C22" s="17" t="str">
        <f>'5k Women'!C22</f>
        <v>Carter</v>
      </c>
      <c r="D22" s="8">
        <f t="shared" si="0"/>
        <v>12</v>
      </c>
      <c r="E22" s="8" t="str">
        <f>IF(OR(D22="",COUNTIF($D$4:$D$123,"="&amp;D22)&lt;=1),"",IF(COUNTIF($D$4:$D22,"="&amp;D22)=1,"",COUNTIF($D$4:$D22,"="&amp;D22)-1))</f>
        <v/>
      </c>
      <c r="F22" s="8">
        <f t="shared" si="4"/>
        <v>12</v>
      </c>
      <c r="G22" s="6">
        <f t="shared" si="1"/>
        <v>3.3680555555555554E-2</v>
      </c>
      <c r="H22" s="6"/>
      <c r="I22" s="6"/>
      <c r="J22" s="6"/>
      <c r="K22" s="6"/>
      <c r="L22" s="6"/>
      <c r="M22" s="6"/>
      <c r="N22" s="6"/>
      <c r="O22" s="6"/>
      <c r="P22" s="6"/>
      <c r="Q22" s="6"/>
      <c r="R22" s="6"/>
      <c r="S22" s="6"/>
      <c r="T22" s="6"/>
      <c r="U22" s="6">
        <v>3.3680555555555554E-2</v>
      </c>
      <c r="V22" s="6"/>
      <c r="W22" s="6"/>
      <c r="X22" s="6"/>
      <c r="Y22" s="6"/>
      <c r="Z22" s="6">
        <v>3.712962962962963E-2</v>
      </c>
      <c r="AA22" s="6"/>
      <c r="AB22" s="6"/>
      <c r="AC22" s="6"/>
      <c r="AD22" s="6"/>
      <c r="AE22" s="6"/>
      <c r="AF22" s="6"/>
      <c r="AG22" s="6">
        <v>3.4236111111111113E-2</v>
      </c>
      <c r="AH22" s="6"/>
      <c r="AI22" s="6"/>
      <c r="AJ22" s="6"/>
      <c r="AK22" s="6"/>
      <c r="AL22" s="6"/>
      <c r="AM22" s="6"/>
      <c r="AN22" s="6"/>
      <c r="AO22" s="6"/>
      <c r="AP22" s="102"/>
    </row>
    <row r="23" spans="1:42" x14ac:dyDescent="0.5">
      <c r="A23" s="101">
        <f>F23</f>
        <v>67</v>
      </c>
      <c r="B23" s="17" t="str">
        <f>'5k Women'!B23</f>
        <v>Vicky</v>
      </c>
      <c r="C23" s="17" t="str">
        <f>'5k Women'!C23</f>
        <v>Cartwright</v>
      </c>
      <c r="D23" s="8">
        <f t="shared" si="0"/>
        <v>67</v>
      </c>
      <c r="E23" s="8" t="str">
        <f>IF(OR(D23="",COUNTIF($D$4:$D$123,"="&amp;D23)&lt;=1),"",IF(COUNTIF($D$4:$D23,"="&amp;D23)=1,"",COUNTIF($D$4:$D23,"="&amp;D23)-1))</f>
        <v/>
      </c>
      <c r="F23" s="8">
        <f>IF(D23="","",SUM(D23:E23))</f>
        <v>67</v>
      </c>
      <c r="G23" s="6">
        <f t="shared" si="1"/>
        <v>6.6921296296296298E-2</v>
      </c>
      <c r="H23" s="6"/>
      <c r="I23" s="6"/>
      <c r="J23" s="6"/>
      <c r="K23" s="6"/>
      <c r="L23" s="6"/>
      <c r="M23" s="6"/>
      <c r="N23" s="6"/>
      <c r="O23" s="6"/>
      <c r="P23" s="6"/>
      <c r="Q23" s="6"/>
      <c r="R23" s="6"/>
      <c r="S23" s="6"/>
      <c r="T23" s="6">
        <v>6.6921296296296298E-2</v>
      </c>
      <c r="U23" s="6"/>
      <c r="V23" s="6"/>
      <c r="W23" s="6"/>
      <c r="X23" s="6">
        <v>6.7129629629629636E-2</v>
      </c>
      <c r="Y23" s="6"/>
      <c r="Z23" s="6"/>
      <c r="AA23" s="6"/>
      <c r="AB23" s="6"/>
      <c r="AC23" s="6"/>
      <c r="AD23" s="6"/>
      <c r="AE23" s="6"/>
      <c r="AF23" s="6"/>
      <c r="AG23" s="6"/>
      <c r="AH23" s="6"/>
      <c r="AI23" s="6"/>
      <c r="AJ23" s="6"/>
      <c r="AK23" s="6"/>
      <c r="AL23" s="6"/>
      <c r="AM23" s="6"/>
      <c r="AN23" s="6"/>
      <c r="AO23" s="6"/>
      <c r="AP23" s="102"/>
    </row>
    <row r="24" spans="1:42" x14ac:dyDescent="0.5">
      <c r="A24" s="101">
        <f t="shared" si="3"/>
        <v>23</v>
      </c>
      <c r="B24" s="17" t="str">
        <f>'5k Women'!B24</f>
        <v>Usha</v>
      </c>
      <c r="C24" s="17" t="str">
        <f>'5k Women'!C24</f>
        <v>Chapman</v>
      </c>
      <c r="D24" s="8">
        <f t="shared" si="0"/>
        <v>23</v>
      </c>
      <c r="E24" s="8" t="str">
        <f>IF(OR(D24="",COUNTIF($D$4:$D$123,"="&amp;D24)&lt;=1),"",IF(COUNTIF($D$4:$D24,"="&amp;D24)=1,"",COUNTIF($D$4:$D24,"="&amp;D24)-1))</f>
        <v/>
      </c>
      <c r="F24" s="8">
        <f t="shared" si="4"/>
        <v>23</v>
      </c>
      <c r="G24" s="6">
        <f t="shared" si="1"/>
        <v>3.7696759259259256E-2</v>
      </c>
      <c r="H24" s="6"/>
      <c r="I24" s="6"/>
      <c r="J24" s="6"/>
      <c r="K24" s="6"/>
      <c r="L24" s="6"/>
      <c r="M24" s="6"/>
      <c r="N24" s="6"/>
      <c r="O24" s="6"/>
      <c r="P24" s="6"/>
      <c r="Q24" s="6"/>
      <c r="R24" s="6"/>
      <c r="S24" s="6"/>
      <c r="T24" s="6"/>
      <c r="U24" s="6"/>
      <c r="V24" s="6">
        <v>3.878472222222222E-2</v>
      </c>
      <c r="W24" s="6"/>
      <c r="X24" s="6"/>
      <c r="Y24" s="6"/>
      <c r="Z24" s="6"/>
      <c r="AA24" s="6"/>
      <c r="AB24" s="6"/>
      <c r="AC24" s="6"/>
      <c r="AD24" s="6"/>
      <c r="AE24" s="6"/>
      <c r="AF24" s="6"/>
      <c r="AG24" s="6">
        <v>5.1631944444444446E-2</v>
      </c>
      <c r="AH24" s="6">
        <v>3.7696759259259256E-2</v>
      </c>
      <c r="AI24" s="6"/>
      <c r="AJ24" s="6"/>
      <c r="AK24" s="6"/>
      <c r="AL24" s="6"/>
      <c r="AM24" s="6"/>
      <c r="AN24" s="6"/>
      <c r="AO24" s="6"/>
      <c r="AP24" s="102"/>
    </row>
    <row r="25" spans="1:42" x14ac:dyDescent="0.5">
      <c r="A25" s="101" t="str">
        <f t="shared" si="3"/>
        <v/>
      </c>
      <c r="B25" s="17" t="str">
        <f>'5k Women'!B25</f>
        <v>Maxine</v>
      </c>
      <c r="C25" s="17" t="str">
        <f>'5k Women'!C25</f>
        <v>Charlton</v>
      </c>
      <c r="D25" s="8" t="str">
        <f t="shared" si="0"/>
        <v/>
      </c>
      <c r="E25" s="8" t="str">
        <f>IF(OR(D25="",COUNTIF($D$4:$D$123,"="&amp;D25)&lt;=1),"",IF(COUNTIF($D$4:$D25,"="&amp;D25)=1,"",COUNTIF($D$4:$D25,"="&amp;D25)-1))</f>
        <v/>
      </c>
      <c r="F25" s="8" t="str">
        <f t="shared" si="4"/>
        <v/>
      </c>
      <c r="G25" s="6">
        <f t="shared" si="1"/>
        <v>0</v>
      </c>
      <c r="H25" s="6"/>
      <c r="I25" s="6"/>
      <c r="J25" s="6"/>
      <c r="K25" s="6"/>
      <c r="L25" s="6"/>
      <c r="M25" s="6"/>
      <c r="N25" s="6"/>
      <c r="O25" s="6"/>
      <c r="P25" s="6"/>
      <c r="Q25" s="6"/>
      <c r="R25" s="6"/>
      <c r="S25" s="6"/>
      <c r="T25" s="6"/>
      <c r="U25" s="6"/>
      <c r="V25" s="6"/>
      <c r="W25" s="6"/>
      <c r="X25" s="6"/>
      <c r="Y25" s="6"/>
      <c r="Z25" s="6"/>
      <c r="AA25" s="6"/>
      <c r="AB25" s="6"/>
      <c r="AC25" s="6"/>
      <c r="AD25" s="6"/>
      <c r="AE25" s="6"/>
      <c r="AF25" s="6"/>
      <c r="AG25" s="6"/>
      <c r="AH25" s="6"/>
      <c r="AI25" s="6"/>
      <c r="AJ25" s="6"/>
      <c r="AK25" s="6"/>
      <c r="AL25" s="6"/>
      <c r="AM25" s="6"/>
      <c r="AN25" s="6"/>
      <c r="AO25" s="6"/>
      <c r="AP25" s="102"/>
    </row>
    <row r="26" spans="1:42" x14ac:dyDescent="0.5">
      <c r="A26" s="101" t="str">
        <f t="shared" si="3"/>
        <v/>
      </c>
      <c r="B26" s="17" t="str">
        <f>'5k Women'!B26</f>
        <v>Megan</v>
      </c>
      <c r="C26" s="17" t="str">
        <f>'5k Women'!C26</f>
        <v>Chown</v>
      </c>
      <c r="D26" s="8" t="str">
        <f t="shared" si="0"/>
        <v/>
      </c>
      <c r="E26" s="8" t="str">
        <f>IF(OR(D26="",COUNTIF($D$4:$D$123,"="&amp;D26)&lt;=1),"",IF(COUNTIF($D$4:$D26,"="&amp;D26)=1,"",COUNTIF($D$4:$D26,"="&amp;D26)-1))</f>
        <v/>
      </c>
      <c r="F26" s="8" t="str">
        <f t="shared" si="4"/>
        <v/>
      </c>
      <c r="G26" s="6">
        <f t="shared" si="1"/>
        <v>0</v>
      </c>
      <c r="H26" s="6"/>
      <c r="I26" s="6"/>
      <c r="J26" s="6"/>
      <c r="K26" s="6"/>
      <c r="L26" s="6"/>
      <c r="M26" s="6"/>
      <c r="N26" s="6"/>
      <c r="O26" s="6"/>
      <c r="P26" s="6"/>
      <c r="Q26" s="6"/>
      <c r="R26" s="6"/>
      <c r="S26" s="6"/>
      <c r="T26" s="6"/>
      <c r="U26" s="6"/>
      <c r="V26" s="6"/>
      <c r="W26" s="6"/>
      <c r="X26" s="6"/>
      <c r="Y26" s="6"/>
      <c r="Z26" s="6"/>
      <c r="AA26" s="6"/>
      <c r="AB26" s="6"/>
      <c r="AC26" s="6"/>
      <c r="AD26" s="6"/>
      <c r="AE26" s="6"/>
      <c r="AF26" s="6"/>
      <c r="AG26" s="6"/>
      <c r="AH26" s="6"/>
      <c r="AI26" s="6"/>
      <c r="AJ26" s="6"/>
      <c r="AK26" s="6"/>
      <c r="AL26" s="6"/>
      <c r="AM26" s="6"/>
      <c r="AN26" s="6"/>
      <c r="AO26" s="6"/>
      <c r="AP26" s="102"/>
    </row>
    <row r="27" spans="1:42" x14ac:dyDescent="0.5">
      <c r="A27" s="101" t="str">
        <f t="shared" si="3"/>
        <v/>
      </c>
      <c r="B27" s="17" t="str">
        <f>'5k Women'!B27</f>
        <v>Carol</v>
      </c>
      <c r="C27" s="17" t="str">
        <f>'5k Women'!C27</f>
        <v>Cooke</v>
      </c>
      <c r="D27" s="8" t="str">
        <f t="shared" si="0"/>
        <v/>
      </c>
      <c r="E27" s="8" t="str">
        <f>IF(OR(D27="",COUNTIF($D$4:$D$123,"="&amp;D27)&lt;=1),"",IF(COUNTIF($D$4:$D27,"="&amp;D27)=1,"",COUNTIF($D$4:$D27,"="&amp;D27)-1))</f>
        <v/>
      </c>
      <c r="F27" s="8" t="str">
        <f t="shared" si="4"/>
        <v/>
      </c>
      <c r="G27" s="6">
        <f t="shared" si="1"/>
        <v>0</v>
      </c>
      <c r="H27" s="6"/>
      <c r="I27" s="6"/>
      <c r="J27" s="6"/>
      <c r="K27" s="6"/>
      <c r="L27" s="6"/>
      <c r="M27" s="6"/>
      <c r="N27" s="6"/>
      <c r="O27" s="6"/>
      <c r="P27" s="6"/>
      <c r="Q27" s="6"/>
      <c r="R27" s="6"/>
      <c r="S27" s="6"/>
      <c r="T27" s="6"/>
      <c r="U27" s="6"/>
      <c r="V27" s="6"/>
      <c r="W27" s="6"/>
      <c r="X27" s="6"/>
      <c r="Y27" s="6"/>
      <c r="Z27" s="6"/>
      <c r="AA27" s="6"/>
      <c r="AB27" s="6"/>
      <c r="AC27" s="6"/>
      <c r="AD27" s="6"/>
      <c r="AE27" s="6"/>
      <c r="AF27" s="6"/>
      <c r="AG27" s="6"/>
      <c r="AH27" s="6"/>
      <c r="AI27" s="6"/>
      <c r="AJ27" s="6"/>
      <c r="AK27" s="6"/>
      <c r="AL27" s="6"/>
      <c r="AM27" s="6"/>
      <c r="AN27" s="6"/>
      <c r="AO27" s="6"/>
      <c r="AP27" s="102"/>
    </row>
    <row r="28" spans="1:42" x14ac:dyDescent="0.5">
      <c r="A28" s="101">
        <f t="shared" si="3"/>
        <v>5</v>
      </c>
      <c r="B28" s="17" t="str">
        <f>'5k Women'!B28</f>
        <v>Rachel</v>
      </c>
      <c r="C28" s="17" t="str">
        <f>'5k Women'!C28</f>
        <v>Cope</v>
      </c>
      <c r="D28" s="8">
        <f t="shared" si="0"/>
        <v>5</v>
      </c>
      <c r="E28" s="8" t="str">
        <f>IF(OR(D28="",COUNTIF($D$4:$D$123,"="&amp;D28)&lt;=1),"",IF(COUNTIF($D$4:$D28,"="&amp;D28)=1,"",COUNTIF($D$4:$D28,"="&amp;D28)-1))</f>
        <v/>
      </c>
      <c r="F28" s="8">
        <f t="shared" si="4"/>
        <v>5</v>
      </c>
      <c r="G28" s="6">
        <f t="shared" si="1"/>
        <v>3.1828703703703706E-2</v>
      </c>
      <c r="H28" s="6"/>
      <c r="I28" s="6"/>
      <c r="J28" s="6"/>
      <c r="K28" s="6"/>
      <c r="L28" s="6"/>
      <c r="M28" s="6"/>
      <c r="N28" s="6"/>
      <c r="O28" s="6"/>
      <c r="P28" s="6"/>
      <c r="Q28" s="6"/>
      <c r="R28" s="6"/>
      <c r="S28" s="6"/>
      <c r="T28" s="6">
        <v>3.1828703703703706E-2</v>
      </c>
      <c r="U28" s="6">
        <v>3.2210648148148148E-2</v>
      </c>
      <c r="V28" s="6"/>
      <c r="W28" s="6"/>
      <c r="X28" s="6"/>
      <c r="Y28" s="6"/>
      <c r="Z28" s="6"/>
      <c r="AA28" s="6"/>
      <c r="AB28" s="6"/>
      <c r="AC28" s="6"/>
      <c r="AD28" s="6"/>
      <c r="AE28" s="6"/>
      <c r="AF28" s="6"/>
      <c r="AG28" s="6">
        <v>3.2951388888888891E-2</v>
      </c>
      <c r="AH28" s="6"/>
      <c r="AI28" s="6"/>
      <c r="AJ28" s="6"/>
      <c r="AK28" s="6"/>
      <c r="AL28" s="6"/>
      <c r="AM28" s="6"/>
      <c r="AN28" s="6"/>
      <c r="AO28" s="6"/>
      <c r="AP28" s="102"/>
    </row>
    <row r="29" spans="1:42" x14ac:dyDescent="0.5">
      <c r="A29" s="101">
        <f t="shared" si="3"/>
        <v>19</v>
      </c>
      <c r="B29" s="17" t="str">
        <f>'5k Women'!B29</f>
        <v>Joanne</v>
      </c>
      <c r="C29" s="17" t="str">
        <f>'5k Women'!C29</f>
        <v>Crawford</v>
      </c>
      <c r="D29" s="8">
        <f t="shared" si="0"/>
        <v>19</v>
      </c>
      <c r="E29" s="8" t="str">
        <f>IF(OR(D29="",COUNTIF($D$4:$D$123,"="&amp;D29)&lt;=1),"",IF(COUNTIF($D$4:$D29,"="&amp;D29)=1,"",COUNTIF($D$4:$D29,"="&amp;D29)-1))</f>
        <v/>
      </c>
      <c r="F29" s="8">
        <f t="shared" si="4"/>
        <v>19</v>
      </c>
      <c r="G29" s="6">
        <f t="shared" si="1"/>
        <v>3.6469907407407409E-2</v>
      </c>
      <c r="H29" s="6"/>
      <c r="I29" s="6"/>
      <c r="J29" s="6"/>
      <c r="K29" s="6"/>
      <c r="L29" s="6"/>
      <c r="M29" s="6"/>
      <c r="N29" s="6"/>
      <c r="O29" s="6"/>
      <c r="P29" s="6"/>
      <c r="Q29" s="6"/>
      <c r="R29" s="6"/>
      <c r="S29" s="6"/>
      <c r="T29" s="6"/>
      <c r="U29" s="6"/>
      <c r="V29" s="6"/>
      <c r="W29" s="6">
        <v>3.7083333333333336E-2</v>
      </c>
      <c r="X29" s="6"/>
      <c r="Y29" s="6"/>
      <c r="Z29" s="6"/>
      <c r="AA29" s="6"/>
      <c r="AB29" s="6"/>
      <c r="AC29" s="6">
        <v>3.7743055555555557E-2</v>
      </c>
      <c r="AD29" s="6"/>
      <c r="AE29" s="6"/>
      <c r="AF29" s="6"/>
      <c r="AG29" s="6">
        <v>3.6469907407407409E-2</v>
      </c>
      <c r="AH29" s="6"/>
      <c r="AI29" s="6"/>
      <c r="AJ29" s="6"/>
      <c r="AK29" s="6"/>
      <c r="AL29" s="6"/>
      <c r="AM29" s="6"/>
      <c r="AN29" s="6"/>
      <c r="AO29" s="6"/>
      <c r="AP29" s="102"/>
    </row>
    <row r="30" spans="1:42" x14ac:dyDescent="0.5">
      <c r="A30" s="101">
        <f>F30</f>
        <v>13</v>
      </c>
      <c r="B30" s="17" t="str">
        <f>'5k Women'!B30</f>
        <v>Bethany</v>
      </c>
      <c r="C30" s="17" t="str">
        <f>'5k Women'!C30</f>
        <v>Crook</v>
      </c>
      <c r="D30" s="8">
        <f t="shared" si="0"/>
        <v>13</v>
      </c>
      <c r="E30" s="8" t="str">
        <f>IF(OR(D30="",COUNTIF($D$4:$D$123,"="&amp;D30)&lt;=1),"",IF(COUNTIF($D$4:$D30,"="&amp;D30)=1,"",COUNTIF($D$4:$D30,"="&amp;D30)-1))</f>
        <v/>
      </c>
      <c r="F30" s="8">
        <f>IF(D30="","",SUM(D30:E30))</f>
        <v>13</v>
      </c>
      <c r="G30" s="6">
        <f t="shared" si="1"/>
        <v>3.3715277777777775E-2</v>
      </c>
      <c r="H30" s="6"/>
      <c r="I30" s="6"/>
      <c r="J30" s="6"/>
      <c r="K30" s="6"/>
      <c r="L30" s="6"/>
      <c r="M30" s="6"/>
      <c r="N30" s="6"/>
      <c r="O30" s="6"/>
      <c r="P30" s="6"/>
      <c r="Q30" s="6"/>
      <c r="R30" s="6"/>
      <c r="S30" s="6"/>
      <c r="T30" s="6">
        <v>3.3715277777777775E-2</v>
      </c>
      <c r="U30" s="6"/>
      <c r="V30" s="6"/>
      <c r="W30" s="6"/>
      <c r="X30" s="6"/>
      <c r="Y30" s="6"/>
      <c r="Z30" s="6"/>
      <c r="AA30" s="6"/>
      <c r="AB30" s="6"/>
      <c r="AC30" s="6"/>
      <c r="AD30" s="6"/>
      <c r="AE30" s="6"/>
      <c r="AF30" s="6"/>
      <c r="AG30" s="6"/>
      <c r="AH30" s="6"/>
      <c r="AI30" s="6"/>
      <c r="AJ30" s="6"/>
      <c r="AK30" s="6"/>
      <c r="AL30" s="6"/>
      <c r="AM30" s="6"/>
      <c r="AN30" s="6"/>
      <c r="AO30" s="6"/>
      <c r="AP30" s="102"/>
    </row>
    <row r="31" spans="1:42" x14ac:dyDescent="0.5">
      <c r="A31" s="101">
        <f>F31</f>
        <v>4</v>
      </c>
      <c r="B31" s="17" t="str">
        <f>'5k Women'!B31</f>
        <v>Lucy</v>
      </c>
      <c r="C31" s="17" t="str">
        <f>'5k Women'!C31</f>
        <v>Cutsforth</v>
      </c>
      <c r="D31" s="8">
        <f t="shared" si="0"/>
        <v>4</v>
      </c>
      <c r="E31" s="8" t="str">
        <f>IF(OR(D31="",COUNTIF($D$4:$D$123,"="&amp;D31)&lt;=1),"",IF(COUNTIF($D$4:$D31,"="&amp;D31)=1,"",COUNTIF($D$4:$D31,"="&amp;D31)-1))</f>
        <v/>
      </c>
      <c r="F31" s="8">
        <f>IF(D31="","",SUM(D31:E31))</f>
        <v>4</v>
      </c>
      <c r="G31" s="6">
        <f t="shared" ref="G31" si="11">MIN(H31:AP31)</f>
        <v>3.1608796296296295E-2</v>
      </c>
      <c r="H31" s="6"/>
      <c r="I31" s="6"/>
      <c r="J31" s="6"/>
      <c r="K31" s="6"/>
      <c r="L31" s="6"/>
      <c r="M31" s="6"/>
      <c r="N31" s="6"/>
      <c r="O31" s="6"/>
      <c r="P31" s="6"/>
      <c r="Q31" s="6"/>
      <c r="R31" s="6"/>
      <c r="S31" s="6"/>
      <c r="T31" s="6">
        <v>3.1608796296296295E-2</v>
      </c>
      <c r="U31" s="6"/>
      <c r="V31" s="6"/>
      <c r="W31" s="6"/>
      <c r="X31" s="6"/>
      <c r="Y31" s="6"/>
      <c r="Z31" s="6"/>
      <c r="AA31" s="6"/>
      <c r="AB31" s="6"/>
      <c r="AC31" s="6"/>
      <c r="AD31" s="6"/>
      <c r="AE31" s="6"/>
      <c r="AF31" s="6"/>
      <c r="AG31" s="6"/>
      <c r="AH31" s="6"/>
      <c r="AI31" s="6"/>
      <c r="AJ31" s="6"/>
      <c r="AK31" s="6"/>
      <c r="AL31" s="6"/>
      <c r="AM31" s="6"/>
      <c r="AN31" s="6"/>
      <c r="AO31" s="6"/>
      <c r="AP31" s="102"/>
    </row>
    <row r="32" spans="1:42" x14ac:dyDescent="0.5">
      <c r="A32" s="101" t="str">
        <f>F32</f>
        <v/>
      </c>
      <c r="B32" s="17" t="str">
        <f>'5k Women'!B32</f>
        <v>Amy</v>
      </c>
      <c r="C32" s="17" t="str">
        <f>'5k Women'!C32</f>
        <v>Davidson</v>
      </c>
      <c r="D32" s="8" t="str">
        <f t="shared" si="0"/>
        <v/>
      </c>
      <c r="E32" s="8" t="str">
        <f>IF(OR(D32="",COUNTIF($D$4:$D$123,"="&amp;D32)&lt;=1),"",IF(COUNTIF($D$4:$D32,"="&amp;D32)=1,"",COUNTIF($D$4:$D32,"="&amp;D32)-1))</f>
        <v/>
      </c>
      <c r="F32" s="8" t="str">
        <f>IF(D32="","",SUM(D32:E32))</f>
        <v/>
      </c>
      <c r="G32" s="6">
        <f t="shared" si="1"/>
        <v>0</v>
      </c>
      <c r="H32" s="6"/>
      <c r="I32" s="6"/>
      <c r="J32" s="6"/>
      <c r="K32" s="6"/>
      <c r="L32" s="6"/>
      <c r="M32" s="6"/>
      <c r="N32" s="6"/>
      <c r="O32" s="6"/>
      <c r="P32" s="6"/>
      <c r="Q32" s="6"/>
      <c r="R32" s="6"/>
      <c r="S32" s="6"/>
      <c r="T32" s="6"/>
      <c r="U32" s="6"/>
      <c r="V32" s="6"/>
      <c r="W32" s="6"/>
      <c r="X32" s="6"/>
      <c r="Y32" s="6"/>
      <c r="Z32" s="6"/>
      <c r="AA32" s="6"/>
      <c r="AB32" s="6"/>
      <c r="AC32" s="6"/>
      <c r="AD32" s="6"/>
      <c r="AE32" s="6"/>
      <c r="AF32" s="6"/>
      <c r="AG32" s="6"/>
      <c r="AH32" s="6"/>
      <c r="AI32" s="6"/>
      <c r="AJ32" s="6"/>
      <c r="AK32" s="6"/>
      <c r="AL32" s="6"/>
      <c r="AM32" s="6"/>
      <c r="AN32" s="6"/>
      <c r="AO32" s="6"/>
      <c r="AP32" s="102"/>
    </row>
    <row r="33" spans="1:42" x14ac:dyDescent="0.5">
      <c r="A33" s="101" t="str">
        <f>F33</f>
        <v/>
      </c>
      <c r="B33" s="17" t="str">
        <f>'5k Women'!B33</f>
        <v>Nicole</v>
      </c>
      <c r="C33" s="17" t="str">
        <f>'5k Women'!C33</f>
        <v>Dawson</v>
      </c>
      <c r="D33" s="8" t="str">
        <f t="shared" si="0"/>
        <v/>
      </c>
      <c r="E33" s="8" t="str">
        <f>IF(OR(D33="",COUNTIF($D$4:$D$123,"="&amp;D33)&lt;=1),"",IF(COUNTIF($D$4:$D33,"="&amp;D33)=1,"",COUNTIF($D$4:$D33,"="&amp;D33)-1))</f>
        <v/>
      </c>
      <c r="F33" s="8" t="str">
        <f>IF(D33="","",SUM(D33:E33))</f>
        <v/>
      </c>
      <c r="G33" s="6">
        <f t="shared" si="1"/>
        <v>0</v>
      </c>
      <c r="H33" s="6"/>
      <c r="I33" s="6"/>
      <c r="J33" s="6"/>
      <c r="K33" s="6"/>
      <c r="L33" s="6"/>
      <c r="M33" s="6"/>
      <c r="N33" s="6"/>
      <c r="O33" s="6"/>
      <c r="P33" s="6"/>
      <c r="Q33" s="6"/>
      <c r="R33" s="6"/>
      <c r="S33" s="6"/>
      <c r="T33" s="6"/>
      <c r="U33" s="6"/>
      <c r="V33" s="6"/>
      <c r="W33" s="6"/>
      <c r="X33" s="6"/>
      <c r="Y33" s="6"/>
      <c r="Z33" s="6"/>
      <c r="AA33" s="6"/>
      <c r="AB33" s="6"/>
      <c r="AC33" s="6"/>
      <c r="AD33" s="6"/>
      <c r="AE33" s="6"/>
      <c r="AF33" s="6"/>
      <c r="AG33" s="6"/>
      <c r="AH33" s="6"/>
      <c r="AI33" s="6"/>
      <c r="AJ33" s="6"/>
      <c r="AK33" s="6"/>
      <c r="AL33" s="6"/>
      <c r="AM33" s="6"/>
      <c r="AN33" s="6"/>
      <c r="AO33" s="6"/>
      <c r="AP33" s="102"/>
    </row>
    <row r="34" spans="1:42" x14ac:dyDescent="0.5">
      <c r="A34" s="101" t="str">
        <f t="shared" si="3"/>
        <v/>
      </c>
      <c r="B34" s="17" t="str">
        <f>'5k Women'!B34</f>
        <v>Jo</v>
      </c>
      <c r="C34" s="17" t="str">
        <f>'5k Women'!C34</f>
        <v>Dewar</v>
      </c>
      <c r="D34" s="8" t="str">
        <f t="shared" si="0"/>
        <v/>
      </c>
      <c r="E34" s="8" t="str">
        <f>IF(OR(D34="",COUNTIF($D$4:$D$123,"="&amp;D34)&lt;=1),"",IF(COUNTIF($D$4:$D34,"="&amp;D34)=1,"",COUNTIF($D$4:$D34,"="&amp;D34)-1))</f>
        <v/>
      </c>
      <c r="F34" s="8" t="str">
        <f t="shared" si="4"/>
        <v/>
      </c>
      <c r="G34" s="6">
        <f t="shared" ref="G34:G65" si="12">MIN(H34:AP34)</f>
        <v>0</v>
      </c>
      <c r="H34" s="6"/>
      <c r="I34" s="6"/>
      <c r="J34" s="6"/>
      <c r="K34" s="6"/>
      <c r="L34" s="6"/>
      <c r="M34" s="6"/>
      <c r="N34" s="6"/>
      <c r="O34" s="6"/>
      <c r="P34" s="6"/>
      <c r="Q34" s="6"/>
      <c r="R34" s="6"/>
      <c r="S34" s="6"/>
      <c r="T34" s="6"/>
      <c r="U34" s="6"/>
      <c r="V34" s="6"/>
      <c r="W34" s="6"/>
      <c r="X34" s="6"/>
      <c r="Y34" s="6"/>
      <c r="Z34" s="6"/>
      <c r="AA34" s="6"/>
      <c r="AB34" s="6"/>
      <c r="AC34" s="6"/>
      <c r="AD34" s="6"/>
      <c r="AE34" s="6"/>
      <c r="AF34" s="6"/>
      <c r="AG34" s="6"/>
      <c r="AH34" s="6"/>
      <c r="AI34" s="6"/>
      <c r="AJ34" s="6"/>
      <c r="AK34" s="6"/>
      <c r="AL34" s="6"/>
      <c r="AM34" s="6"/>
      <c r="AN34" s="6"/>
      <c r="AO34" s="6"/>
      <c r="AP34" s="102"/>
    </row>
    <row r="35" spans="1:42" x14ac:dyDescent="0.5">
      <c r="A35" s="101">
        <f t="shared" si="3"/>
        <v>64</v>
      </c>
      <c r="B35" s="17" t="str">
        <f>'5k Women'!B35</f>
        <v>Jacqui</v>
      </c>
      <c r="C35" s="17" t="str">
        <f>'5k Women'!C35</f>
        <v>Dickinson</v>
      </c>
      <c r="D35" s="8">
        <f t="shared" si="0"/>
        <v>64</v>
      </c>
      <c r="E35" s="8" t="str">
        <f>IF(OR(D35="",COUNTIF($D$4:$D$123,"="&amp;D35)&lt;=1),"",IF(COUNTIF($D$4:$D35,"="&amp;D35)=1,"",COUNTIF($D$4:$D35,"="&amp;D35)-1))</f>
        <v/>
      </c>
      <c r="F35" s="8">
        <f t="shared" si="4"/>
        <v>64</v>
      </c>
      <c r="G35" s="6">
        <f t="shared" si="12"/>
        <v>5.4317129629629632E-2</v>
      </c>
      <c r="H35" s="6"/>
      <c r="I35" s="6"/>
      <c r="J35" s="6"/>
      <c r="K35" s="6"/>
      <c r="L35" s="6"/>
      <c r="M35" s="6"/>
      <c r="N35" s="6"/>
      <c r="O35" s="6"/>
      <c r="P35" s="6"/>
      <c r="Q35" s="6"/>
      <c r="R35" s="6"/>
      <c r="S35" s="6"/>
      <c r="T35" s="6"/>
      <c r="U35" s="6"/>
      <c r="V35" s="6"/>
      <c r="W35" s="6"/>
      <c r="X35" s="6"/>
      <c r="Y35" s="6"/>
      <c r="Z35" s="6"/>
      <c r="AA35" s="6"/>
      <c r="AB35" s="6"/>
      <c r="AC35" s="6">
        <v>5.4317129629629632E-2</v>
      </c>
      <c r="AD35" s="6"/>
      <c r="AE35" s="6"/>
      <c r="AF35" s="6"/>
      <c r="AG35" s="6"/>
      <c r="AH35" s="6"/>
      <c r="AI35" s="6"/>
      <c r="AJ35" s="6"/>
      <c r="AK35" s="6"/>
      <c r="AL35" s="6"/>
      <c r="AM35" s="6"/>
      <c r="AN35" s="6"/>
      <c r="AO35" s="6"/>
      <c r="AP35" s="102"/>
    </row>
    <row r="36" spans="1:42" x14ac:dyDescent="0.5">
      <c r="A36" s="101">
        <f t="shared" si="3"/>
        <v>49</v>
      </c>
      <c r="B36" s="17" t="str">
        <f>'5k Women'!B36</f>
        <v>Jan</v>
      </c>
      <c r="C36" s="17" t="str">
        <f>'5k Women'!C36</f>
        <v>Draper</v>
      </c>
      <c r="D36" s="8">
        <f t="shared" ref="D36:D67" si="13">IF(RANK(G36,G$4:G$123,1)-COUNTIF(G$4:G$123,"=0")&lt;=0,"",RANK(G36,G$4:G$123,1)-COUNTIF(G$4:G$123,"=0"))</f>
        <v>49</v>
      </c>
      <c r="E36" s="8" t="str">
        <f>IF(OR(D36="",COUNTIF($D$4:$D$123,"="&amp;D36)&lt;=1),"",IF(COUNTIF($D$4:$D36,"="&amp;D36)=1,"",COUNTIF($D$4:$D36,"="&amp;D36)-1))</f>
        <v/>
      </c>
      <c r="F36" s="8">
        <f t="shared" si="4"/>
        <v>49</v>
      </c>
      <c r="G36" s="6">
        <f t="shared" si="12"/>
        <v>4.5717592592592594E-2</v>
      </c>
      <c r="H36" s="6"/>
      <c r="I36" s="6"/>
      <c r="J36" s="6"/>
      <c r="K36" s="6"/>
      <c r="L36" s="6"/>
      <c r="M36" s="6"/>
      <c r="N36" s="6"/>
      <c r="O36" s="6"/>
      <c r="P36" s="6"/>
      <c r="Q36" s="6"/>
      <c r="R36" s="6"/>
      <c r="S36" s="6"/>
      <c r="T36" s="6"/>
      <c r="U36" s="6"/>
      <c r="V36" s="6"/>
      <c r="W36" s="6"/>
      <c r="X36" s="6"/>
      <c r="Y36" s="6"/>
      <c r="Z36" s="6"/>
      <c r="AA36" s="6"/>
      <c r="AB36" s="6"/>
      <c r="AC36" s="6">
        <v>4.5717592592592594E-2</v>
      </c>
      <c r="AD36" s="6"/>
      <c r="AE36" s="6"/>
      <c r="AF36" s="6"/>
      <c r="AG36" s="6"/>
      <c r="AH36" s="6"/>
      <c r="AI36" s="6"/>
      <c r="AJ36" s="6"/>
      <c r="AK36" s="6"/>
      <c r="AL36" s="6"/>
      <c r="AM36" s="6"/>
      <c r="AN36" s="6"/>
      <c r="AO36" s="6"/>
      <c r="AP36" s="102"/>
    </row>
    <row r="37" spans="1:42" x14ac:dyDescent="0.5">
      <c r="A37" s="101">
        <f>F37</f>
        <v>66</v>
      </c>
      <c r="B37" s="17" t="str">
        <f>'5k Women'!B37</f>
        <v>Melanie</v>
      </c>
      <c r="C37" s="17" t="str">
        <f>'5k Women'!C37</f>
        <v>Easton</v>
      </c>
      <c r="D37" s="8">
        <f t="shared" si="13"/>
        <v>66</v>
      </c>
      <c r="E37" s="8" t="str">
        <f>IF(OR(D37="",COUNTIF($D$4:$D$123,"="&amp;D37)&lt;=1),"",IF(COUNTIF($D$4:$D37,"="&amp;D37)=1,"",COUNTIF($D$4:$D37,"="&amp;D37)-1))</f>
        <v/>
      </c>
      <c r="F37" s="8">
        <f>IF(D37="","",SUM(D37:E37))</f>
        <v>66</v>
      </c>
      <c r="G37" s="6">
        <f t="shared" si="12"/>
        <v>6.3969907407407406E-2</v>
      </c>
      <c r="H37" s="6"/>
      <c r="I37" s="6"/>
      <c r="J37" s="6"/>
      <c r="K37" s="6"/>
      <c r="L37" s="6"/>
      <c r="M37" s="6"/>
      <c r="N37" s="6"/>
      <c r="O37" s="6"/>
      <c r="P37" s="6"/>
      <c r="Q37" s="6"/>
      <c r="R37" s="6"/>
      <c r="S37" s="6"/>
      <c r="T37" s="6"/>
      <c r="U37" s="6"/>
      <c r="V37" s="6"/>
      <c r="W37" s="6"/>
      <c r="X37" s="6">
        <v>6.3969907407407406E-2</v>
      </c>
      <c r="Y37" s="6"/>
      <c r="Z37" s="6"/>
      <c r="AA37" s="6"/>
      <c r="AB37" s="6"/>
      <c r="AC37" s="6"/>
      <c r="AD37" s="6"/>
      <c r="AE37" s="6"/>
      <c r="AF37" s="6"/>
      <c r="AG37" s="6"/>
      <c r="AH37" s="6"/>
      <c r="AI37" s="6"/>
      <c r="AJ37" s="6"/>
      <c r="AK37" s="6"/>
      <c r="AL37" s="6"/>
      <c r="AM37" s="6"/>
      <c r="AN37" s="6"/>
      <c r="AO37" s="6"/>
      <c r="AP37" s="102"/>
    </row>
    <row r="38" spans="1:42" x14ac:dyDescent="0.5">
      <c r="A38" s="101" t="str">
        <f t="shared" si="3"/>
        <v/>
      </c>
      <c r="B38" s="17" t="str">
        <f>'5k Women'!B38</f>
        <v>Jacqueline</v>
      </c>
      <c r="C38" s="17" t="str">
        <f>'5k Women'!C38</f>
        <v>Edwards</v>
      </c>
      <c r="D38" s="8" t="str">
        <f t="shared" si="13"/>
        <v/>
      </c>
      <c r="E38" s="8" t="str">
        <f>IF(OR(D38="",COUNTIF($D$4:$D$123,"="&amp;D38)&lt;=1),"",IF(COUNTIF($D$4:$D38,"="&amp;D38)=1,"",COUNTIF($D$4:$D38,"="&amp;D38)-1))</f>
        <v/>
      </c>
      <c r="F38" s="8" t="str">
        <f t="shared" si="4"/>
        <v/>
      </c>
      <c r="G38" s="6">
        <f t="shared" si="12"/>
        <v>0</v>
      </c>
      <c r="H38" s="6"/>
      <c r="I38" s="6"/>
      <c r="J38" s="6"/>
      <c r="K38" s="6"/>
      <c r="L38" s="6"/>
      <c r="M38" s="6"/>
      <c r="N38" s="6"/>
      <c r="O38" s="6"/>
      <c r="P38" s="6"/>
      <c r="Q38" s="6"/>
      <c r="R38" s="6"/>
      <c r="S38" s="6"/>
      <c r="T38" s="6"/>
      <c r="U38" s="6"/>
      <c r="V38" s="6"/>
      <c r="W38" s="6"/>
      <c r="X38" s="6"/>
      <c r="Y38" s="6"/>
      <c r="Z38" s="6"/>
      <c r="AA38" s="6"/>
      <c r="AB38" s="6"/>
      <c r="AC38" s="6"/>
      <c r="AD38" s="6"/>
      <c r="AE38" s="6"/>
      <c r="AF38" s="6"/>
      <c r="AG38" s="6"/>
      <c r="AH38" s="6"/>
      <c r="AI38" s="6"/>
      <c r="AJ38" s="6"/>
      <c r="AK38" s="6"/>
      <c r="AL38" s="6"/>
      <c r="AM38" s="6"/>
      <c r="AN38" s="6"/>
      <c r="AO38" s="6"/>
      <c r="AP38" s="102"/>
    </row>
    <row r="39" spans="1:42" x14ac:dyDescent="0.5">
      <c r="A39" s="101">
        <f t="shared" si="3"/>
        <v>54</v>
      </c>
      <c r="B39" s="17" t="str">
        <f>'5k Women'!B39</f>
        <v>Laura</v>
      </c>
      <c r="C39" s="17" t="str">
        <f>'5k Women'!C39</f>
        <v>Egan</v>
      </c>
      <c r="D39" s="8">
        <f t="shared" si="13"/>
        <v>54</v>
      </c>
      <c r="E39" s="8" t="str">
        <f>IF(OR(D39="",COUNTIF($D$4:$D$123,"="&amp;D39)&lt;=1),"",IF(COUNTIF($D$4:$D39,"="&amp;D39)=1,"",COUNTIF($D$4:$D39,"="&amp;D39)-1))</f>
        <v/>
      </c>
      <c r="F39" s="8">
        <f t="shared" si="4"/>
        <v>54</v>
      </c>
      <c r="G39" s="6">
        <f t="shared" si="12"/>
        <v>4.8194444444444443E-2</v>
      </c>
      <c r="H39" s="6"/>
      <c r="I39" s="6"/>
      <c r="J39" s="6"/>
      <c r="K39" s="6"/>
      <c r="L39" s="6"/>
      <c r="M39" s="6"/>
      <c r="N39" s="6"/>
      <c r="O39" s="6"/>
      <c r="P39" s="6"/>
      <c r="Q39" s="6"/>
      <c r="R39" s="6"/>
      <c r="S39" s="6"/>
      <c r="T39" s="6"/>
      <c r="U39" s="6"/>
      <c r="V39" s="6"/>
      <c r="W39" s="6"/>
      <c r="X39" s="6"/>
      <c r="Y39" s="6">
        <v>4.8194444444444443E-2</v>
      </c>
      <c r="Z39" s="6"/>
      <c r="AA39" s="6"/>
      <c r="AB39" s="6"/>
      <c r="AC39" s="6"/>
      <c r="AD39" s="6"/>
      <c r="AE39" s="6"/>
      <c r="AF39" s="6"/>
      <c r="AG39" s="6"/>
      <c r="AH39" s="6"/>
      <c r="AI39" s="6"/>
      <c r="AJ39" s="6"/>
      <c r="AK39" s="6"/>
      <c r="AL39" s="6"/>
      <c r="AM39" s="6"/>
      <c r="AN39" s="6"/>
      <c r="AO39" s="6"/>
      <c r="AP39" s="102"/>
    </row>
    <row r="40" spans="1:42" x14ac:dyDescent="0.5">
      <c r="A40" s="101" t="str">
        <f>F40</f>
        <v/>
      </c>
      <c r="B40" s="17" t="str">
        <f>'5k Women'!B40</f>
        <v>Helene</v>
      </c>
      <c r="C40" s="17" t="str">
        <f>'5k Women'!C40</f>
        <v>Elliott-Button</v>
      </c>
      <c r="D40" s="8" t="str">
        <f t="shared" si="13"/>
        <v/>
      </c>
      <c r="E40" s="8" t="str">
        <f>IF(OR(D40="",COUNTIF($D$4:$D$123,"="&amp;D40)&lt;=1),"",IF(COUNTIF($D$4:$D40,"="&amp;D40)=1,"",COUNTIF($D$4:$D40,"="&amp;D40)-1))</f>
        <v/>
      </c>
      <c r="F40" s="8" t="str">
        <f>IF(D40="","",SUM(D40:E40))</f>
        <v/>
      </c>
      <c r="G40" s="6">
        <f t="shared" si="12"/>
        <v>0</v>
      </c>
      <c r="H40" s="6"/>
      <c r="I40" s="6"/>
      <c r="J40" s="6"/>
      <c r="K40" s="6"/>
      <c r="L40" s="6"/>
      <c r="M40" s="6"/>
      <c r="N40" s="6"/>
      <c r="O40" s="6"/>
      <c r="P40" s="6"/>
      <c r="Q40" s="6"/>
      <c r="R40" s="6"/>
      <c r="S40" s="6"/>
      <c r="T40" s="6"/>
      <c r="U40" s="6"/>
      <c r="V40" s="6"/>
      <c r="W40" s="6"/>
      <c r="X40" s="6"/>
      <c r="Y40" s="6"/>
      <c r="Z40" s="6"/>
      <c r="AA40" s="6"/>
      <c r="AB40" s="6"/>
      <c r="AC40" s="6"/>
      <c r="AD40" s="6"/>
      <c r="AE40" s="6"/>
      <c r="AF40" s="6"/>
      <c r="AG40" s="6"/>
      <c r="AH40" s="6"/>
      <c r="AI40" s="6"/>
      <c r="AJ40" s="6"/>
      <c r="AK40" s="6"/>
      <c r="AL40" s="6"/>
      <c r="AM40" s="6"/>
      <c r="AN40" s="6"/>
      <c r="AO40" s="6"/>
      <c r="AP40" s="102"/>
    </row>
    <row r="41" spans="1:42" x14ac:dyDescent="0.5">
      <c r="A41" s="101">
        <f t="shared" si="3"/>
        <v>8</v>
      </c>
      <c r="B41" s="17" t="str">
        <f>'5k Women'!B41</f>
        <v>Laura</v>
      </c>
      <c r="C41" s="17" t="str">
        <f>'5k Women'!C41</f>
        <v>Emms</v>
      </c>
      <c r="D41" s="8">
        <f t="shared" si="13"/>
        <v>8</v>
      </c>
      <c r="E41" s="8" t="str">
        <f>IF(OR(D41="",COUNTIF($D$4:$D$123,"="&amp;D41)&lt;=1),"",IF(COUNTIF($D$4:$D41,"="&amp;D41)=1,"",COUNTIF($D$4:$D41,"="&amp;D41)-1))</f>
        <v/>
      </c>
      <c r="F41" s="8">
        <f t="shared" si="4"/>
        <v>8</v>
      </c>
      <c r="G41" s="6">
        <f t="shared" si="12"/>
        <v>3.2511574074074075E-2</v>
      </c>
      <c r="H41" s="6"/>
      <c r="I41" s="6"/>
      <c r="J41" s="6"/>
      <c r="K41" s="6"/>
      <c r="L41" s="6"/>
      <c r="M41" s="6"/>
      <c r="N41" s="6"/>
      <c r="O41" s="6"/>
      <c r="P41" s="6"/>
      <c r="Q41" s="6"/>
      <c r="R41" s="6"/>
      <c r="S41" s="6"/>
      <c r="T41" s="6"/>
      <c r="U41" s="6"/>
      <c r="V41" s="6"/>
      <c r="W41" s="6"/>
      <c r="X41" s="6"/>
      <c r="Y41" s="6"/>
      <c r="Z41" s="6"/>
      <c r="AA41" s="6"/>
      <c r="AB41" s="6"/>
      <c r="AC41" s="6"/>
      <c r="AD41" s="6"/>
      <c r="AE41" s="6"/>
      <c r="AF41" s="6"/>
      <c r="AG41" s="6"/>
      <c r="AH41" s="6"/>
      <c r="AI41" s="6">
        <v>3.2511574074074075E-2</v>
      </c>
      <c r="AJ41" s="6"/>
      <c r="AK41" s="6"/>
      <c r="AL41" s="6"/>
      <c r="AM41" s="6"/>
      <c r="AN41" s="6"/>
      <c r="AO41" s="6"/>
      <c r="AP41" s="102"/>
    </row>
    <row r="42" spans="1:42" x14ac:dyDescent="0.5">
      <c r="A42" s="101" t="str">
        <f t="shared" si="3"/>
        <v/>
      </c>
      <c r="B42" s="17" t="str">
        <f>'5k Women'!B42</f>
        <v>Victoria</v>
      </c>
      <c r="C42" s="17" t="str">
        <f>'5k Women'!C42</f>
        <v>Evins</v>
      </c>
      <c r="D42" s="8" t="str">
        <f t="shared" si="13"/>
        <v/>
      </c>
      <c r="E42" s="8" t="str">
        <f>IF(OR(D42="",COUNTIF($D$4:$D$123,"="&amp;D42)&lt;=1),"",IF(COUNTIF($D$4:$D42,"="&amp;D42)=1,"",COUNTIF($D$4:$D42,"="&amp;D42)-1))</f>
        <v/>
      </c>
      <c r="F42" s="8" t="str">
        <f t="shared" si="4"/>
        <v/>
      </c>
      <c r="G42" s="6">
        <f t="shared" si="12"/>
        <v>0</v>
      </c>
      <c r="H42" s="6"/>
      <c r="I42" s="6"/>
      <c r="J42" s="6"/>
      <c r="K42" s="6"/>
      <c r="L42" s="6"/>
      <c r="M42" s="6"/>
      <c r="N42" s="6"/>
      <c r="O42" s="6"/>
      <c r="P42" s="6"/>
      <c r="Q42" s="6"/>
      <c r="R42" s="6"/>
      <c r="S42" s="6"/>
      <c r="T42" s="6"/>
      <c r="U42" s="6"/>
      <c r="V42" s="6"/>
      <c r="W42" s="6"/>
      <c r="X42" s="6"/>
      <c r="Y42" s="6"/>
      <c r="Z42" s="6"/>
      <c r="AA42" s="6"/>
      <c r="AB42" s="6"/>
      <c r="AC42" s="6"/>
      <c r="AD42" s="6"/>
      <c r="AE42" s="6"/>
      <c r="AF42" s="6"/>
      <c r="AG42" s="6"/>
      <c r="AH42" s="6"/>
      <c r="AI42" s="6"/>
      <c r="AJ42" s="6"/>
      <c r="AK42" s="6"/>
      <c r="AL42" s="6"/>
      <c r="AM42" s="6"/>
      <c r="AN42" s="6"/>
      <c r="AO42" s="6"/>
      <c r="AP42" s="102"/>
    </row>
    <row r="43" spans="1:42" x14ac:dyDescent="0.5">
      <c r="A43" s="101" t="str">
        <f t="shared" si="3"/>
        <v/>
      </c>
      <c r="B43" s="17" t="str">
        <f>'5k Women'!B43</f>
        <v>Stella</v>
      </c>
      <c r="C43" s="17" t="str">
        <f>'5k Women'!C43</f>
        <v>Evins</v>
      </c>
      <c r="D43" s="8" t="str">
        <f t="shared" si="13"/>
        <v/>
      </c>
      <c r="E43" s="8" t="str">
        <f>IF(OR(D43="",COUNTIF($D$4:$D$123,"="&amp;D43)&lt;=1),"",IF(COUNTIF($D$4:$D43,"="&amp;D43)=1,"",COUNTIF($D$4:$D43,"="&amp;D43)-1))</f>
        <v/>
      </c>
      <c r="F43" s="8" t="str">
        <f t="shared" si="4"/>
        <v/>
      </c>
      <c r="G43" s="6">
        <f t="shared" si="12"/>
        <v>0</v>
      </c>
      <c r="H43" s="6"/>
      <c r="I43" s="6"/>
      <c r="J43" s="6"/>
      <c r="K43" s="6"/>
      <c r="L43" s="6"/>
      <c r="M43" s="6"/>
      <c r="N43" s="6"/>
      <c r="O43" s="6"/>
      <c r="P43" s="6"/>
      <c r="Q43" s="6"/>
      <c r="R43" s="6"/>
      <c r="S43" s="6"/>
      <c r="T43" s="6"/>
      <c r="U43" s="6"/>
      <c r="V43" s="6"/>
      <c r="W43" s="6"/>
      <c r="X43" s="6"/>
      <c r="Y43" s="6"/>
      <c r="Z43" s="6"/>
      <c r="AA43" s="6"/>
      <c r="AB43" s="6"/>
      <c r="AC43" s="6"/>
      <c r="AD43" s="6"/>
      <c r="AE43" s="6"/>
      <c r="AF43" s="6"/>
      <c r="AG43" s="6"/>
      <c r="AH43" s="6"/>
      <c r="AI43" s="6"/>
      <c r="AJ43" s="6"/>
      <c r="AK43" s="6"/>
      <c r="AL43" s="6"/>
      <c r="AM43" s="6"/>
      <c r="AN43" s="6"/>
      <c r="AO43" s="6"/>
      <c r="AP43" s="102"/>
    </row>
    <row r="44" spans="1:42" x14ac:dyDescent="0.5">
      <c r="A44" s="101">
        <f t="shared" si="3"/>
        <v>56</v>
      </c>
      <c r="B44" s="17" t="str">
        <f>'5k Women'!B44</f>
        <v>Kay</v>
      </c>
      <c r="C44" s="17" t="str">
        <f>'5k Women'!C44</f>
        <v>Farrow</v>
      </c>
      <c r="D44" s="8">
        <f t="shared" si="13"/>
        <v>56</v>
      </c>
      <c r="E44" s="8" t="str">
        <f>IF(OR(D44="",COUNTIF($D$4:$D$123,"="&amp;D44)&lt;=1),"",IF(COUNTIF($D$4:$D44,"="&amp;D44)=1,"",COUNTIF($D$4:$D44,"="&amp;D44)-1))</f>
        <v/>
      </c>
      <c r="F44" s="8">
        <f t="shared" si="4"/>
        <v>56</v>
      </c>
      <c r="G44" s="6">
        <f t="shared" si="12"/>
        <v>4.8969907407407406E-2</v>
      </c>
      <c r="H44" s="6"/>
      <c r="I44" s="6"/>
      <c r="J44" s="6"/>
      <c r="K44" s="6"/>
      <c r="L44" s="6"/>
      <c r="M44" s="6"/>
      <c r="N44" s="6"/>
      <c r="O44" s="6"/>
      <c r="P44" s="6"/>
      <c r="Q44" s="6"/>
      <c r="R44" s="6"/>
      <c r="S44" s="6"/>
      <c r="T44" s="6"/>
      <c r="U44" s="6"/>
      <c r="V44" s="6"/>
      <c r="W44" s="6"/>
      <c r="X44" s="6"/>
      <c r="Y44" s="6"/>
      <c r="Z44" s="6"/>
      <c r="AA44" s="6"/>
      <c r="AB44" s="6"/>
      <c r="AC44" s="6">
        <v>4.8969907407407406E-2</v>
      </c>
      <c r="AD44" s="6"/>
      <c r="AE44" s="6"/>
      <c r="AF44" s="6"/>
      <c r="AG44" s="6"/>
      <c r="AH44" s="6"/>
      <c r="AI44" s="6"/>
      <c r="AJ44" s="6"/>
      <c r="AK44" s="6"/>
      <c r="AL44" s="6"/>
      <c r="AM44" s="6"/>
      <c r="AN44" s="6"/>
      <c r="AO44" s="6"/>
      <c r="AP44" s="102"/>
    </row>
    <row r="45" spans="1:42" x14ac:dyDescent="0.5">
      <c r="A45" s="101" t="str">
        <f>F45</f>
        <v/>
      </c>
      <c r="B45" s="17" t="str">
        <f>'5k Women'!B45</f>
        <v>Sarah</v>
      </c>
      <c r="C45" s="17" t="str">
        <f>'5k Women'!C45</f>
        <v>Fell</v>
      </c>
      <c r="D45" s="8" t="str">
        <f t="shared" si="13"/>
        <v/>
      </c>
      <c r="E45" s="8" t="str">
        <f>IF(OR(D45="",COUNTIF($D$4:$D$123,"="&amp;D45)&lt;=1),"",IF(COUNTIF($D$4:$D45,"="&amp;D45)=1,"",COUNTIF($D$4:$D45,"="&amp;D45)-1))</f>
        <v/>
      </c>
      <c r="F45" s="8" t="str">
        <f t="shared" si="4"/>
        <v/>
      </c>
      <c r="G45" s="6">
        <f t="shared" si="12"/>
        <v>0</v>
      </c>
      <c r="H45" s="6"/>
      <c r="I45" s="6"/>
      <c r="J45" s="6"/>
      <c r="K45" s="6"/>
      <c r="L45" s="6"/>
      <c r="M45" s="6"/>
      <c r="N45" s="6"/>
      <c r="O45" s="6"/>
      <c r="P45" s="6"/>
      <c r="Q45" s="6"/>
      <c r="R45" s="6"/>
      <c r="S45" s="6"/>
      <c r="T45" s="6"/>
      <c r="U45" s="6"/>
      <c r="V45" s="6"/>
      <c r="W45" s="6"/>
      <c r="X45" s="6"/>
      <c r="Y45" s="6"/>
      <c r="Z45" s="6"/>
      <c r="AA45" s="6"/>
      <c r="AB45" s="6"/>
      <c r="AC45" s="6"/>
      <c r="AD45" s="6"/>
      <c r="AE45" s="6"/>
      <c r="AF45" s="6"/>
      <c r="AG45" s="6"/>
      <c r="AH45" s="6"/>
      <c r="AI45" s="6"/>
      <c r="AJ45" s="6"/>
      <c r="AK45" s="6"/>
      <c r="AL45" s="6"/>
      <c r="AM45" s="6"/>
      <c r="AN45" s="6"/>
      <c r="AO45" s="6"/>
      <c r="AP45" s="102"/>
    </row>
    <row r="46" spans="1:42" x14ac:dyDescent="0.5">
      <c r="A46" s="101" t="str">
        <f t="shared" ref="A46" si="14">F46</f>
        <v/>
      </c>
      <c r="B46" s="17" t="str">
        <f>'5k Women'!B46</f>
        <v>Susan</v>
      </c>
      <c r="C46" s="17" t="str">
        <f>'5k Women'!C46</f>
        <v>Fisher</v>
      </c>
      <c r="D46" s="8" t="str">
        <f t="shared" si="13"/>
        <v/>
      </c>
      <c r="E46" s="8" t="str">
        <f>IF(OR(D46="",COUNTIF($D$4:$D$123,"="&amp;D46)&lt;=1),"",IF(COUNTIF($D$4:$D46,"="&amp;D46)=1,"",COUNTIF($D$4:$D46,"="&amp;D46)-1))</f>
        <v/>
      </c>
      <c r="F46" s="8" t="str">
        <f t="shared" si="4"/>
        <v/>
      </c>
      <c r="G46" s="6">
        <f t="shared" si="12"/>
        <v>0</v>
      </c>
      <c r="H46" s="6"/>
      <c r="I46" s="6"/>
      <c r="J46" s="6"/>
      <c r="K46" s="6"/>
      <c r="L46" s="6"/>
      <c r="M46" s="6"/>
      <c r="N46" s="6"/>
      <c r="O46" s="6"/>
      <c r="P46" s="6"/>
      <c r="Q46" s="6"/>
      <c r="R46" s="6"/>
      <c r="S46" s="6"/>
      <c r="T46" s="6"/>
      <c r="U46" s="6"/>
      <c r="V46" s="6"/>
      <c r="W46" s="6"/>
      <c r="X46" s="6"/>
      <c r="Y46" s="6"/>
      <c r="Z46" s="6"/>
      <c r="AA46" s="6"/>
      <c r="AB46" s="6"/>
      <c r="AC46" s="6"/>
      <c r="AD46" s="6"/>
      <c r="AE46" s="6"/>
      <c r="AF46" s="6"/>
      <c r="AG46" s="6"/>
      <c r="AH46" s="6"/>
      <c r="AI46" s="6"/>
      <c r="AJ46" s="6"/>
      <c r="AK46" s="6"/>
      <c r="AL46" s="6"/>
      <c r="AM46" s="6"/>
      <c r="AN46" s="6"/>
      <c r="AO46" s="6"/>
      <c r="AP46" s="102"/>
    </row>
    <row r="47" spans="1:42" x14ac:dyDescent="0.5">
      <c r="A47" s="101">
        <f t="shared" ref="A47" si="15">F47</f>
        <v>27</v>
      </c>
      <c r="B47" s="17" t="str">
        <f>'5k Women'!B47</f>
        <v>Jessica</v>
      </c>
      <c r="C47" s="17" t="str">
        <f>'5k Women'!C47</f>
        <v>Gallantree</v>
      </c>
      <c r="D47" s="8">
        <f t="shared" si="13"/>
        <v>27</v>
      </c>
      <c r="E47" s="8" t="str">
        <f>IF(OR(D47="",COUNTIF($D$4:$D$123,"="&amp;D47)&lt;=1),"",IF(COUNTIF($D$4:$D47,"="&amp;D47)=1,"",COUNTIF($D$4:$D47,"="&amp;D47)-1))</f>
        <v/>
      </c>
      <c r="F47" s="8">
        <f t="shared" ref="F47" si="16">IF(D47="","",SUM(D47:E47))</f>
        <v>27</v>
      </c>
      <c r="G47" s="6">
        <f t="shared" ref="G47" si="17">MIN(H47:AP47)</f>
        <v>3.9097222222222221E-2</v>
      </c>
      <c r="H47" s="6"/>
      <c r="I47" s="6"/>
      <c r="J47" s="6"/>
      <c r="K47" s="6"/>
      <c r="L47" s="6"/>
      <c r="M47" s="6"/>
      <c r="N47" s="6"/>
      <c r="O47" s="6"/>
      <c r="P47" s="6"/>
      <c r="Q47" s="6"/>
      <c r="R47" s="6"/>
      <c r="S47" s="6"/>
      <c r="T47" s="6"/>
      <c r="U47" s="6"/>
      <c r="V47" s="6"/>
      <c r="W47" s="6"/>
      <c r="X47" s="6"/>
      <c r="Y47" s="6"/>
      <c r="Z47" s="6"/>
      <c r="AA47" s="6"/>
      <c r="AB47" s="6"/>
      <c r="AC47" s="6">
        <v>3.9097222222222221E-2</v>
      </c>
      <c r="AD47" s="6"/>
      <c r="AE47" s="6"/>
      <c r="AF47" s="6"/>
      <c r="AG47" s="6"/>
      <c r="AH47" s="6"/>
      <c r="AI47" s="6"/>
      <c r="AJ47" s="6"/>
      <c r="AK47" s="6"/>
      <c r="AL47" s="6"/>
      <c r="AM47" s="6"/>
      <c r="AN47" s="6"/>
      <c r="AO47" s="6"/>
      <c r="AP47" s="102"/>
    </row>
    <row r="48" spans="1:42" x14ac:dyDescent="0.5">
      <c r="A48" s="101" t="str">
        <f t="shared" si="3"/>
        <v/>
      </c>
      <c r="B48" s="17" t="str">
        <f>'5k Women'!B48</f>
        <v>Clare</v>
      </c>
      <c r="C48" s="17" t="str">
        <f>'5k Women'!C48</f>
        <v>Gardiner</v>
      </c>
      <c r="D48" s="8" t="str">
        <f t="shared" si="13"/>
        <v/>
      </c>
      <c r="E48" s="8" t="str">
        <f>IF(OR(D48="",COUNTIF($D$4:$D$123,"="&amp;D48)&lt;=1),"",IF(COUNTIF($D$4:$D48,"="&amp;D48)=1,"",COUNTIF($D$4:$D48,"="&amp;D48)-1))</f>
        <v/>
      </c>
      <c r="F48" s="8" t="str">
        <f t="shared" si="4"/>
        <v/>
      </c>
      <c r="G48" s="6">
        <f t="shared" si="12"/>
        <v>0</v>
      </c>
      <c r="H48" s="6"/>
      <c r="I48" s="6"/>
      <c r="J48" s="6"/>
      <c r="K48" s="6"/>
      <c r="L48" s="6"/>
      <c r="M48" s="6"/>
      <c r="N48" s="6"/>
      <c r="O48" s="6"/>
      <c r="P48" s="6"/>
      <c r="Q48" s="6"/>
      <c r="R48" s="6"/>
      <c r="S48" s="6"/>
      <c r="T48" s="6"/>
      <c r="U48" s="6"/>
      <c r="V48" s="6"/>
      <c r="W48" s="6"/>
      <c r="X48" s="6"/>
      <c r="Y48" s="6"/>
      <c r="Z48" s="6"/>
      <c r="AA48" s="6"/>
      <c r="AB48" s="6"/>
      <c r="AC48" s="6"/>
      <c r="AD48" s="6"/>
      <c r="AE48" s="6"/>
      <c r="AF48" s="6"/>
      <c r="AG48" s="6"/>
      <c r="AH48" s="6"/>
      <c r="AI48" s="6"/>
      <c r="AJ48" s="6"/>
      <c r="AK48" s="6"/>
      <c r="AL48" s="6"/>
      <c r="AM48" s="6"/>
      <c r="AN48" s="6"/>
      <c r="AO48" s="6"/>
      <c r="AP48" s="102"/>
    </row>
    <row r="49" spans="1:42" x14ac:dyDescent="0.5">
      <c r="A49" s="101" t="str">
        <f>F49</f>
        <v/>
      </c>
      <c r="B49" s="17" t="str">
        <f>'5k Women'!B49</f>
        <v>Caroline</v>
      </c>
      <c r="C49" s="17" t="str">
        <f>'5k Women'!C49</f>
        <v>Garvey</v>
      </c>
      <c r="D49" s="8" t="str">
        <f t="shared" si="13"/>
        <v/>
      </c>
      <c r="E49" s="8" t="str">
        <f>IF(OR(D49="",COUNTIF($D$4:$D$123,"="&amp;D49)&lt;=1),"",IF(COUNTIF($D$4:$D49,"="&amp;D49)=1,"",COUNTIF($D$4:$D49,"="&amp;D49)-1))</f>
        <v/>
      </c>
      <c r="F49" s="8" t="str">
        <f>IF(D49="","",SUM(D49:E49))</f>
        <v/>
      </c>
      <c r="G49" s="6">
        <f t="shared" si="12"/>
        <v>0</v>
      </c>
      <c r="H49" s="6"/>
      <c r="I49" s="6"/>
      <c r="J49" s="6"/>
      <c r="K49" s="6"/>
      <c r="L49" s="6"/>
      <c r="M49" s="6"/>
      <c r="N49" s="6"/>
      <c r="O49" s="6"/>
      <c r="P49" s="6"/>
      <c r="Q49" s="6"/>
      <c r="R49" s="6"/>
      <c r="S49" s="6"/>
      <c r="T49" s="6"/>
      <c r="U49" s="6"/>
      <c r="V49" s="6"/>
      <c r="W49" s="6"/>
      <c r="X49" s="6"/>
      <c r="Y49" s="6"/>
      <c r="Z49" s="6"/>
      <c r="AA49" s="6"/>
      <c r="AB49" s="6"/>
      <c r="AC49" s="6"/>
      <c r="AD49" s="6"/>
      <c r="AE49" s="6"/>
      <c r="AF49" s="6"/>
      <c r="AG49" s="6"/>
      <c r="AH49" s="6"/>
      <c r="AI49" s="6"/>
      <c r="AJ49" s="6"/>
      <c r="AK49" s="6"/>
      <c r="AL49" s="6"/>
      <c r="AM49" s="6"/>
      <c r="AN49" s="6"/>
      <c r="AO49" s="6"/>
      <c r="AP49" s="102"/>
    </row>
    <row r="50" spans="1:42" x14ac:dyDescent="0.5">
      <c r="A50" s="101">
        <f>F50</f>
        <v>20</v>
      </c>
      <c r="B50" s="17" t="str">
        <f>'5k Women'!B50</f>
        <v>Susie</v>
      </c>
      <c r="C50" s="17" t="str">
        <f>'5k Women'!C50</f>
        <v>Gibson</v>
      </c>
      <c r="D50" s="8">
        <f t="shared" si="13"/>
        <v>20</v>
      </c>
      <c r="E50" s="8" t="str">
        <f>IF(OR(D50="",COUNTIF($D$4:$D$123,"="&amp;D50)&lt;=1),"",IF(COUNTIF($D$4:$D50,"="&amp;D50)=1,"",COUNTIF($D$4:$D50,"="&amp;D50)-1))</f>
        <v/>
      </c>
      <c r="F50" s="8">
        <f>IF(D50="","",SUM(D50:E50))</f>
        <v>20</v>
      </c>
      <c r="G50" s="6">
        <f t="shared" si="12"/>
        <v>3.6666666666666667E-2</v>
      </c>
      <c r="H50" s="6"/>
      <c r="I50" s="6"/>
      <c r="J50" s="6"/>
      <c r="K50" s="6"/>
      <c r="L50" s="6"/>
      <c r="M50" s="6"/>
      <c r="N50" s="6"/>
      <c r="O50" s="6"/>
      <c r="P50" s="6"/>
      <c r="Q50" s="6"/>
      <c r="R50" s="6"/>
      <c r="S50" s="6"/>
      <c r="T50" s="6">
        <v>3.6666666666666667E-2</v>
      </c>
      <c r="U50" s="6"/>
      <c r="V50" s="6"/>
      <c r="W50" s="6"/>
      <c r="X50" s="6"/>
      <c r="Y50" s="6"/>
      <c r="Z50" s="6"/>
      <c r="AA50" s="6"/>
      <c r="AB50" s="6"/>
      <c r="AC50" s="6"/>
      <c r="AD50" s="6"/>
      <c r="AE50" s="6"/>
      <c r="AF50" s="6"/>
      <c r="AG50" s="6"/>
      <c r="AH50" s="6"/>
      <c r="AI50" s="6"/>
      <c r="AJ50" s="6"/>
      <c r="AK50" s="6"/>
      <c r="AL50" s="6"/>
      <c r="AM50" s="6"/>
      <c r="AN50" s="6"/>
      <c r="AO50" s="6"/>
      <c r="AP50" s="102"/>
    </row>
    <row r="51" spans="1:42" x14ac:dyDescent="0.5">
      <c r="A51" s="101" t="str">
        <f>F51</f>
        <v/>
      </c>
      <c r="B51" s="17" t="str">
        <f>'5k Women'!B51</f>
        <v>Jasmine</v>
      </c>
      <c r="C51" s="17" t="str">
        <f>'5k Women'!C51</f>
        <v>Gray</v>
      </c>
      <c r="D51" s="8" t="str">
        <f t="shared" si="13"/>
        <v/>
      </c>
      <c r="E51" s="8" t="str">
        <f>IF(OR(D51="",COUNTIF($D$4:$D$123,"="&amp;D51)&lt;=1),"",IF(COUNTIF($D$4:$D51,"="&amp;D51)=1,"",COUNTIF($D$4:$D51,"="&amp;D51)-1))</f>
        <v/>
      </c>
      <c r="F51" s="8" t="str">
        <f>IF(D51="","",SUM(D51:E51))</f>
        <v/>
      </c>
      <c r="G51" s="6">
        <f t="shared" si="12"/>
        <v>0</v>
      </c>
      <c r="H51" s="6"/>
      <c r="I51" s="6"/>
      <c r="J51" s="6"/>
      <c r="K51" s="6"/>
      <c r="L51" s="6"/>
      <c r="M51" s="6"/>
      <c r="N51" s="6"/>
      <c r="O51" s="6"/>
      <c r="P51" s="6"/>
      <c r="Q51" s="6"/>
      <c r="R51" s="6"/>
      <c r="S51" s="6"/>
      <c r="T51" s="6"/>
      <c r="U51" s="6"/>
      <c r="V51" s="6"/>
      <c r="W51" s="6"/>
      <c r="X51" s="6"/>
      <c r="Y51" s="6"/>
      <c r="Z51" s="6"/>
      <c r="AA51" s="6"/>
      <c r="AB51" s="6"/>
      <c r="AC51" s="6"/>
      <c r="AD51" s="6"/>
      <c r="AE51" s="6"/>
      <c r="AF51" s="6"/>
      <c r="AG51" s="6"/>
      <c r="AH51" s="6"/>
      <c r="AI51" s="6"/>
      <c r="AJ51" s="6"/>
      <c r="AK51" s="6"/>
      <c r="AL51" s="6"/>
      <c r="AM51" s="6"/>
      <c r="AN51" s="6"/>
      <c r="AO51" s="6"/>
      <c r="AP51" s="102"/>
    </row>
    <row r="52" spans="1:42" x14ac:dyDescent="0.5">
      <c r="A52" s="101">
        <f>F52</f>
        <v>11</v>
      </c>
      <c r="B52" s="17" t="str">
        <f>'5k Women'!B52</f>
        <v>Victoria</v>
      </c>
      <c r="C52" s="17" t="str">
        <f>'5k Women'!C52</f>
        <v>Green</v>
      </c>
      <c r="D52" s="8">
        <f t="shared" si="13"/>
        <v>11</v>
      </c>
      <c r="E52" s="8" t="str">
        <f>IF(OR(D52="",COUNTIF($D$4:$D$123,"="&amp;D52)&lt;=1),"",IF(COUNTIF($D$4:$D52,"="&amp;D52)=1,"",COUNTIF($D$4:$D52,"="&amp;D52)-1))</f>
        <v/>
      </c>
      <c r="F52" s="8">
        <f>IF(D52="","",SUM(D52:E52))</f>
        <v>11</v>
      </c>
      <c r="G52" s="6">
        <f t="shared" si="12"/>
        <v>3.3599537037037039E-2</v>
      </c>
      <c r="H52" s="6"/>
      <c r="I52" s="6"/>
      <c r="J52" s="6"/>
      <c r="K52" s="6"/>
      <c r="L52" s="6"/>
      <c r="M52" s="6"/>
      <c r="N52" s="6"/>
      <c r="O52" s="6"/>
      <c r="P52" s="6"/>
      <c r="Q52" s="6"/>
      <c r="R52" s="6"/>
      <c r="S52" s="6"/>
      <c r="T52" s="6"/>
      <c r="U52" s="6"/>
      <c r="V52" s="6"/>
      <c r="W52" s="6">
        <v>3.3599537037037039E-2</v>
      </c>
      <c r="X52" s="6"/>
      <c r="Y52" s="6"/>
      <c r="Z52" s="6"/>
      <c r="AA52" s="6"/>
      <c r="AB52" s="6"/>
      <c r="AC52" s="6"/>
      <c r="AD52" s="6"/>
      <c r="AE52" s="6"/>
      <c r="AF52" s="6"/>
      <c r="AG52" s="6">
        <v>4.4143518518518519E-2</v>
      </c>
      <c r="AH52" s="6"/>
      <c r="AI52" s="6"/>
      <c r="AJ52" s="6"/>
      <c r="AK52" s="6"/>
      <c r="AL52" s="6"/>
      <c r="AM52" s="6"/>
      <c r="AN52" s="6"/>
      <c r="AO52" s="6"/>
      <c r="AP52" s="102"/>
    </row>
    <row r="53" spans="1:42" x14ac:dyDescent="0.5">
      <c r="A53" s="101" t="str">
        <f t="shared" si="3"/>
        <v/>
      </c>
      <c r="B53" s="17" t="str">
        <f>'5k Women'!B53</f>
        <v>Emma</v>
      </c>
      <c r="C53" s="17" t="str">
        <f>'5k Women'!C53</f>
        <v>Greensmith</v>
      </c>
      <c r="D53" s="8" t="str">
        <f t="shared" si="13"/>
        <v/>
      </c>
      <c r="E53" s="8" t="str">
        <f>IF(OR(D53="",COUNTIF($D$4:$D$123,"="&amp;D53)&lt;=1),"",IF(COUNTIF($D$4:$D53,"="&amp;D53)=1,"",COUNTIF($D$4:$D53,"="&amp;D53)-1))</f>
        <v/>
      </c>
      <c r="F53" s="8" t="str">
        <f t="shared" si="4"/>
        <v/>
      </c>
      <c r="G53" s="6">
        <f t="shared" si="12"/>
        <v>0</v>
      </c>
      <c r="H53" s="6"/>
      <c r="I53" s="6"/>
      <c r="J53" s="6"/>
      <c r="K53" s="6"/>
      <c r="L53" s="6"/>
      <c r="M53" s="6"/>
      <c r="N53" s="6"/>
      <c r="O53" s="6"/>
      <c r="P53" s="6"/>
      <c r="Q53" s="6"/>
      <c r="R53" s="6"/>
      <c r="S53" s="6"/>
      <c r="T53" s="6"/>
      <c r="U53" s="6"/>
      <c r="V53" s="6"/>
      <c r="W53" s="6"/>
      <c r="X53" s="6"/>
      <c r="Y53" s="6"/>
      <c r="Z53" s="6"/>
      <c r="AA53" s="6"/>
      <c r="AB53" s="6"/>
      <c r="AC53" s="6"/>
      <c r="AD53" s="6"/>
      <c r="AE53" s="6"/>
      <c r="AF53" s="6"/>
      <c r="AG53" s="6"/>
      <c r="AH53" s="6"/>
      <c r="AI53" s="6"/>
      <c r="AJ53" s="6"/>
      <c r="AK53" s="6"/>
      <c r="AL53" s="6"/>
      <c r="AM53" s="6"/>
      <c r="AN53" s="6"/>
      <c r="AO53" s="6"/>
      <c r="AP53" s="102"/>
    </row>
    <row r="54" spans="1:42" x14ac:dyDescent="0.5">
      <c r="A54" s="101">
        <f>F54</f>
        <v>45</v>
      </c>
      <c r="B54" s="17" t="str">
        <f>'5k Women'!B54</f>
        <v>Jennifer</v>
      </c>
      <c r="C54" s="17" t="str">
        <f>'5k Women'!C54</f>
        <v>Hamlyn</v>
      </c>
      <c r="D54" s="8">
        <f t="shared" si="13"/>
        <v>45</v>
      </c>
      <c r="E54" s="8" t="str">
        <f>IF(OR(D54="",COUNTIF($D$4:$D$123,"="&amp;D54)&lt;=1),"",IF(COUNTIF($D$4:$D54,"="&amp;D54)=1,"",COUNTIF($D$4:$D54,"="&amp;D54)-1))</f>
        <v/>
      </c>
      <c r="F54" s="8">
        <f>IF(D54="","",SUM(D54:E54))</f>
        <v>45</v>
      </c>
      <c r="G54" s="6">
        <f t="shared" si="12"/>
        <v>4.4120370370370372E-2</v>
      </c>
      <c r="H54" s="6"/>
      <c r="I54" s="6"/>
      <c r="J54" s="6"/>
      <c r="K54" s="6"/>
      <c r="L54" s="6"/>
      <c r="M54" s="6"/>
      <c r="N54" s="6"/>
      <c r="O54" s="6"/>
      <c r="P54" s="6"/>
      <c r="Q54" s="6"/>
      <c r="R54" s="6"/>
      <c r="S54" s="6"/>
      <c r="T54" s="6"/>
      <c r="U54" s="6">
        <v>4.4120370370370372E-2</v>
      </c>
      <c r="V54" s="6"/>
      <c r="W54" s="6"/>
      <c r="X54" s="6"/>
      <c r="Y54" s="6"/>
      <c r="Z54" s="6"/>
      <c r="AA54" s="6"/>
      <c r="AB54" s="6"/>
      <c r="AC54" s="6"/>
      <c r="AD54" s="6"/>
      <c r="AE54" s="6"/>
      <c r="AF54" s="6"/>
      <c r="AG54" s="6"/>
      <c r="AH54" s="6"/>
      <c r="AI54" s="6"/>
      <c r="AJ54" s="6"/>
      <c r="AK54" s="6"/>
      <c r="AL54" s="6"/>
      <c r="AM54" s="6"/>
      <c r="AN54" s="6"/>
      <c r="AO54" s="6"/>
      <c r="AP54" s="102"/>
    </row>
    <row r="55" spans="1:42" x14ac:dyDescent="0.5">
      <c r="A55" s="101">
        <f t="shared" si="3"/>
        <v>37</v>
      </c>
      <c r="B55" s="17" t="str">
        <f>'5k Women'!B55</f>
        <v>Jackie</v>
      </c>
      <c r="C55" s="17" t="str">
        <f>'5k Women'!C55</f>
        <v>Hardman</v>
      </c>
      <c r="D55" s="8">
        <f t="shared" si="13"/>
        <v>37</v>
      </c>
      <c r="E55" s="8" t="str">
        <f>IF(OR(D55="",COUNTIF($D$4:$D$123,"="&amp;D55)&lt;=1),"",IF(COUNTIF($D$4:$D55,"="&amp;D55)=1,"",COUNTIF($D$4:$D55,"="&amp;D55)-1))</f>
        <v/>
      </c>
      <c r="F55" s="8">
        <f t="shared" si="4"/>
        <v>37</v>
      </c>
      <c r="G55" s="6">
        <f t="shared" si="12"/>
        <v>4.1608796296296297E-2</v>
      </c>
      <c r="H55" s="6"/>
      <c r="I55" s="6"/>
      <c r="J55" s="6"/>
      <c r="K55" s="6"/>
      <c r="L55" s="6"/>
      <c r="M55" s="6"/>
      <c r="N55" s="6"/>
      <c r="O55" s="6"/>
      <c r="P55" s="6"/>
      <c r="Q55" s="6"/>
      <c r="R55" s="6"/>
      <c r="S55" s="6"/>
      <c r="T55" s="6">
        <v>4.7280092592592596E-2</v>
      </c>
      <c r="U55" s="6">
        <v>4.1608796296296297E-2</v>
      </c>
      <c r="V55" s="6"/>
      <c r="W55" s="6">
        <v>4.3819444444444446E-2</v>
      </c>
      <c r="X55" s="6"/>
      <c r="Y55" s="6"/>
      <c r="Z55" s="6"/>
      <c r="AA55" s="6"/>
      <c r="AB55" s="6"/>
      <c r="AC55" s="6"/>
      <c r="AD55" s="6"/>
      <c r="AE55" s="6"/>
      <c r="AF55" s="6"/>
      <c r="AG55" s="6"/>
      <c r="AH55" s="6"/>
      <c r="AI55" s="6"/>
      <c r="AJ55" s="6"/>
      <c r="AK55" s="6"/>
      <c r="AL55" s="6"/>
      <c r="AM55" s="6"/>
      <c r="AN55" s="6"/>
      <c r="AO55" s="6"/>
      <c r="AP55" s="102"/>
    </row>
    <row r="56" spans="1:42" x14ac:dyDescent="0.5">
      <c r="A56" s="101" t="str">
        <f t="shared" ref="A56" si="18">F56</f>
        <v/>
      </c>
      <c r="B56" s="17" t="str">
        <f>'5k Women'!B56</f>
        <v>Ella</v>
      </c>
      <c r="C56" s="17" t="str">
        <f>'5k Women'!C56</f>
        <v>Harris-Smith</v>
      </c>
      <c r="D56" s="8" t="str">
        <f t="shared" si="13"/>
        <v/>
      </c>
      <c r="E56" s="8" t="str">
        <f>IF(OR(D56="",COUNTIF($D$4:$D$123,"="&amp;D56)&lt;=1),"",IF(COUNTIF($D$4:$D56,"="&amp;D56)=1,"",COUNTIF($D$4:$D56,"="&amp;D56)-1))</f>
        <v/>
      </c>
      <c r="F56" s="8" t="str">
        <f t="shared" ref="F56" si="19">IF(D56="","",SUM(D56:E56))</f>
        <v/>
      </c>
      <c r="G56" s="6">
        <f t="shared" ref="G56" si="20">MIN(H56:AP56)</f>
        <v>0</v>
      </c>
      <c r="H56" s="6"/>
      <c r="I56" s="6"/>
      <c r="J56" s="6"/>
      <c r="K56" s="6"/>
      <c r="L56" s="6"/>
      <c r="M56" s="6"/>
      <c r="N56" s="6"/>
      <c r="O56" s="6"/>
      <c r="P56" s="6"/>
      <c r="Q56" s="6"/>
      <c r="R56" s="6"/>
      <c r="S56" s="6"/>
      <c r="T56" s="6"/>
      <c r="U56" s="6"/>
      <c r="V56" s="6"/>
      <c r="W56" s="6"/>
      <c r="X56" s="6"/>
      <c r="Y56" s="6"/>
      <c r="Z56" s="6"/>
      <c r="AA56" s="6"/>
      <c r="AB56" s="6"/>
      <c r="AC56" s="6"/>
      <c r="AD56" s="6"/>
      <c r="AE56" s="6"/>
      <c r="AF56" s="6"/>
      <c r="AG56" s="6"/>
      <c r="AH56" s="6"/>
      <c r="AI56" s="6"/>
      <c r="AJ56" s="6"/>
      <c r="AK56" s="6"/>
      <c r="AL56" s="6"/>
      <c r="AM56" s="6"/>
      <c r="AN56" s="6"/>
      <c r="AO56" s="6"/>
      <c r="AP56" s="102"/>
    </row>
    <row r="57" spans="1:42" x14ac:dyDescent="0.5">
      <c r="A57" s="101" t="str">
        <f t="shared" si="3"/>
        <v/>
      </c>
      <c r="B57" s="17" t="str">
        <f>'5k Women'!B57</f>
        <v>Ellen</v>
      </c>
      <c r="C57" s="17" t="str">
        <f>'5k Women'!C57</f>
        <v>Harrison</v>
      </c>
      <c r="D57" s="8" t="str">
        <f t="shared" si="13"/>
        <v/>
      </c>
      <c r="E57" s="8" t="str">
        <f>IF(OR(D57="",COUNTIF($D$4:$D$123,"="&amp;D57)&lt;=1),"",IF(COUNTIF($D$4:$D57,"="&amp;D57)=1,"",COUNTIF($D$4:$D57,"="&amp;D57)-1))</f>
        <v/>
      </c>
      <c r="F57" s="8" t="str">
        <f t="shared" si="4"/>
        <v/>
      </c>
      <c r="G57" s="6">
        <f t="shared" si="12"/>
        <v>0</v>
      </c>
      <c r="H57" s="6"/>
      <c r="I57" s="6"/>
      <c r="J57" s="6"/>
      <c r="K57" s="6"/>
      <c r="L57" s="6"/>
      <c r="M57" s="6"/>
      <c r="N57" s="6"/>
      <c r="O57" s="6"/>
      <c r="P57" s="6"/>
      <c r="Q57" s="6"/>
      <c r="R57" s="6"/>
      <c r="S57" s="6"/>
      <c r="T57" s="6"/>
      <c r="U57" s="6"/>
      <c r="V57" s="6"/>
      <c r="W57" s="6"/>
      <c r="X57" s="6"/>
      <c r="Y57" s="6"/>
      <c r="Z57" s="6"/>
      <c r="AA57" s="6"/>
      <c r="AB57" s="6"/>
      <c r="AC57" s="6"/>
      <c r="AD57" s="6"/>
      <c r="AE57" s="6"/>
      <c r="AF57" s="6"/>
      <c r="AG57" s="6"/>
      <c r="AH57" s="6"/>
      <c r="AI57" s="6"/>
      <c r="AJ57" s="6"/>
      <c r="AK57" s="6"/>
      <c r="AL57" s="6"/>
      <c r="AM57" s="6"/>
      <c r="AN57" s="6"/>
      <c r="AO57" s="6"/>
      <c r="AP57" s="102"/>
    </row>
    <row r="58" spans="1:42" x14ac:dyDescent="0.5">
      <c r="A58" s="101">
        <f t="shared" si="3"/>
        <v>30</v>
      </c>
      <c r="B58" s="17" t="str">
        <f>'5k Women'!B58</f>
        <v>Sarah</v>
      </c>
      <c r="C58" s="17" t="str">
        <f>'5k Women'!C58</f>
        <v>Harris-Smith</v>
      </c>
      <c r="D58" s="8">
        <f t="shared" si="13"/>
        <v>30</v>
      </c>
      <c r="E58" s="8" t="str">
        <f>IF(OR(D58="",COUNTIF($D$4:$D$123,"="&amp;D58)&lt;=1),"",IF(COUNTIF($D$4:$D58,"="&amp;D58)=1,"",COUNTIF($D$4:$D58,"="&amp;D58)-1))</f>
        <v/>
      </c>
      <c r="F58" s="8">
        <f t="shared" si="4"/>
        <v>30</v>
      </c>
      <c r="G58" s="6">
        <f t="shared" si="12"/>
        <v>3.9675925925925927E-2</v>
      </c>
      <c r="H58" s="6"/>
      <c r="I58" s="6"/>
      <c r="J58" s="6"/>
      <c r="K58" s="6"/>
      <c r="L58" s="6"/>
      <c r="M58" s="6"/>
      <c r="N58" s="6"/>
      <c r="O58" s="6"/>
      <c r="P58" s="6"/>
      <c r="Q58" s="6"/>
      <c r="R58" s="6"/>
      <c r="S58" s="6"/>
      <c r="T58" s="6"/>
      <c r="U58" s="6"/>
      <c r="V58" s="6"/>
      <c r="W58" s="6"/>
      <c r="X58" s="6"/>
      <c r="Y58" s="6"/>
      <c r="Z58" s="6"/>
      <c r="AA58" s="6"/>
      <c r="AB58" s="6"/>
      <c r="AC58" s="6">
        <v>3.9675925925925927E-2</v>
      </c>
      <c r="AD58" s="6"/>
      <c r="AE58" s="6"/>
      <c r="AF58" s="6"/>
      <c r="AG58" s="6"/>
      <c r="AH58" s="6"/>
      <c r="AI58" s="6"/>
      <c r="AJ58" s="6"/>
      <c r="AK58" s="6"/>
      <c r="AL58" s="6"/>
      <c r="AM58" s="6"/>
      <c r="AN58" s="6"/>
      <c r="AO58" s="6"/>
      <c r="AP58" s="102"/>
    </row>
    <row r="59" spans="1:42" x14ac:dyDescent="0.5">
      <c r="A59" s="101">
        <f t="shared" si="3"/>
        <v>38</v>
      </c>
      <c r="B59" s="17" t="str">
        <f>'5k Women'!B59</f>
        <v>Allison</v>
      </c>
      <c r="C59" s="17" t="str">
        <f>'5k Women'!C59</f>
        <v>Hayward</v>
      </c>
      <c r="D59" s="8">
        <f t="shared" si="13"/>
        <v>38</v>
      </c>
      <c r="E59" s="8" t="str">
        <f>IF(OR(D59="",COUNTIF($D$4:$D$123,"="&amp;D59)&lt;=1),"",IF(COUNTIF($D$4:$D59,"="&amp;D59)=1,"",COUNTIF($D$4:$D59,"="&amp;D59)-1))</f>
        <v/>
      </c>
      <c r="F59" s="8">
        <f t="shared" si="4"/>
        <v>38</v>
      </c>
      <c r="G59" s="6">
        <f t="shared" si="12"/>
        <v>4.1712962962962966E-2</v>
      </c>
      <c r="H59" s="6"/>
      <c r="I59" s="6"/>
      <c r="J59" s="6"/>
      <c r="K59" s="6"/>
      <c r="L59" s="6"/>
      <c r="M59" s="6"/>
      <c r="N59" s="6"/>
      <c r="O59" s="6"/>
      <c r="P59" s="6"/>
      <c r="Q59" s="6"/>
      <c r="R59" s="6"/>
      <c r="S59" s="6"/>
      <c r="T59" s="6"/>
      <c r="U59" s="6"/>
      <c r="V59" s="6"/>
      <c r="W59" s="6"/>
      <c r="X59" s="6"/>
      <c r="Y59" s="6"/>
      <c r="Z59" s="6"/>
      <c r="AA59" s="6"/>
      <c r="AB59" s="6"/>
      <c r="AC59" s="6"/>
      <c r="AD59" s="6"/>
      <c r="AE59" s="6"/>
      <c r="AF59" s="6"/>
      <c r="AG59" s="6"/>
      <c r="AH59" s="6"/>
      <c r="AI59" s="6">
        <v>4.1712962962962966E-2</v>
      </c>
      <c r="AJ59" s="6"/>
      <c r="AK59" s="6"/>
      <c r="AL59" s="6"/>
      <c r="AM59" s="6"/>
      <c r="AN59" s="6"/>
      <c r="AO59" s="6"/>
      <c r="AP59" s="102"/>
    </row>
    <row r="60" spans="1:42" x14ac:dyDescent="0.5">
      <c r="A60" s="101">
        <f>F60</f>
        <v>35</v>
      </c>
      <c r="B60" s="17" t="str">
        <f>'5k Women'!B60</f>
        <v>Rachael</v>
      </c>
      <c r="C60" s="17" t="str">
        <f>'5k Women'!C60</f>
        <v>Hill</v>
      </c>
      <c r="D60" s="8">
        <f t="shared" si="13"/>
        <v>35</v>
      </c>
      <c r="E60" s="8" t="str">
        <f>IF(OR(D60="",COUNTIF($D$4:$D$123,"="&amp;D60)&lt;=1),"",IF(COUNTIF($D$4:$D60,"="&amp;D60)=1,"",COUNTIF($D$4:$D60,"="&amp;D60)-1))</f>
        <v/>
      </c>
      <c r="F60" s="8">
        <f>IF(D60="","",SUM(D60:E60))</f>
        <v>35</v>
      </c>
      <c r="G60" s="6">
        <f t="shared" si="12"/>
        <v>4.1122685185185186E-2</v>
      </c>
      <c r="H60" s="6"/>
      <c r="I60" s="6"/>
      <c r="J60" s="6"/>
      <c r="K60" s="6"/>
      <c r="L60" s="6"/>
      <c r="M60" s="6"/>
      <c r="N60" s="6"/>
      <c r="O60" s="6"/>
      <c r="P60" s="6"/>
      <c r="Q60" s="6"/>
      <c r="R60" s="6"/>
      <c r="S60" s="6"/>
      <c r="T60" s="6"/>
      <c r="U60" s="6"/>
      <c r="V60" s="6"/>
      <c r="W60" s="6">
        <v>4.2164351851851849E-2</v>
      </c>
      <c r="X60" s="6"/>
      <c r="Y60" s="6"/>
      <c r="Z60" s="6"/>
      <c r="AA60" s="6">
        <v>4.2013888888888892E-2</v>
      </c>
      <c r="AB60" s="6"/>
      <c r="AC60" s="6">
        <v>4.1122685185185186E-2</v>
      </c>
      <c r="AD60" s="6"/>
      <c r="AE60" s="6"/>
      <c r="AF60" s="6"/>
      <c r="AG60" s="6"/>
      <c r="AH60" s="6"/>
      <c r="AI60" s="6"/>
      <c r="AJ60" s="6"/>
      <c r="AK60" s="6"/>
      <c r="AL60" s="6"/>
      <c r="AM60" s="6"/>
      <c r="AN60" s="6"/>
      <c r="AO60" s="6"/>
      <c r="AP60" s="102"/>
    </row>
    <row r="61" spans="1:42" x14ac:dyDescent="0.5">
      <c r="A61" s="101" t="str">
        <f>F61</f>
        <v/>
      </c>
      <c r="B61" s="17" t="str">
        <f>'5k Women'!B61</f>
        <v>Jessica</v>
      </c>
      <c r="C61" s="17" t="str">
        <f>'5k Women'!C61</f>
        <v>Hobson</v>
      </c>
      <c r="D61" s="8" t="str">
        <f t="shared" si="13"/>
        <v/>
      </c>
      <c r="E61" s="8" t="str">
        <f>IF(OR(D61="",COUNTIF($D$4:$D$123,"="&amp;D61)&lt;=1),"",IF(COUNTIF($D$4:$D61,"="&amp;D61)=1,"",COUNTIF($D$4:$D61,"="&amp;D61)-1))</f>
        <v/>
      </c>
      <c r="F61" s="8" t="str">
        <f>IF(D61="","",SUM(D61:E61))</f>
        <v/>
      </c>
      <c r="G61" s="6">
        <f t="shared" si="12"/>
        <v>0</v>
      </c>
      <c r="H61" s="6"/>
      <c r="I61" s="6"/>
      <c r="J61" s="6"/>
      <c r="K61" s="6"/>
      <c r="L61" s="6"/>
      <c r="M61" s="6"/>
      <c r="N61" s="6"/>
      <c r="O61" s="6"/>
      <c r="P61" s="6"/>
      <c r="Q61" s="6"/>
      <c r="R61" s="6"/>
      <c r="S61" s="6"/>
      <c r="T61" s="6"/>
      <c r="U61" s="6"/>
      <c r="V61" s="6"/>
      <c r="W61" s="6"/>
      <c r="X61" s="6"/>
      <c r="Y61" s="6"/>
      <c r="Z61" s="6"/>
      <c r="AA61" s="6"/>
      <c r="AB61" s="6"/>
      <c r="AC61" s="6"/>
      <c r="AD61" s="6"/>
      <c r="AE61" s="6"/>
      <c r="AF61" s="6"/>
      <c r="AG61" s="6"/>
      <c r="AH61" s="6"/>
      <c r="AI61" s="6"/>
      <c r="AJ61" s="6"/>
      <c r="AK61" s="6"/>
      <c r="AL61" s="6"/>
      <c r="AM61" s="6"/>
      <c r="AN61" s="6"/>
      <c r="AO61" s="6"/>
      <c r="AP61" s="102"/>
    </row>
    <row r="62" spans="1:42" x14ac:dyDescent="0.5">
      <c r="A62" s="101">
        <f t="shared" si="3"/>
        <v>25</v>
      </c>
      <c r="B62" s="17" t="str">
        <f>'5k Women'!B62</f>
        <v>Fiona</v>
      </c>
      <c r="C62" s="17" t="str">
        <f>'5k Women'!C62</f>
        <v>Holland</v>
      </c>
      <c r="D62" s="8">
        <f t="shared" si="13"/>
        <v>25</v>
      </c>
      <c r="E62" s="8" t="str">
        <f>IF(OR(D62="",COUNTIF($D$4:$D$123,"="&amp;D62)&lt;=1),"",IF(COUNTIF($D$4:$D62,"="&amp;D62)=1,"",COUNTIF($D$4:$D62,"="&amp;D62)-1))</f>
        <v/>
      </c>
      <c r="F62" s="8">
        <f t="shared" si="4"/>
        <v>25</v>
      </c>
      <c r="G62" s="6">
        <f t="shared" si="12"/>
        <v>3.878472222222222E-2</v>
      </c>
      <c r="H62" s="6"/>
      <c r="I62" s="6"/>
      <c r="J62" s="6"/>
      <c r="K62" s="6"/>
      <c r="L62" s="6"/>
      <c r="M62" s="6"/>
      <c r="N62" s="6"/>
      <c r="O62" s="6"/>
      <c r="P62" s="6"/>
      <c r="Q62" s="6"/>
      <c r="R62" s="6"/>
      <c r="S62" s="6"/>
      <c r="T62" s="6"/>
      <c r="U62" s="6"/>
      <c r="V62" s="6"/>
      <c r="W62" s="6"/>
      <c r="X62" s="6"/>
      <c r="Y62" s="6"/>
      <c r="Z62" s="6"/>
      <c r="AA62" s="6"/>
      <c r="AB62" s="6"/>
      <c r="AC62" s="6">
        <v>3.8993055555555559E-2</v>
      </c>
      <c r="AD62" s="6"/>
      <c r="AE62" s="6">
        <v>3.878472222222222E-2</v>
      </c>
      <c r="AF62" s="6"/>
      <c r="AG62" s="6"/>
      <c r="AH62" s="6"/>
      <c r="AI62" s="6"/>
      <c r="AJ62" s="6"/>
      <c r="AK62" s="6"/>
      <c r="AL62" s="6"/>
      <c r="AM62" s="6"/>
      <c r="AN62" s="6"/>
      <c r="AO62" s="6"/>
      <c r="AP62" s="102"/>
    </row>
    <row r="63" spans="1:42" x14ac:dyDescent="0.5">
      <c r="A63" s="101" t="str">
        <f>F63</f>
        <v/>
      </c>
      <c r="B63" s="17" t="str">
        <f>'5k Women'!B63</f>
        <v>Christine</v>
      </c>
      <c r="C63" s="17" t="str">
        <f>'5k Women'!C63</f>
        <v>Holmes</v>
      </c>
      <c r="D63" s="8" t="str">
        <f t="shared" si="13"/>
        <v/>
      </c>
      <c r="E63" s="8" t="str">
        <f>IF(OR(D63="",COUNTIF($D$4:$D$123,"="&amp;D63)&lt;=1),"",IF(COUNTIF($D$4:$D63,"="&amp;D63)=1,"",COUNTIF($D$4:$D63,"="&amp;D63)-1))</f>
        <v/>
      </c>
      <c r="F63" s="8" t="str">
        <f>IF(D63="","",SUM(D63:E63))</f>
        <v/>
      </c>
      <c r="G63" s="6">
        <f t="shared" si="12"/>
        <v>0</v>
      </c>
      <c r="H63" s="6"/>
      <c r="I63" s="6"/>
      <c r="J63" s="6"/>
      <c r="K63" s="6"/>
      <c r="L63" s="6"/>
      <c r="M63" s="6"/>
      <c r="N63" s="6"/>
      <c r="O63" s="6"/>
      <c r="P63" s="6"/>
      <c r="Q63" s="6"/>
      <c r="R63" s="6"/>
      <c r="S63" s="6"/>
      <c r="T63" s="6"/>
      <c r="U63" s="6"/>
      <c r="V63" s="6"/>
      <c r="W63" s="6"/>
      <c r="X63" s="6"/>
      <c r="Y63" s="6"/>
      <c r="Z63" s="6"/>
      <c r="AA63" s="6"/>
      <c r="AB63" s="6"/>
      <c r="AC63" s="6"/>
      <c r="AD63" s="6"/>
      <c r="AE63" s="6"/>
      <c r="AF63" s="6"/>
      <c r="AG63" s="6"/>
      <c r="AH63" s="6"/>
      <c r="AI63" s="6"/>
      <c r="AJ63" s="6"/>
      <c r="AK63" s="6"/>
      <c r="AL63" s="6"/>
      <c r="AM63" s="6"/>
      <c r="AN63" s="6"/>
      <c r="AO63" s="6"/>
      <c r="AP63" s="102"/>
    </row>
    <row r="64" spans="1:42" x14ac:dyDescent="0.5">
      <c r="A64" s="101">
        <f>F64</f>
        <v>46</v>
      </c>
      <c r="B64" s="17" t="str">
        <f>'5k Women'!B64</f>
        <v>Isabelle</v>
      </c>
      <c r="C64" s="17" t="str">
        <f>'5k Women'!C64</f>
        <v>Horrocks</v>
      </c>
      <c r="D64" s="8">
        <f t="shared" si="13"/>
        <v>46</v>
      </c>
      <c r="E64" s="8" t="str">
        <f>IF(OR(D64="",COUNTIF($D$4:$D$123,"="&amp;D64)&lt;=1),"",IF(COUNTIF($D$4:$D64,"="&amp;D64)=1,"",COUNTIF($D$4:$D64,"="&amp;D64)-1))</f>
        <v/>
      </c>
      <c r="F64" s="8">
        <f>IF(D64="","",SUM(D64:E64))</f>
        <v>46</v>
      </c>
      <c r="G64" s="6">
        <f t="shared" si="12"/>
        <v>4.4131944444444446E-2</v>
      </c>
      <c r="H64" s="6"/>
      <c r="I64" s="6"/>
      <c r="J64" s="6"/>
      <c r="K64" s="6"/>
      <c r="L64" s="6"/>
      <c r="M64" s="6"/>
      <c r="N64" s="6"/>
      <c r="O64" s="6"/>
      <c r="P64" s="6"/>
      <c r="Q64" s="6"/>
      <c r="R64" s="6"/>
      <c r="S64" s="6"/>
      <c r="T64" s="6"/>
      <c r="U64" s="6"/>
      <c r="V64" s="6"/>
      <c r="W64" s="6"/>
      <c r="X64" s="6"/>
      <c r="Y64" s="6"/>
      <c r="Z64" s="6"/>
      <c r="AA64" s="6"/>
      <c r="AB64" s="6"/>
      <c r="AC64" s="6"/>
      <c r="AD64" s="6"/>
      <c r="AE64" s="6"/>
      <c r="AF64" s="6"/>
      <c r="AG64" s="6">
        <v>4.4131944444444446E-2</v>
      </c>
      <c r="AH64" s="6"/>
      <c r="AI64" s="6"/>
      <c r="AJ64" s="6"/>
      <c r="AK64" s="6"/>
      <c r="AL64" s="6"/>
      <c r="AM64" s="6"/>
      <c r="AN64" s="6"/>
      <c r="AO64" s="6"/>
      <c r="AP64" s="102"/>
    </row>
    <row r="65" spans="1:42" x14ac:dyDescent="0.5">
      <c r="A65" s="101">
        <f>F65</f>
        <v>55</v>
      </c>
      <c r="B65" s="17" t="str">
        <f>'5k Women'!B65</f>
        <v>Cora</v>
      </c>
      <c r="C65" s="17" t="str">
        <f>'5k Women'!C65</f>
        <v>Hubbert</v>
      </c>
      <c r="D65" s="8">
        <f t="shared" si="13"/>
        <v>55</v>
      </c>
      <c r="E65" s="8" t="str">
        <f>IF(OR(D65="",COUNTIF($D$4:$D$123,"="&amp;D65)&lt;=1),"",IF(COUNTIF($D$4:$D65,"="&amp;D65)=1,"",COUNTIF($D$4:$D65,"="&amp;D65)-1))</f>
        <v/>
      </c>
      <c r="F65" s="8">
        <f>IF(D65="","",SUM(D65:E65))</f>
        <v>55</v>
      </c>
      <c r="G65" s="6">
        <f t="shared" si="12"/>
        <v>4.8715277777777781E-2</v>
      </c>
      <c r="H65" s="6"/>
      <c r="I65" s="6"/>
      <c r="J65" s="6"/>
      <c r="K65" s="6"/>
      <c r="L65" s="6"/>
      <c r="M65" s="6"/>
      <c r="N65" s="6"/>
      <c r="O65" s="6"/>
      <c r="P65" s="6"/>
      <c r="Q65" s="6"/>
      <c r="R65" s="6"/>
      <c r="S65" s="6"/>
      <c r="T65" s="6"/>
      <c r="U65" s="6"/>
      <c r="V65" s="6"/>
      <c r="W65" s="6"/>
      <c r="X65" s="6"/>
      <c r="Y65" s="6"/>
      <c r="Z65" s="6"/>
      <c r="AA65" s="6"/>
      <c r="AB65" s="6"/>
      <c r="AC65" s="6"/>
      <c r="AD65" s="6"/>
      <c r="AE65" s="6"/>
      <c r="AF65" s="6"/>
      <c r="AG65" s="6">
        <v>4.8715277777777781E-2</v>
      </c>
      <c r="AH65" s="6"/>
      <c r="AI65" s="6"/>
      <c r="AJ65" s="6"/>
      <c r="AK65" s="6"/>
      <c r="AL65" s="6"/>
      <c r="AM65" s="6"/>
      <c r="AN65" s="6"/>
      <c r="AO65" s="6"/>
      <c r="AP65" s="102"/>
    </row>
    <row r="66" spans="1:42" x14ac:dyDescent="0.5">
      <c r="A66" s="101" t="str">
        <f>F66</f>
        <v/>
      </c>
      <c r="B66" s="17" t="str">
        <f>'5k Women'!B66</f>
        <v>Hannah</v>
      </c>
      <c r="C66" s="17" t="str">
        <f>'5k Women'!C66</f>
        <v>Hughes</v>
      </c>
      <c r="D66" s="8" t="str">
        <f t="shared" si="13"/>
        <v/>
      </c>
      <c r="E66" s="8" t="str">
        <f>IF(OR(D66="",COUNTIF($D$4:$D$123,"="&amp;D66)&lt;=1),"",IF(COUNTIF($D$4:$D66,"="&amp;D66)=1,"",COUNTIF($D$4:$D66,"="&amp;D66)-1))</f>
        <v/>
      </c>
      <c r="F66" s="8" t="str">
        <f>IF(D66="","",SUM(D66:E66))</f>
        <v/>
      </c>
      <c r="G66" s="6">
        <f t="shared" ref="G66:G98" si="21">MIN(H66:AP66)</f>
        <v>0</v>
      </c>
      <c r="H66" s="6"/>
      <c r="I66" s="6"/>
      <c r="J66" s="6"/>
      <c r="K66" s="6"/>
      <c r="L66" s="6"/>
      <c r="M66" s="6"/>
      <c r="N66" s="6"/>
      <c r="O66" s="6"/>
      <c r="P66" s="6"/>
      <c r="Q66" s="6"/>
      <c r="R66" s="6"/>
      <c r="S66" s="6"/>
      <c r="T66" s="6"/>
      <c r="U66" s="6"/>
      <c r="V66" s="6"/>
      <c r="W66" s="6"/>
      <c r="X66" s="6"/>
      <c r="Y66" s="6"/>
      <c r="Z66" s="6"/>
      <c r="AA66" s="6"/>
      <c r="AB66" s="6"/>
      <c r="AC66" s="6"/>
      <c r="AD66" s="6"/>
      <c r="AE66" s="6"/>
      <c r="AF66" s="6"/>
      <c r="AG66" s="6"/>
      <c r="AH66" s="6"/>
      <c r="AI66" s="6"/>
      <c r="AJ66" s="6"/>
      <c r="AK66" s="6"/>
      <c r="AL66" s="6"/>
      <c r="AM66" s="6"/>
      <c r="AN66" s="6"/>
      <c r="AO66" s="6"/>
      <c r="AP66" s="102"/>
    </row>
    <row r="67" spans="1:42" x14ac:dyDescent="0.5">
      <c r="A67" s="101" t="str">
        <f t="shared" si="3"/>
        <v/>
      </c>
      <c r="B67" s="17" t="str">
        <f>'5k Women'!B67</f>
        <v>Suzanna</v>
      </c>
      <c r="C67" s="17" t="str">
        <f>'5k Women'!C67</f>
        <v>Hulse</v>
      </c>
      <c r="D67" s="8" t="str">
        <f t="shared" si="13"/>
        <v/>
      </c>
      <c r="E67" s="8" t="str">
        <f>IF(OR(D67="",COUNTIF($D$4:$D$123,"="&amp;D67)&lt;=1),"",IF(COUNTIF($D$4:$D67,"="&amp;D67)=1,"",COUNTIF($D$4:$D67,"="&amp;D67)-1))</f>
        <v/>
      </c>
      <c r="F67" s="8" t="str">
        <f t="shared" si="4"/>
        <v/>
      </c>
      <c r="G67" s="6">
        <f t="shared" si="21"/>
        <v>0</v>
      </c>
      <c r="H67" s="6"/>
      <c r="I67" s="6"/>
      <c r="J67" s="6"/>
      <c r="K67" s="6"/>
      <c r="L67" s="6"/>
      <c r="M67" s="6"/>
      <c r="N67" s="6"/>
      <c r="O67" s="6"/>
      <c r="P67" s="6"/>
      <c r="Q67" s="6"/>
      <c r="R67" s="6"/>
      <c r="S67" s="6"/>
      <c r="T67" s="6"/>
      <c r="U67" s="6"/>
      <c r="V67" s="6"/>
      <c r="W67" s="6"/>
      <c r="X67" s="6"/>
      <c r="Y67" s="6"/>
      <c r="Z67" s="6"/>
      <c r="AA67" s="6"/>
      <c r="AB67" s="6"/>
      <c r="AC67" s="6"/>
      <c r="AD67" s="6"/>
      <c r="AE67" s="6"/>
      <c r="AF67" s="6"/>
      <c r="AG67" s="6"/>
      <c r="AH67" s="6"/>
      <c r="AI67" s="6"/>
      <c r="AJ67" s="6"/>
      <c r="AK67" s="6"/>
      <c r="AL67" s="6"/>
      <c r="AM67" s="6"/>
      <c r="AN67" s="6"/>
      <c r="AO67" s="6"/>
      <c r="AP67" s="102"/>
    </row>
    <row r="68" spans="1:42" x14ac:dyDescent="0.5">
      <c r="A68" s="101" t="str">
        <f>F68</f>
        <v/>
      </c>
      <c r="B68" s="17" t="str">
        <f>'5k Women'!B68</f>
        <v>Jorja</v>
      </c>
      <c r="C68" s="17" t="str">
        <f>'5k Women'!C68</f>
        <v>Hutchinson</v>
      </c>
      <c r="D68" s="8" t="str">
        <f t="shared" ref="D68:D99" si="22">IF(RANK(G68,G$4:G$123,1)-COUNTIF(G$4:G$123,"=0")&lt;=0,"",RANK(G68,G$4:G$123,1)-COUNTIF(G$4:G$123,"=0"))</f>
        <v/>
      </c>
      <c r="E68" s="8" t="str">
        <f>IF(OR(D68="",COUNTIF($D$4:$D$123,"="&amp;D68)&lt;=1),"",IF(COUNTIF($D$4:$D68,"="&amp;D68)=1,"",COUNTIF($D$4:$D68,"="&amp;D68)-1))</f>
        <v/>
      </c>
      <c r="F68" s="8" t="str">
        <f>IF(D68="","",SUM(D68:E68))</f>
        <v/>
      </c>
      <c r="G68" s="6">
        <f t="shared" si="21"/>
        <v>0</v>
      </c>
      <c r="H68" s="6"/>
      <c r="I68" s="6"/>
      <c r="J68" s="6"/>
      <c r="K68" s="6"/>
      <c r="L68" s="6"/>
      <c r="M68" s="6"/>
      <c r="N68" s="6"/>
      <c r="O68" s="6"/>
      <c r="P68" s="6"/>
      <c r="Q68" s="6"/>
      <c r="R68" s="6"/>
      <c r="S68" s="6"/>
      <c r="T68" s="6"/>
      <c r="U68" s="6"/>
      <c r="V68" s="6"/>
      <c r="W68" s="6"/>
      <c r="X68" s="6"/>
      <c r="Y68" s="6"/>
      <c r="Z68" s="6"/>
      <c r="AA68" s="6"/>
      <c r="AB68" s="6"/>
      <c r="AC68" s="6"/>
      <c r="AD68" s="6"/>
      <c r="AE68" s="6"/>
      <c r="AF68" s="6"/>
      <c r="AG68" s="6"/>
      <c r="AH68" s="6"/>
      <c r="AI68" s="6"/>
      <c r="AJ68" s="6"/>
      <c r="AK68" s="6"/>
      <c r="AL68" s="6"/>
      <c r="AM68" s="6"/>
      <c r="AN68" s="6"/>
      <c r="AO68" s="6"/>
      <c r="AP68" s="102"/>
    </row>
    <row r="69" spans="1:42" x14ac:dyDescent="0.5">
      <c r="A69" s="101">
        <f t="shared" si="3"/>
        <v>62</v>
      </c>
      <c r="B69" s="17" t="str">
        <f>'5k Women'!B69</f>
        <v>Maria</v>
      </c>
      <c r="C69" s="17" t="str">
        <f>'5k Women'!C69</f>
        <v>Hutchinson</v>
      </c>
      <c r="D69" s="8">
        <f t="shared" si="22"/>
        <v>62</v>
      </c>
      <c r="E69" s="8" t="str">
        <f>IF(OR(D69="",COUNTIF($D$4:$D$123,"="&amp;D69)&lt;=1),"",IF(COUNTIF($D$4:$D69,"="&amp;D69)=1,"",COUNTIF($D$4:$D69,"="&amp;D69)-1))</f>
        <v/>
      </c>
      <c r="F69" s="8">
        <f t="shared" si="4"/>
        <v>62</v>
      </c>
      <c r="G69" s="6">
        <f t="shared" si="21"/>
        <v>5.2187499999999998E-2</v>
      </c>
      <c r="H69" s="6"/>
      <c r="I69" s="6"/>
      <c r="J69" s="6"/>
      <c r="K69" s="6"/>
      <c r="L69" s="6"/>
      <c r="M69" s="6"/>
      <c r="N69" s="6"/>
      <c r="O69" s="6"/>
      <c r="P69" s="6"/>
      <c r="Q69" s="6"/>
      <c r="R69" s="6"/>
      <c r="S69" s="6"/>
      <c r="T69" s="6"/>
      <c r="U69" s="6"/>
      <c r="V69" s="6"/>
      <c r="W69" s="6">
        <v>5.2187499999999998E-2</v>
      </c>
      <c r="X69" s="6"/>
      <c r="Y69" s="6"/>
      <c r="Z69" s="6"/>
      <c r="AA69" s="6"/>
      <c r="AB69" s="6"/>
      <c r="AC69" s="6"/>
      <c r="AD69" s="6"/>
      <c r="AE69" s="6"/>
      <c r="AF69" s="6"/>
      <c r="AG69" s="6"/>
      <c r="AH69" s="6"/>
      <c r="AI69" s="6"/>
      <c r="AJ69" s="6"/>
      <c r="AK69" s="6"/>
      <c r="AL69" s="6"/>
      <c r="AM69" s="6"/>
      <c r="AN69" s="6"/>
      <c r="AO69" s="6"/>
      <c r="AP69" s="102"/>
    </row>
    <row r="70" spans="1:42" x14ac:dyDescent="0.5">
      <c r="A70" s="101">
        <f t="shared" si="3"/>
        <v>22</v>
      </c>
      <c r="B70" s="17" t="str">
        <f>'5k Women'!B70</f>
        <v>Sharron</v>
      </c>
      <c r="C70" s="17" t="str">
        <f>'5k Women'!C70</f>
        <v>Hutchinson</v>
      </c>
      <c r="D70" s="8">
        <f t="shared" si="22"/>
        <v>22</v>
      </c>
      <c r="E70" s="8" t="str">
        <f>IF(OR(D70="",COUNTIF($D$4:$D$123,"="&amp;D70)&lt;=1),"",IF(COUNTIF($D$4:$D70,"="&amp;D70)=1,"",COUNTIF($D$4:$D70,"="&amp;D70)-1))</f>
        <v/>
      </c>
      <c r="F70" s="8">
        <f t="shared" si="4"/>
        <v>22</v>
      </c>
      <c r="G70" s="6">
        <f t="shared" si="21"/>
        <v>3.7326388888888888E-2</v>
      </c>
      <c r="H70" s="6"/>
      <c r="I70" s="6"/>
      <c r="J70" s="6"/>
      <c r="K70" s="6"/>
      <c r="L70" s="6"/>
      <c r="M70" s="6"/>
      <c r="N70" s="6"/>
      <c r="O70" s="6"/>
      <c r="P70" s="6"/>
      <c r="Q70" s="6"/>
      <c r="R70" s="6"/>
      <c r="S70" s="6"/>
      <c r="T70" s="6"/>
      <c r="U70" s="6"/>
      <c r="V70" s="6"/>
      <c r="W70" s="6"/>
      <c r="X70" s="6"/>
      <c r="Y70" s="6"/>
      <c r="Z70" s="6"/>
      <c r="AA70" s="6"/>
      <c r="AB70" s="6"/>
      <c r="AC70" s="6"/>
      <c r="AD70" s="6"/>
      <c r="AE70" s="6"/>
      <c r="AF70" s="6"/>
      <c r="AG70" s="6">
        <v>3.7326388888888888E-2</v>
      </c>
      <c r="AH70" s="6"/>
      <c r="AI70" s="6"/>
      <c r="AJ70" s="6"/>
      <c r="AK70" s="6"/>
      <c r="AL70" s="6"/>
      <c r="AM70" s="6"/>
      <c r="AN70" s="6"/>
      <c r="AO70" s="6"/>
      <c r="AP70" s="102"/>
    </row>
    <row r="71" spans="1:42" x14ac:dyDescent="0.5">
      <c r="A71" s="101" t="str">
        <f t="shared" si="3"/>
        <v/>
      </c>
      <c r="B71" s="17" t="str">
        <f>'5k Women'!B71</f>
        <v>Caroline</v>
      </c>
      <c r="C71" s="17" t="str">
        <f>'5k Women'!C71</f>
        <v>Jorna</v>
      </c>
      <c r="D71" s="8" t="str">
        <f t="shared" si="22"/>
        <v/>
      </c>
      <c r="E71" s="8" t="str">
        <f>IF(OR(D71="",COUNTIF($D$4:$D$123,"="&amp;D71)&lt;=1),"",IF(COUNTIF($D$4:$D71,"="&amp;D71)=1,"",COUNTIF($D$4:$D71,"="&amp;D71)-1))</f>
        <v/>
      </c>
      <c r="F71" s="8" t="str">
        <f t="shared" si="4"/>
        <v/>
      </c>
      <c r="G71" s="6">
        <f t="shared" si="21"/>
        <v>0</v>
      </c>
      <c r="H71" s="6"/>
      <c r="I71" s="6"/>
      <c r="J71" s="6"/>
      <c r="K71" s="6"/>
      <c r="L71" s="6"/>
      <c r="M71" s="6"/>
      <c r="N71" s="6"/>
      <c r="O71" s="6"/>
      <c r="P71" s="6"/>
      <c r="Q71" s="6"/>
      <c r="R71" s="6"/>
      <c r="S71" s="6"/>
      <c r="T71" s="6"/>
      <c r="U71" s="6"/>
      <c r="V71" s="6"/>
      <c r="W71" s="6"/>
      <c r="X71" s="6"/>
      <c r="Y71" s="6"/>
      <c r="Z71" s="6"/>
      <c r="AA71" s="6"/>
      <c r="AB71" s="6"/>
      <c r="AC71" s="6"/>
      <c r="AD71" s="6"/>
      <c r="AE71" s="6"/>
      <c r="AF71" s="6"/>
      <c r="AG71" s="6"/>
      <c r="AH71" s="6"/>
      <c r="AI71" s="6"/>
      <c r="AJ71" s="6"/>
      <c r="AK71" s="6"/>
      <c r="AL71" s="6"/>
      <c r="AM71" s="6"/>
      <c r="AN71" s="6"/>
      <c r="AO71" s="6"/>
      <c r="AP71" s="102"/>
    </row>
    <row r="72" spans="1:42" x14ac:dyDescent="0.5">
      <c r="A72" s="101">
        <f>F72</f>
        <v>61</v>
      </c>
      <c r="B72" s="17" t="str">
        <f>'5k Women'!B72</f>
        <v>Julie</v>
      </c>
      <c r="C72" s="17" t="str">
        <f>'5k Women'!C72</f>
        <v>Jowsey</v>
      </c>
      <c r="D72" s="8">
        <f t="shared" si="22"/>
        <v>61</v>
      </c>
      <c r="E72" s="8" t="str">
        <f>IF(OR(D72="",COUNTIF($D$4:$D$123,"="&amp;D72)&lt;=1),"",IF(COUNTIF($D$4:$D72,"="&amp;D72)=1,"",COUNTIF($D$4:$D72,"="&amp;D72)-1))</f>
        <v/>
      </c>
      <c r="F72" s="8">
        <f>IF(D72="","",SUM(D72:E72))</f>
        <v>61</v>
      </c>
      <c r="G72" s="6">
        <f t="shared" si="21"/>
        <v>5.1666666666666666E-2</v>
      </c>
      <c r="H72" s="6"/>
      <c r="I72" s="6"/>
      <c r="J72" s="6"/>
      <c r="K72" s="6"/>
      <c r="L72" s="6"/>
      <c r="M72" s="6"/>
      <c r="N72" s="6"/>
      <c r="O72" s="6"/>
      <c r="P72" s="6"/>
      <c r="Q72" s="6"/>
      <c r="R72" s="6"/>
      <c r="S72" s="6"/>
      <c r="T72" s="6">
        <v>5.1666666666666666E-2</v>
      </c>
      <c r="U72" s="6"/>
      <c r="V72" s="6"/>
      <c r="W72" s="6"/>
      <c r="X72" s="6"/>
      <c r="Y72" s="6"/>
      <c r="Z72" s="6"/>
      <c r="AA72" s="6"/>
      <c r="AB72" s="6"/>
      <c r="AC72" s="6"/>
      <c r="AD72" s="6"/>
      <c r="AE72" s="6"/>
      <c r="AF72" s="6"/>
      <c r="AG72" s="6"/>
      <c r="AH72" s="6"/>
      <c r="AI72" s="6"/>
      <c r="AJ72" s="6"/>
      <c r="AK72" s="6"/>
      <c r="AL72" s="6"/>
      <c r="AM72" s="6"/>
      <c r="AN72" s="6"/>
      <c r="AO72" s="6"/>
      <c r="AP72" s="102"/>
    </row>
    <row r="73" spans="1:42" x14ac:dyDescent="0.5">
      <c r="A73" s="101" t="str">
        <f t="shared" ref="A73:A123" si="23">F73</f>
        <v/>
      </c>
      <c r="B73" s="17" t="str">
        <f>'5k Women'!B73</f>
        <v>Elaine</v>
      </c>
      <c r="C73" s="17" t="str">
        <f>'5k Women'!C73</f>
        <v>Julian</v>
      </c>
      <c r="D73" s="8" t="str">
        <f t="shared" si="22"/>
        <v/>
      </c>
      <c r="E73" s="8" t="str">
        <f>IF(OR(D73="",COUNTIF($D$4:$D$123,"="&amp;D73)&lt;=1),"",IF(COUNTIF($D$4:$D73,"="&amp;D73)=1,"",COUNTIF($D$4:$D73,"="&amp;D73)-1))</f>
        <v/>
      </c>
      <c r="F73" s="8" t="str">
        <f t="shared" ref="F73:F123" si="24">IF(D73="","",SUM(D73:E73))</f>
        <v/>
      </c>
      <c r="G73" s="6">
        <f t="shared" si="21"/>
        <v>0</v>
      </c>
      <c r="H73" s="6"/>
      <c r="I73" s="6"/>
      <c r="J73" s="6"/>
      <c r="K73" s="6"/>
      <c r="L73" s="6"/>
      <c r="M73" s="6"/>
      <c r="N73" s="6"/>
      <c r="O73" s="6"/>
      <c r="P73" s="6"/>
      <c r="Q73" s="6"/>
      <c r="R73" s="6"/>
      <c r="S73" s="6"/>
      <c r="T73" s="6"/>
      <c r="U73" s="6"/>
      <c r="V73" s="6"/>
      <c r="W73" s="6"/>
      <c r="X73" s="6"/>
      <c r="Y73" s="6"/>
      <c r="Z73" s="6"/>
      <c r="AA73" s="6"/>
      <c r="AB73" s="6"/>
      <c r="AC73" s="6"/>
      <c r="AD73" s="6"/>
      <c r="AE73" s="6"/>
      <c r="AF73" s="6"/>
      <c r="AG73" s="6"/>
      <c r="AH73" s="6"/>
      <c r="AI73" s="6"/>
      <c r="AJ73" s="6"/>
      <c r="AK73" s="6"/>
      <c r="AL73" s="6"/>
      <c r="AM73" s="6"/>
      <c r="AN73" s="6"/>
      <c r="AO73" s="6"/>
      <c r="AP73" s="102"/>
    </row>
    <row r="74" spans="1:42" x14ac:dyDescent="0.5">
      <c r="A74" s="101" t="str">
        <f t="shared" ref="A74" si="25">F74</f>
        <v/>
      </c>
      <c r="B74" s="17" t="str">
        <f>'5k Women'!B74</f>
        <v>Alexandra</v>
      </c>
      <c r="C74" s="17" t="str">
        <f>'5k Women'!C74</f>
        <v>Kirby</v>
      </c>
      <c r="D74" s="8" t="str">
        <f t="shared" si="22"/>
        <v/>
      </c>
      <c r="E74" s="8" t="str">
        <f>IF(OR(D74="",COUNTIF($D$4:$D$123,"="&amp;D74)&lt;=1),"",IF(COUNTIF($D$4:$D74,"="&amp;D74)=1,"",COUNTIF($D$4:$D74,"="&amp;D74)-1))</f>
        <v/>
      </c>
      <c r="F74" s="8" t="str">
        <f t="shared" ref="F74" si="26">IF(D74="","",SUM(D74:E74))</f>
        <v/>
      </c>
      <c r="G74" s="6">
        <f t="shared" ref="G74" si="27">MIN(H74:AP74)</f>
        <v>0</v>
      </c>
      <c r="H74" s="6"/>
      <c r="I74" s="6"/>
      <c r="J74" s="6"/>
      <c r="K74" s="6"/>
      <c r="L74" s="6"/>
      <c r="M74" s="6"/>
      <c r="N74" s="6"/>
      <c r="O74" s="6"/>
      <c r="P74" s="6"/>
      <c r="Q74" s="6"/>
      <c r="R74" s="6"/>
      <c r="S74" s="6"/>
      <c r="T74" s="6"/>
      <c r="U74" s="6"/>
      <c r="V74" s="6"/>
      <c r="W74" s="6"/>
      <c r="X74" s="6"/>
      <c r="Y74" s="6"/>
      <c r="Z74" s="6"/>
      <c r="AA74" s="6"/>
      <c r="AB74" s="6"/>
      <c r="AC74" s="6"/>
      <c r="AD74" s="6"/>
      <c r="AE74" s="6"/>
      <c r="AF74" s="6"/>
      <c r="AG74" s="6"/>
      <c r="AH74" s="6"/>
      <c r="AI74" s="6"/>
      <c r="AJ74" s="6"/>
      <c r="AK74" s="6"/>
      <c r="AL74" s="6"/>
      <c r="AM74" s="6"/>
      <c r="AN74" s="6"/>
      <c r="AO74" s="6"/>
      <c r="AP74" s="102"/>
    </row>
    <row r="75" spans="1:42" x14ac:dyDescent="0.5">
      <c r="A75" s="101">
        <f t="shared" si="23"/>
        <v>63</v>
      </c>
      <c r="B75" s="17" t="str">
        <f>'5k Women'!B75</f>
        <v>Tracey</v>
      </c>
      <c r="C75" s="17" t="str">
        <f>'5k Women'!C75</f>
        <v>Kirby</v>
      </c>
      <c r="D75" s="8">
        <f t="shared" si="22"/>
        <v>63</v>
      </c>
      <c r="E75" s="8" t="str">
        <f>IF(OR(D75="",COUNTIF($D$4:$D$123,"="&amp;D75)&lt;=1),"",IF(COUNTIF($D$4:$D75,"="&amp;D75)=1,"",COUNTIF($D$4:$D75,"="&amp;D75)-1))</f>
        <v/>
      </c>
      <c r="F75" s="8">
        <f t="shared" si="24"/>
        <v>63</v>
      </c>
      <c r="G75" s="6">
        <f t="shared" si="21"/>
        <v>5.3055555555555557E-2</v>
      </c>
      <c r="H75" s="6"/>
      <c r="I75" s="6"/>
      <c r="J75" s="6"/>
      <c r="K75" s="6"/>
      <c r="L75" s="6"/>
      <c r="M75" s="6"/>
      <c r="N75" s="6"/>
      <c r="O75" s="6"/>
      <c r="P75" s="6"/>
      <c r="Q75" s="6"/>
      <c r="R75" s="6"/>
      <c r="S75" s="6"/>
      <c r="T75" s="6"/>
      <c r="U75" s="6"/>
      <c r="V75" s="6"/>
      <c r="W75" s="6"/>
      <c r="X75" s="6"/>
      <c r="Y75" s="6"/>
      <c r="Z75" s="6"/>
      <c r="AA75" s="6"/>
      <c r="AB75" s="6"/>
      <c r="AC75" s="6">
        <v>5.4039351851851852E-2</v>
      </c>
      <c r="AD75" s="6"/>
      <c r="AE75" s="6"/>
      <c r="AF75" s="6"/>
      <c r="AG75" s="6">
        <v>5.3055555555555557E-2</v>
      </c>
      <c r="AH75" s="6"/>
      <c r="AI75" s="6"/>
      <c r="AJ75" s="6"/>
      <c r="AK75" s="6"/>
      <c r="AL75" s="6"/>
      <c r="AM75" s="6"/>
      <c r="AN75" s="6"/>
      <c r="AO75" s="6"/>
      <c r="AP75" s="102"/>
    </row>
    <row r="76" spans="1:42" x14ac:dyDescent="0.5">
      <c r="A76" s="101" t="str">
        <f t="shared" si="23"/>
        <v/>
      </c>
      <c r="B76" s="17" t="str">
        <f>'5k Women'!B76</f>
        <v>Debbie</v>
      </c>
      <c r="C76" s="17" t="str">
        <f>'5k Women'!C76</f>
        <v>Levitt</v>
      </c>
      <c r="D76" s="8" t="str">
        <f t="shared" si="22"/>
        <v/>
      </c>
      <c r="E76" s="8" t="str">
        <f>IF(OR(D76="",COUNTIF($D$4:$D$123,"="&amp;D76)&lt;=1),"",IF(COUNTIF($D$4:$D76,"="&amp;D76)=1,"",COUNTIF($D$4:$D76,"="&amp;D76)-1))</f>
        <v/>
      </c>
      <c r="F76" s="8" t="str">
        <f t="shared" si="24"/>
        <v/>
      </c>
      <c r="G76" s="6">
        <f t="shared" si="21"/>
        <v>0</v>
      </c>
      <c r="H76" s="6"/>
      <c r="I76" s="6"/>
      <c r="J76" s="6"/>
      <c r="K76" s="6"/>
      <c r="L76" s="6"/>
      <c r="M76" s="6"/>
      <c r="N76" s="6"/>
      <c r="O76" s="6"/>
      <c r="P76" s="6"/>
      <c r="Q76" s="6"/>
      <c r="R76" s="6"/>
      <c r="S76" s="6"/>
      <c r="T76" s="6"/>
      <c r="U76" s="6"/>
      <c r="V76" s="6"/>
      <c r="W76" s="6"/>
      <c r="X76" s="6"/>
      <c r="Y76" s="6"/>
      <c r="Z76" s="6"/>
      <c r="AA76" s="6"/>
      <c r="AB76" s="6"/>
      <c r="AC76" s="6"/>
      <c r="AD76" s="6"/>
      <c r="AE76" s="6"/>
      <c r="AF76" s="6"/>
      <c r="AG76" s="6"/>
      <c r="AH76" s="6"/>
      <c r="AI76" s="6"/>
      <c r="AJ76" s="6"/>
      <c r="AK76" s="6"/>
      <c r="AL76" s="6"/>
      <c r="AM76" s="6"/>
      <c r="AN76" s="6"/>
      <c r="AO76" s="6"/>
      <c r="AP76" s="102"/>
    </row>
    <row r="77" spans="1:42" x14ac:dyDescent="0.5">
      <c r="A77" s="101">
        <f t="shared" si="23"/>
        <v>1</v>
      </c>
      <c r="B77" s="17" t="str">
        <f>'5k Women'!B77</f>
        <v>Demi</v>
      </c>
      <c r="C77" s="17" t="str">
        <f>'5k Women'!C77</f>
        <v>Lidster</v>
      </c>
      <c r="D77" s="8">
        <f t="shared" si="22"/>
        <v>1</v>
      </c>
      <c r="E77" s="8" t="str">
        <f>IF(OR(D77="",COUNTIF($D$4:$D$123,"="&amp;D77)&lt;=1),"",IF(COUNTIF($D$4:$D77,"="&amp;D77)=1,"",COUNTIF($D$4:$D77,"="&amp;D77)-1))</f>
        <v/>
      </c>
      <c r="F77" s="8">
        <f t="shared" si="24"/>
        <v>1</v>
      </c>
      <c r="G77" s="6">
        <f t="shared" si="21"/>
        <v>2.8391203703703703E-2</v>
      </c>
      <c r="H77" s="6"/>
      <c r="I77" s="6"/>
      <c r="J77" s="6"/>
      <c r="K77" s="6"/>
      <c r="L77" s="6"/>
      <c r="M77" s="6"/>
      <c r="N77" s="6"/>
      <c r="O77" s="6"/>
      <c r="P77" s="6"/>
      <c r="Q77" s="6"/>
      <c r="R77" s="6"/>
      <c r="S77" s="6"/>
      <c r="T77" s="6">
        <v>3.4525462962962966E-2</v>
      </c>
      <c r="U77" s="6"/>
      <c r="V77" s="6"/>
      <c r="W77" s="6"/>
      <c r="X77" s="6"/>
      <c r="Y77" s="6"/>
      <c r="Z77" s="6"/>
      <c r="AA77" s="6"/>
      <c r="AB77" s="6"/>
      <c r="AC77" s="6">
        <v>2.855324074074074E-2</v>
      </c>
      <c r="AD77" s="6"/>
      <c r="AE77" s="6"/>
      <c r="AF77" s="6"/>
      <c r="AG77" s="6">
        <v>2.8391203703703703E-2</v>
      </c>
      <c r="AH77" s="6"/>
      <c r="AI77" s="6"/>
      <c r="AJ77" s="6"/>
      <c r="AK77" s="6"/>
      <c r="AL77" s="6"/>
      <c r="AM77" s="6"/>
      <c r="AN77" s="6"/>
      <c r="AO77" s="6"/>
      <c r="AP77" s="102"/>
    </row>
    <row r="78" spans="1:42" x14ac:dyDescent="0.5">
      <c r="A78" s="101">
        <f t="shared" si="23"/>
        <v>24</v>
      </c>
      <c r="B78" s="17" t="str">
        <f>'5k Women'!B78</f>
        <v>Kate</v>
      </c>
      <c r="C78" s="17" t="str">
        <f>'5k Women'!C78</f>
        <v>Little</v>
      </c>
      <c r="D78" s="8">
        <f t="shared" si="22"/>
        <v>24</v>
      </c>
      <c r="E78" s="8" t="str">
        <f>IF(OR(D78="",COUNTIF($D$4:$D$123,"="&amp;D78)&lt;=1),"",IF(COUNTIF($D$4:$D78,"="&amp;D78)=1,"",COUNTIF($D$4:$D78,"="&amp;D78)-1))</f>
        <v/>
      </c>
      <c r="F78" s="8">
        <f t="shared" si="24"/>
        <v>24</v>
      </c>
      <c r="G78" s="6">
        <f t="shared" si="21"/>
        <v>3.7766203703703705E-2</v>
      </c>
      <c r="H78" s="6"/>
      <c r="I78" s="6"/>
      <c r="J78" s="6"/>
      <c r="K78" s="6"/>
      <c r="L78" s="6"/>
      <c r="M78" s="6"/>
      <c r="N78" s="6"/>
      <c r="O78" s="6"/>
      <c r="P78" s="6"/>
      <c r="Q78" s="6"/>
      <c r="R78" s="6"/>
      <c r="S78" s="6"/>
      <c r="T78" s="6"/>
      <c r="U78" s="6"/>
      <c r="V78" s="6"/>
      <c r="W78" s="6">
        <v>3.7766203703703705E-2</v>
      </c>
      <c r="X78" s="6"/>
      <c r="Y78" s="6"/>
      <c r="Z78" s="6"/>
      <c r="AA78" s="6"/>
      <c r="AB78" s="6"/>
      <c r="AC78" s="6"/>
      <c r="AD78" s="6"/>
      <c r="AE78" s="6"/>
      <c r="AF78" s="6"/>
      <c r="AG78" s="6"/>
      <c r="AH78" s="6"/>
      <c r="AI78" s="6"/>
      <c r="AJ78" s="6"/>
      <c r="AK78" s="6"/>
      <c r="AL78" s="6"/>
      <c r="AM78" s="6"/>
      <c r="AN78" s="6"/>
      <c r="AO78" s="6"/>
      <c r="AP78" s="102"/>
    </row>
    <row r="79" spans="1:42" x14ac:dyDescent="0.5">
      <c r="A79" s="101" t="str">
        <f t="shared" si="23"/>
        <v/>
      </c>
      <c r="B79" s="17" t="str">
        <f>'5k Women'!B79</f>
        <v>Shawnie</v>
      </c>
      <c r="C79" s="17" t="str">
        <f>'5k Women'!C79</f>
        <v>Lovatt</v>
      </c>
      <c r="D79" s="8" t="str">
        <f t="shared" si="22"/>
        <v/>
      </c>
      <c r="E79" s="8" t="str">
        <f>IF(OR(D79="",COUNTIF($D$4:$D$123,"="&amp;D79)&lt;=1),"",IF(COUNTIF($D$4:$D79,"="&amp;D79)=1,"",COUNTIF($D$4:$D79,"="&amp;D79)-1))</f>
        <v/>
      </c>
      <c r="F79" s="8" t="str">
        <f t="shared" si="24"/>
        <v/>
      </c>
      <c r="G79" s="6">
        <f t="shared" si="21"/>
        <v>0</v>
      </c>
      <c r="H79" s="6"/>
      <c r="I79" s="6"/>
      <c r="J79" s="6"/>
      <c r="K79" s="6"/>
      <c r="L79" s="6"/>
      <c r="M79" s="6"/>
      <c r="N79" s="6"/>
      <c r="O79" s="6"/>
      <c r="P79" s="6"/>
      <c r="Q79" s="6"/>
      <c r="R79" s="6"/>
      <c r="S79" s="6"/>
      <c r="T79" s="6"/>
      <c r="U79" s="6"/>
      <c r="V79" s="6"/>
      <c r="W79" s="6"/>
      <c r="X79" s="6"/>
      <c r="Y79" s="6"/>
      <c r="Z79" s="6"/>
      <c r="AA79" s="6"/>
      <c r="AB79" s="6"/>
      <c r="AC79" s="6"/>
      <c r="AD79" s="6"/>
      <c r="AE79" s="6"/>
      <c r="AF79" s="6"/>
      <c r="AG79" s="6"/>
      <c r="AH79" s="6"/>
      <c r="AI79" s="6"/>
      <c r="AJ79" s="6"/>
      <c r="AK79" s="6"/>
      <c r="AL79" s="6"/>
      <c r="AM79" s="6"/>
      <c r="AN79" s="6"/>
      <c r="AO79" s="6"/>
      <c r="AP79" s="102"/>
    </row>
    <row r="80" spans="1:42" x14ac:dyDescent="0.5">
      <c r="A80" s="101">
        <f t="shared" si="23"/>
        <v>34</v>
      </c>
      <c r="B80" s="17" t="str">
        <f>'5k Women'!B80</f>
        <v>Valeriya</v>
      </c>
      <c r="C80" s="17" t="str">
        <f>'5k Women'!C80</f>
        <v>Marshall</v>
      </c>
      <c r="D80" s="8">
        <f t="shared" si="22"/>
        <v>34</v>
      </c>
      <c r="E80" s="8" t="str">
        <f>IF(OR(D80="",COUNTIF($D$4:$D$123,"="&amp;D80)&lt;=1),"",IF(COUNTIF($D$4:$D80,"="&amp;D80)=1,"",COUNTIF($D$4:$D80,"="&amp;D80)-1))</f>
        <v/>
      </c>
      <c r="F80" s="8">
        <f t="shared" si="24"/>
        <v>34</v>
      </c>
      <c r="G80" s="6">
        <f t="shared" si="21"/>
        <v>4.1064814814814818E-2</v>
      </c>
      <c r="H80" s="6"/>
      <c r="I80" s="6"/>
      <c r="J80" s="6"/>
      <c r="K80" s="6"/>
      <c r="L80" s="6"/>
      <c r="M80" s="6"/>
      <c r="N80" s="6"/>
      <c r="O80" s="6"/>
      <c r="P80" s="6"/>
      <c r="Q80" s="6"/>
      <c r="R80" s="6"/>
      <c r="S80" s="6"/>
      <c r="T80" s="6"/>
      <c r="U80" s="6"/>
      <c r="V80" s="6"/>
      <c r="W80" s="6"/>
      <c r="X80" s="6"/>
      <c r="Y80" s="6"/>
      <c r="Z80" s="6"/>
      <c r="AA80" s="6"/>
      <c r="AB80" s="6"/>
      <c r="AC80" s="6">
        <v>4.1064814814814818E-2</v>
      </c>
      <c r="AD80" s="6"/>
      <c r="AE80" s="6"/>
      <c r="AF80" s="6"/>
      <c r="AG80" s="6"/>
      <c r="AH80" s="6"/>
      <c r="AI80" s="6"/>
      <c r="AJ80" s="6"/>
      <c r="AK80" s="6"/>
      <c r="AL80" s="6"/>
      <c r="AM80" s="6"/>
      <c r="AN80" s="6"/>
      <c r="AO80" s="6"/>
      <c r="AP80" s="102"/>
    </row>
    <row r="81" spans="1:42" x14ac:dyDescent="0.5">
      <c r="A81" s="101" t="str">
        <f>F81</f>
        <v/>
      </c>
      <c r="B81" s="17" t="str">
        <f>'5k Women'!B81</f>
        <v>Natalie</v>
      </c>
      <c r="C81" s="17" t="str">
        <f>'5k Women'!C81</f>
        <v>Martin</v>
      </c>
      <c r="D81" s="8" t="str">
        <f t="shared" si="22"/>
        <v/>
      </c>
      <c r="E81" s="8" t="str">
        <f>IF(OR(D81="",COUNTIF($D$4:$D$123,"="&amp;D81)&lt;=1),"",IF(COUNTIF($D$4:$D81,"="&amp;D81)=1,"",COUNTIF($D$4:$D81,"="&amp;D81)-1))</f>
        <v/>
      </c>
      <c r="F81" s="8" t="str">
        <f t="shared" ref="F81:F83" si="28">IF(D81="","",SUM(D81:E81))</f>
        <v/>
      </c>
      <c r="G81" s="6">
        <f t="shared" ref="G81:G83" si="29">MIN(H81:AP81)</f>
        <v>0</v>
      </c>
      <c r="H81" s="6"/>
      <c r="I81" s="6"/>
      <c r="J81" s="6"/>
      <c r="K81" s="6"/>
      <c r="L81" s="6"/>
      <c r="M81" s="6"/>
      <c r="N81" s="6"/>
      <c r="O81" s="6"/>
      <c r="P81" s="6"/>
      <c r="Q81" s="6"/>
      <c r="R81" s="6"/>
      <c r="S81" s="6"/>
      <c r="T81" s="6"/>
      <c r="U81" s="6"/>
      <c r="V81" s="6"/>
      <c r="W81" s="6"/>
      <c r="X81" s="6"/>
      <c r="Y81" s="6"/>
      <c r="Z81" s="6"/>
      <c r="AA81" s="6"/>
      <c r="AB81" s="6"/>
      <c r="AC81" s="6"/>
      <c r="AD81" s="6"/>
      <c r="AE81" s="6"/>
      <c r="AF81" s="6"/>
      <c r="AG81" s="6"/>
      <c r="AH81" s="6"/>
      <c r="AI81" s="6"/>
      <c r="AJ81" s="6"/>
      <c r="AK81" s="6"/>
      <c r="AL81" s="6"/>
      <c r="AM81" s="6"/>
      <c r="AN81" s="6"/>
      <c r="AO81" s="6"/>
      <c r="AP81" s="102"/>
    </row>
    <row r="82" spans="1:42" x14ac:dyDescent="0.5">
      <c r="A82" s="101" t="str">
        <f>F82</f>
        <v/>
      </c>
      <c r="B82" s="17" t="str">
        <f>'5k Women'!B82</f>
        <v>Erica</v>
      </c>
      <c r="C82" s="17" t="str">
        <f>'5k Women'!C82</f>
        <v>McCallum</v>
      </c>
      <c r="D82" s="8" t="str">
        <f t="shared" si="22"/>
        <v/>
      </c>
      <c r="E82" s="8" t="str">
        <f>IF(OR(D82="",COUNTIF($D$4:$D$123,"="&amp;D82)&lt;=1),"",IF(COUNTIF($D$4:$D82,"="&amp;D82)=1,"",COUNTIF($D$4:$D82,"="&amp;D82)-1))</f>
        <v/>
      </c>
      <c r="F82" s="8" t="str">
        <f t="shared" ref="F82" si="30">IF(D82="","",SUM(D82:E82))</f>
        <v/>
      </c>
      <c r="G82" s="6">
        <f t="shared" ref="G82" si="31">MIN(H82:AP82)</f>
        <v>0</v>
      </c>
      <c r="H82" s="6"/>
      <c r="I82" s="6"/>
      <c r="J82" s="6"/>
      <c r="K82" s="6"/>
      <c r="L82" s="6"/>
      <c r="M82" s="6"/>
      <c r="N82" s="6"/>
      <c r="O82" s="6"/>
      <c r="P82" s="6"/>
      <c r="Q82" s="6"/>
      <c r="R82" s="6"/>
      <c r="S82" s="6"/>
      <c r="T82" s="6"/>
      <c r="U82" s="6"/>
      <c r="V82" s="6"/>
      <c r="W82" s="6"/>
      <c r="X82" s="6"/>
      <c r="Y82" s="6"/>
      <c r="Z82" s="6"/>
      <c r="AA82" s="6"/>
      <c r="AB82" s="6"/>
      <c r="AC82" s="6"/>
      <c r="AD82" s="6"/>
      <c r="AE82" s="6"/>
      <c r="AF82" s="6"/>
      <c r="AG82" s="6"/>
      <c r="AH82" s="6"/>
      <c r="AI82" s="6"/>
      <c r="AJ82" s="6"/>
      <c r="AK82" s="6"/>
      <c r="AL82" s="6"/>
      <c r="AM82" s="6"/>
      <c r="AN82" s="6"/>
      <c r="AO82" s="6"/>
      <c r="AP82" s="102"/>
    </row>
    <row r="83" spans="1:42" x14ac:dyDescent="0.5">
      <c r="A83" s="101">
        <f>F83</f>
        <v>44</v>
      </c>
      <c r="B83" s="17" t="str">
        <f>'5k Women'!B83</f>
        <v>Erin</v>
      </c>
      <c r="C83" s="17" t="str">
        <f>'5k Women'!C83</f>
        <v>McDonagh</v>
      </c>
      <c r="D83" s="8">
        <f t="shared" si="22"/>
        <v>44</v>
      </c>
      <c r="E83" s="8" t="str">
        <f>IF(OR(D83="",COUNTIF($D$4:$D$123,"="&amp;D83)&lt;=1),"",IF(COUNTIF($D$4:$D83,"="&amp;D83)=1,"",COUNTIF($D$4:$D83,"="&amp;D83)-1))</f>
        <v/>
      </c>
      <c r="F83" s="8">
        <f t="shared" si="28"/>
        <v>44</v>
      </c>
      <c r="G83" s="6">
        <f t="shared" si="29"/>
        <v>4.3923611111111108E-2</v>
      </c>
      <c r="H83" s="6"/>
      <c r="I83" s="6"/>
      <c r="J83" s="6"/>
      <c r="K83" s="6"/>
      <c r="L83" s="6"/>
      <c r="M83" s="6"/>
      <c r="N83" s="6"/>
      <c r="O83" s="6"/>
      <c r="P83" s="6"/>
      <c r="Q83" s="6"/>
      <c r="R83" s="6"/>
      <c r="S83" s="6"/>
      <c r="T83" s="6">
        <v>4.3923611111111108E-2</v>
      </c>
      <c r="U83" s="6"/>
      <c r="V83" s="6"/>
      <c r="W83" s="6"/>
      <c r="X83" s="6"/>
      <c r="Y83" s="6"/>
      <c r="Z83" s="6"/>
      <c r="AA83" s="6"/>
      <c r="AB83" s="6"/>
      <c r="AC83" s="6"/>
      <c r="AD83" s="6"/>
      <c r="AE83" s="6"/>
      <c r="AF83" s="6"/>
      <c r="AG83" s="6"/>
      <c r="AH83" s="6"/>
      <c r="AI83" s="6"/>
      <c r="AJ83" s="6"/>
      <c r="AK83" s="6"/>
      <c r="AL83" s="6"/>
      <c r="AM83" s="6"/>
      <c r="AN83" s="6"/>
      <c r="AO83" s="6"/>
      <c r="AP83" s="102"/>
    </row>
    <row r="84" spans="1:42" x14ac:dyDescent="0.5">
      <c r="A84" s="101" t="str">
        <f>F84</f>
        <v/>
      </c>
      <c r="B84" s="17" t="str">
        <f>'5k Women'!B84</f>
        <v>Becky</v>
      </c>
      <c r="C84" s="17" t="str">
        <f>'5k Women'!C84</f>
        <v>McDonald</v>
      </c>
      <c r="D84" s="8" t="str">
        <f t="shared" si="22"/>
        <v/>
      </c>
      <c r="E84" s="8" t="str">
        <f>IF(OR(D84="",COUNTIF($D$4:$D$123,"="&amp;D84)&lt;=1),"",IF(COUNTIF($D$4:$D84,"="&amp;D84)=1,"",COUNTIF($D$4:$D84,"="&amp;D84)-1))</f>
        <v/>
      </c>
      <c r="F84" s="8" t="str">
        <f t="shared" si="24"/>
        <v/>
      </c>
      <c r="G84" s="6">
        <f t="shared" si="21"/>
        <v>0</v>
      </c>
      <c r="H84" s="6"/>
      <c r="I84" s="6"/>
      <c r="J84" s="6"/>
      <c r="K84" s="6"/>
      <c r="L84" s="6"/>
      <c r="M84" s="6"/>
      <c r="N84" s="6"/>
      <c r="O84" s="6"/>
      <c r="P84" s="6"/>
      <c r="Q84" s="6"/>
      <c r="R84" s="6"/>
      <c r="S84" s="6"/>
      <c r="T84" s="6"/>
      <c r="U84" s="6"/>
      <c r="V84" s="6"/>
      <c r="W84" s="6"/>
      <c r="X84" s="6"/>
      <c r="Y84" s="6"/>
      <c r="Z84" s="6"/>
      <c r="AA84" s="6"/>
      <c r="AB84" s="6"/>
      <c r="AC84" s="6"/>
      <c r="AD84" s="6"/>
      <c r="AE84" s="6"/>
      <c r="AF84" s="6"/>
      <c r="AG84" s="6"/>
      <c r="AH84" s="6"/>
      <c r="AI84" s="6"/>
      <c r="AJ84" s="6"/>
      <c r="AK84" s="6"/>
      <c r="AL84" s="6"/>
      <c r="AM84" s="6"/>
      <c r="AN84" s="6"/>
      <c r="AO84" s="6"/>
      <c r="AP84" s="102"/>
    </row>
    <row r="85" spans="1:42" x14ac:dyDescent="0.5">
      <c r="A85" s="101" t="str">
        <f>F85</f>
        <v/>
      </c>
      <c r="B85" s="17" t="str">
        <f>'5k Women'!B85</f>
        <v>Liz</v>
      </c>
      <c r="C85" s="17" t="str">
        <f>'5k Women'!C85</f>
        <v>McGinnes</v>
      </c>
      <c r="D85" s="8" t="str">
        <f t="shared" si="22"/>
        <v/>
      </c>
      <c r="E85" s="8" t="str">
        <f>IF(OR(D85="",COUNTIF($D$4:$D$123,"="&amp;D85)&lt;=1),"",IF(COUNTIF($D$4:$D85,"="&amp;D85)=1,"",COUNTIF($D$4:$D85,"="&amp;D85)-1))</f>
        <v/>
      </c>
      <c r="F85" s="8" t="str">
        <f>IF(D85="","",SUM(D85:E85))</f>
        <v/>
      </c>
      <c r="G85" s="6">
        <f t="shared" si="21"/>
        <v>0</v>
      </c>
      <c r="H85" s="6"/>
      <c r="I85" s="6"/>
      <c r="J85" s="6"/>
      <c r="K85" s="6"/>
      <c r="L85" s="6"/>
      <c r="M85" s="6"/>
      <c r="N85" s="6"/>
      <c r="O85" s="6"/>
      <c r="P85" s="6"/>
      <c r="Q85" s="6"/>
      <c r="R85" s="6"/>
      <c r="S85" s="6"/>
      <c r="T85" s="6"/>
      <c r="U85" s="6"/>
      <c r="V85" s="6"/>
      <c r="W85" s="6"/>
      <c r="X85" s="6"/>
      <c r="Y85" s="6"/>
      <c r="Z85" s="6"/>
      <c r="AA85" s="6"/>
      <c r="AB85" s="6"/>
      <c r="AC85" s="6"/>
      <c r="AD85" s="6"/>
      <c r="AE85" s="6"/>
      <c r="AF85" s="6"/>
      <c r="AG85" s="6"/>
      <c r="AH85" s="6"/>
      <c r="AI85" s="6"/>
      <c r="AJ85" s="6"/>
      <c r="AK85" s="6"/>
      <c r="AL85" s="6"/>
      <c r="AM85" s="6"/>
      <c r="AN85" s="6"/>
      <c r="AO85" s="6"/>
      <c r="AP85" s="102"/>
    </row>
    <row r="86" spans="1:42" x14ac:dyDescent="0.5">
      <c r="A86" s="101">
        <f t="shared" si="23"/>
        <v>50</v>
      </c>
      <c r="B86" s="17" t="str">
        <f>'5k Women'!B86</f>
        <v>Susan</v>
      </c>
      <c r="C86" s="17" t="str">
        <f>'5k Women'!C86</f>
        <v>McIntyre</v>
      </c>
      <c r="D86" s="8">
        <f t="shared" si="22"/>
        <v>50</v>
      </c>
      <c r="E86" s="8" t="str">
        <f>IF(OR(D86="",COUNTIF($D$4:$D$123,"="&amp;D86)&lt;=1),"",IF(COUNTIF($D$4:$D86,"="&amp;D86)=1,"",COUNTIF($D$4:$D86,"="&amp;D86)-1))</f>
        <v/>
      </c>
      <c r="F86" s="8">
        <f t="shared" si="24"/>
        <v>50</v>
      </c>
      <c r="G86" s="6">
        <f t="shared" si="21"/>
        <v>4.6087962962962963E-2</v>
      </c>
      <c r="H86" s="6"/>
      <c r="I86" s="6"/>
      <c r="J86" s="6"/>
      <c r="K86" s="6"/>
      <c r="L86" s="6"/>
      <c r="M86" s="6"/>
      <c r="N86" s="6"/>
      <c r="O86" s="6"/>
      <c r="P86" s="6"/>
      <c r="Q86" s="6"/>
      <c r="R86" s="6"/>
      <c r="S86" s="6"/>
      <c r="T86" s="6"/>
      <c r="U86" s="6"/>
      <c r="V86" s="6"/>
      <c r="W86" s="6"/>
      <c r="X86" s="6"/>
      <c r="Y86" s="6"/>
      <c r="Z86" s="6"/>
      <c r="AA86" s="6"/>
      <c r="AB86" s="6"/>
      <c r="AC86" s="6">
        <v>4.6087962962962963E-2</v>
      </c>
      <c r="AD86" s="6"/>
      <c r="AE86" s="6"/>
      <c r="AF86" s="6"/>
      <c r="AG86" s="6"/>
      <c r="AH86" s="6"/>
      <c r="AI86" s="6"/>
      <c r="AJ86" s="6"/>
      <c r="AK86" s="6"/>
      <c r="AL86" s="6"/>
      <c r="AM86" s="6"/>
      <c r="AN86" s="6"/>
      <c r="AO86" s="6"/>
      <c r="AP86" s="102"/>
    </row>
    <row r="87" spans="1:42" x14ac:dyDescent="0.5">
      <c r="A87" s="101" t="str">
        <f t="shared" si="23"/>
        <v/>
      </c>
      <c r="B87" s="17" t="str">
        <f>'5k Women'!B87</f>
        <v>Rebecca</v>
      </c>
      <c r="C87" s="17" t="str">
        <f>'5k Women'!C87</f>
        <v>Meilhan</v>
      </c>
      <c r="D87" s="8" t="str">
        <f t="shared" si="22"/>
        <v/>
      </c>
      <c r="E87" s="8" t="str">
        <f>IF(OR(D87="",COUNTIF($D$4:$D$123,"="&amp;D87)&lt;=1),"",IF(COUNTIF($D$4:$D87,"="&amp;D87)=1,"",COUNTIF($D$4:$D87,"="&amp;D87)-1))</f>
        <v/>
      </c>
      <c r="F87" s="8" t="str">
        <f t="shared" si="24"/>
        <v/>
      </c>
      <c r="G87" s="6">
        <f t="shared" si="21"/>
        <v>0</v>
      </c>
      <c r="H87" s="6"/>
      <c r="I87" s="6"/>
      <c r="J87" s="6"/>
      <c r="K87" s="6"/>
      <c r="L87" s="6"/>
      <c r="M87" s="6"/>
      <c r="N87" s="6"/>
      <c r="O87" s="6"/>
      <c r="P87" s="6"/>
      <c r="Q87" s="6"/>
      <c r="R87" s="6"/>
      <c r="S87" s="6"/>
      <c r="T87" s="6"/>
      <c r="U87" s="6"/>
      <c r="V87" s="6"/>
      <c r="W87" s="6"/>
      <c r="X87" s="6"/>
      <c r="Y87" s="6"/>
      <c r="Z87" s="6"/>
      <c r="AA87" s="6"/>
      <c r="AB87" s="6"/>
      <c r="AC87" s="6"/>
      <c r="AD87" s="6"/>
      <c r="AE87" s="6"/>
      <c r="AF87" s="6"/>
      <c r="AG87" s="6"/>
      <c r="AH87" s="6"/>
      <c r="AI87" s="6"/>
      <c r="AJ87" s="6"/>
      <c r="AK87" s="6"/>
      <c r="AL87" s="6"/>
      <c r="AM87" s="6"/>
      <c r="AN87" s="6"/>
      <c r="AO87" s="6"/>
      <c r="AP87" s="102"/>
    </row>
    <row r="88" spans="1:42" x14ac:dyDescent="0.5">
      <c r="A88" s="101" t="str">
        <f>F88</f>
        <v/>
      </c>
      <c r="B88" s="17" t="str">
        <f>'5k Women'!B88</f>
        <v>Crystal</v>
      </c>
      <c r="C88" s="17" t="str">
        <f>'5k Women'!C88</f>
        <v>Metcalfe</v>
      </c>
      <c r="D88" s="8" t="str">
        <f t="shared" si="22"/>
        <v/>
      </c>
      <c r="E88" s="8" t="str">
        <f>IF(OR(D88="",COUNTIF($D$4:$D$123,"="&amp;D88)&lt;=1),"",IF(COUNTIF($D$4:$D88,"="&amp;D88)=1,"",COUNTIF($D$4:$D88,"="&amp;D88)-1))</f>
        <v/>
      </c>
      <c r="F88" s="8" t="str">
        <f>IF(D88="","",SUM(D88:E88))</f>
        <v/>
      </c>
      <c r="G88" s="6">
        <f t="shared" ref="G88:G89" si="32">MIN(H88:AP88)</f>
        <v>0</v>
      </c>
      <c r="H88" s="6"/>
      <c r="I88" s="6"/>
      <c r="J88" s="6"/>
      <c r="K88" s="6"/>
      <c r="L88" s="6"/>
      <c r="M88" s="6"/>
      <c r="N88" s="6"/>
      <c r="O88" s="6"/>
      <c r="P88" s="6"/>
      <c r="Q88" s="6"/>
      <c r="R88" s="6"/>
      <c r="S88" s="6"/>
      <c r="T88" s="6"/>
      <c r="U88" s="6"/>
      <c r="V88" s="6"/>
      <c r="W88" s="6"/>
      <c r="X88" s="6"/>
      <c r="Y88" s="6"/>
      <c r="Z88" s="6"/>
      <c r="AA88" s="6"/>
      <c r="AB88" s="6"/>
      <c r="AC88" s="6"/>
      <c r="AD88" s="6"/>
      <c r="AE88" s="6"/>
      <c r="AF88" s="6"/>
      <c r="AG88" s="6"/>
      <c r="AH88" s="6"/>
      <c r="AI88" s="6"/>
      <c r="AJ88" s="6"/>
      <c r="AK88" s="6"/>
      <c r="AL88" s="6"/>
      <c r="AM88" s="6"/>
      <c r="AN88" s="6"/>
      <c r="AO88" s="6"/>
      <c r="AP88" s="102"/>
    </row>
    <row r="89" spans="1:42" x14ac:dyDescent="0.5">
      <c r="A89" s="101">
        <f>F89</f>
        <v>65</v>
      </c>
      <c r="B89" s="17" t="str">
        <f>'5k Women'!B89</f>
        <v>Anjie</v>
      </c>
      <c r="C89" s="17" t="str">
        <f>'5k Women'!C89</f>
        <v>Mok</v>
      </c>
      <c r="D89" s="8">
        <f t="shared" si="22"/>
        <v>65</v>
      </c>
      <c r="E89" s="8" t="str">
        <f>IF(OR(D89="",COUNTIF($D$4:$D$123,"="&amp;D89)&lt;=1),"",IF(COUNTIF($D$4:$D89,"="&amp;D89)=1,"",COUNTIF($D$4:$D89,"="&amp;D89)-1))</f>
        <v/>
      </c>
      <c r="F89" s="8">
        <f>IF(D89="","",SUM(D89:E89))</f>
        <v>65</v>
      </c>
      <c r="G89" s="6">
        <f t="shared" si="32"/>
        <v>5.4328703703703705E-2</v>
      </c>
      <c r="H89" s="6"/>
      <c r="I89" s="6"/>
      <c r="J89" s="6"/>
      <c r="K89" s="6"/>
      <c r="L89" s="6"/>
      <c r="M89" s="6"/>
      <c r="N89" s="6"/>
      <c r="O89" s="6"/>
      <c r="P89" s="6"/>
      <c r="Q89" s="6"/>
      <c r="R89" s="6"/>
      <c r="S89" s="6"/>
      <c r="T89" s="6"/>
      <c r="U89" s="6"/>
      <c r="V89" s="6"/>
      <c r="W89" s="6"/>
      <c r="X89" s="6"/>
      <c r="Y89" s="6"/>
      <c r="Z89" s="6"/>
      <c r="AA89" s="6"/>
      <c r="AB89" s="6"/>
      <c r="AC89" s="6"/>
      <c r="AD89" s="6"/>
      <c r="AE89" s="6"/>
      <c r="AF89" s="6"/>
      <c r="AG89" s="6">
        <v>5.4328703703703705E-2</v>
      </c>
      <c r="AH89" s="6"/>
      <c r="AI89" s="6"/>
      <c r="AJ89" s="6"/>
      <c r="AK89" s="6"/>
      <c r="AL89" s="6"/>
      <c r="AM89" s="6"/>
      <c r="AN89" s="6"/>
      <c r="AO89" s="6"/>
      <c r="AP89" s="102"/>
    </row>
    <row r="90" spans="1:42" x14ac:dyDescent="0.5">
      <c r="A90" s="101">
        <f>F90</f>
        <v>15</v>
      </c>
      <c r="B90" s="17" t="str">
        <f>'5k Women'!B90</f>
        <v>Tina</v>
      </c>
      <c r="C90" s="17" t="str">
        <f>'5k Women'!C90</f>
        <v>Newton</v>
      </c>
      <c r="D90" s="8">
        <f t="shared" si="22"/>
        <v>15</v>
      </c>
      <c r="E90" s="8" t="str">
        <f>IF(OR(D90="",COUNTIF($D$4:$D$123,"="&amp;D90)&lt;=1),"",IF(COUNTIF($D$4:$D90,"="&amp;D90)=1,"",COUNTIF($D$4:$D90,"="&amp;D90)-1))</f>
        <v/>
      </c>
      <c r="F90" s="8">
        <f>IF(D90="","",SUM(D90:E90))</f>
        <v>15</v>
      </c>
      <c r="G90" s="6">
        <f t="shared" si="21"/>
        <v>3.4918981481481481E-2</v>
      </c>
      <c r="H90" s="6"/>
      <c r="I90" s="6"/>
      <c r="J90" s="6"/>
      <c r="K90" s="6"/>
      <c r="L90" s="6"/>
      <c r="M90" s="6"/>
      <c r="N90" s="6"/>
      <c r="O90" s="6"/>
      <c r="P90" s="6"/>
      <c r="Q90" s="6"/>
      <c r="R90" s="6"/>
      <c r="S90" s="6"/>
      <c r="T90" s="6">
        <v>3.4918981481481481E-2</v>
      </c>
      <c r="U90" s="6"/>
      <c r="V90" s="6"/>
      <c r="W90" s="6">
        <v>3.712962962962963E-2</v>
      </c>
      <c r="X90" s="6"/>
      <c r="Y90" s="6"/>
      <c r="Z90" s="6"/>
      <c r="AA90" s="6"/>
      <c r="AB90" s="6"/>
      <c r="AC90" s="6"/>
      <c r="AD90" s="6"/>
      <c r="AE90" s="6"/>
      <c r="AF90" s="6"/>
      <c r="AG90" s="6"/>
      <c r="AH90" s="6"/>
      <c r="AI90" s="6"/>
      <c r="AJ90" s="6"/>
      <c r="AK90" s="6"/>
      <c r="AL90" s="6"/>
      <c r="AM90" s="6"/>
      <c r="AN90" s="6"/>
      <c r="AO90" s="6"/>
      <c r="AP90" s="102"/>
    </row>
    <row r="91" spans="1:42" x14ac:dyDescent="0.5">
      <c r="A91" s="101" t="str">
        <f t="shared" si="23"/>
        <v/>
      </c>
      <c r="B91" s="17" t="str">
        <f>'5k Women'!B91</f>
        <v>Fiona</v>
      </c>
      <c r="C91" s="17" t="str">
        <f>'5k Women'!C91</f>
        <v>Oakes</v>
      </c>
      <c r="D91" s="8" t="str">
        <f t="shared" si="22"/>
        <v/>
      </c>
      <c r="E91" s="8" t="str">
        <f>IF(OR(D91="",COUNTIF($D$4:$D$123,"="&amp;D91)&lt;=1),"",IF(COUNTIF($D$4:$D91,"="&amp;D91)=1,"",COUNTIF($D$4:$D91,"="&amp;D91)-1))</f>
        <v/>
      </c>
      <c r="F91" s="8" t="str">
        <f t="shared" si="24"/>
        <v/>
      </c>
      <c r="G91" s="6">
        <f t="shared" si="21"/>
        <v>0</v>
      </c>
      <c r="H91" s="6"/>
      <c r="I91" s="6"/>
      <c r="J91" s="6"/>
      <c r="K91" s="6"/>
      <c r="L91" s="6"/>
      <c r="M91" s="6"/>
      <c r="N91" s="6"/>
      <c r="O91" s="6"/>
      <c r="P91" s="6"/>
      <c r="Q91" s="6"/>
      <c r="R91" s="6"/>
      <c r="S91" s="6"/>
      <c r="T91" s="6"/>
      <c r="U91" s="6"/>
      <c r="V91" s="6"/>
      <c r="W91" s="6"/>
      <c r="X91" s="6"/>
      <c r="Y91" s="6"/>
      <c r="Z91" s="6"/>
      <c r="AA91" s="6"/>
      <c r="AB91" s="6"/>
      <c r="AC91" s="6"/>
      <c r="AD91" s="6"/>
      <c r="AE91" s="6"/>
      <c r="AF91" s="6"/>
      <c r="AG91" s="6"/>
      <c r="AH91" s="6"/>
      <c r="AI91" s="6"/>
      <c r="AJ91" s="6"/>
      <c r="AK91" s="6"/>
      <c r="AL91" s="6"/>
      <c r="AM91" s="6"/>
      <c r="AN91" s="6"/>
      <c r="AO91" s="6"/>
      <c r="AP91" s="102"/>
    </row>
    <row r="92" spans="1:42" x14ac:dyDescent="0.5">
      <c r="A92" s="101">
        <f t="shared" si="23"/>
        <v>26</v>
      </c>
      <c r="B92" s="17" t="str">
        <f>'5k Women'!B92</f>
        <v>Sara Elizabeth</v>
      </c>
      <c r="C92" s="17" t="str">
        <f>'5k Women'!C92</f>
        <v>Owen</v>
      </c>
      <c r="D92" s="8">
        <f t="shared" si="22"/>
        <v>26</v>
      </c>
      <c r="E92" s="8" t="str">
        <f>IF(OR(D92="",COUNTIF($D$4:$D$123,"="&amp;D92)&lt;=1),"",IF(COUNTIF($D$4:$D92,"="&amp;D92)=1,"",COUNTIF($D$4:$D92,"="&amp;D92)-1))</f>
        <v/>
      </c>
      <c r="F92" s="8">
        <f t="shared" si="24"/>
        <v>26</v>
      </c>
      <c r="G92" s="6">
        <f t="shared" si="21"/>
        <v>3.8912037037037037E-2</v>
      </c>
      <c r="H92" s="6"/>
      <c r="I92" s="6"/>
      <c r="J92" s="6"/>
      <c r="K92" s="6"/>
      <c r="L92" s="6"/>
      <c r="M92" s="6"/>
      <c r="N92" s="6"/>
      <c r="O92" s="6"/>
      <c r="P92" s="6"/>
      <c r="Q92" s="6"/>
      <c r="R92" s="6"/>
      <c r="S92" s="6"/>
      <c r="T92" s="6"/>
      <c r="U92" s="6"/>
      <c r="V92" s="6"/>
      <c r="W92" s="6"/>
      <c r="X92" s="6"/>
      <c r="Y92" s="6"/>
      <c r="Z92" s="6"/>
      <c r="AA92" s="6"/>
      <c r="AB92" s="6"/>
      <c r="AC92" s="6"/>
      <c r="AD92" s="6"/>
      <c r="AE92" s="6"/>
      <c r="AF92" s="6"/>
      <c r="AG92" s="6">
        <v>3.8912037037037037E-2</v>
      </c>
      <c r="AH92" s="6"/>
      <c r="AI92" s="6"/>
      <c r="AJ92" s="6"/>
      <c r="AK92" s="6"/>
      <c r="AL92" s="6"/>
      <c r="AM92" s="6"/>
      <c r="AN92" s="6"/>
      <c r="AO92" s="6"/>
      <c r="AP92" s="102"/>
    </row>
    <row r="93" spans="1:42" x14ac:dyDescent="0.5">
      <c r="A93" s="101">
        <f>F93</f>
        <v>59</v>
      </c>
      <c r="B93" s="17" t="str">
        <f>'5k Women'!B93</f>
        <v>Hollie</v>
      </c>
      <c r="C93" s="17" t="str">
        <f>'5k Women'!C93</f>
        <v>Oxtoby</v>
      </c>
      <c r="D93" s="8">
        <f t="shared" si="22"/>
        <v>59</v>
      </c>
      <c r="E93" s="8" t="str">
        <f>IF(OR(D93="",COUNTIF($D$4:$D$123,"="&amp;D93)&lt;=1),"",IF(COUNTIF($D$4:$D93,"="&amp;D93)=1,"",COUNTIF($D$4:$D93,"="&amp;D93)-1))</f>
        <v/>
      </c>
      <c r="F93" s="8">
        <f>IF(D93="","",SUM(D93:E93))</f>
        <v>59</v>
      </c>
      <c r="G93" s="6">
        <f t="shared" si="21"/>
        <v>5.0289351851851849E-2</v>
      </c>
      <c r="H93" s="6"/>
      <c r="I93" s="6"/>
      <c r="J93" s="6"/>
      <c r="K93" s="6"/>
      <c r="L93" s="6"/>
      <c r="M93" s="6"/>
      <c r="N93" s="6"/>
      <c r="O93" s="6"/>
      <c r="P93" s="6"/>
      <c r="Q93" s="6"/>
      <c r="R93" s="6"/>
      <c r="S93" s="6"/>
      <c r="T93" s="6"/>
      <c r="U93" s="6">
        <v>5.0289351851851849E-2</v>
      </c>
      <c r="V93" s="6"/>
      <c r="W93" s="6">
        <v>5.4976851851851853E-2</v>
      </c>
      <c r="X93" s="6"/>
      <c r="Y93" s="6"/>
      <c r="Z93" s="6"/>
      <c r="AA93" s="6">
        <v>5.1909722222222225E-2</v>
      </c>
      <c r="AB93" s="6"/>
      <c r="AC93" s="6"/>
      <c r="AD93" s="6"/>
      <c r="AE93" s="6"/>
      <c r="AF93" s="6"/>
      <c r="AG93" s="6">
        <v>5.4363425925925926E-2</v>
      </c>
      <c r="AH93" s="6"/>
      <c r="AI93" s="6"/>
      <c r="AJ93" s="6"/>
      <c r="AK93" s="6"/>
      <c r="AL93" s="6"/>
      <c r="AM93" s="6"/>
      <c r="AN93" s="6"/>
      <c r="AO93" s="6"/>
      <c r="AP93" s="102"/>
    </row>
    <row r="94" spans="1:42" x14ac:dyDescent="0.5">
      <c r="A94" s="101">
        <f>F94</f>
        <v>58</v>
      </c>
      <c r="B94" s="17" t="str">
        <f>'5k Women'!B94</f>
        <v>Joanne</v>
      </c>
      <c r="C94" s="17" t="str">
        <f>'5k Women'!C94</f>
        <v>Parnell</v>
      </c>
      <c r="D94" s="8">
        <f t="shared" si="22"/>
        <v>58</v>
      </c>
      <c r="E94" s="8" t="str">
        <f>IF(OR(D94="",COUNTIF($D$4:$D$123,"="&amp;D94)&lt;=1),"",IF(COUNTIF($D$4:$D94,"="&amp;D94)=1,"",COUNTIF($D$4:$D94,"="&amp;D94)-1))</f>
        <v/>
      </c>
      <c r="F94" s="8">
        <f>IF(D94="","",SUM(D94:E94))</f>
        <v>58</v>
      </c>
      <c r="G94" s="6">
        <f t="shared" si="21"/>
        <v>5.0138888888888886E-2</v>
      </c>
      <c r="H94" s="6"/>
      <c r="I94" s="6"/>
      <c r="J94" s="6"/>
      <c r="K94" s="6"/>
      <c r="L94" s="6">
        <v>5.0138888888888886E-2</v>
      </c>
      <c r="M94" s="6"/>
      <c r="N94" s="6"/>
      <c r="O94" s="6"/>
      <c r="P94" s="6"/>
      <c r="Q94" s="6">
        <v>5.5208333333333331E-2</v>
      </c>
      <c r="R94" s="6"/>
      <c r="S94" s="6"/>
      <c r="T94" s="6"/>
      <c r="U94" s="6"/>
      <c r="V94" s="6"/>
      <c r="W94" s="6">
        <v>5.4976851851851853E-2</v>
      </c>
      <c r="X94" s="6"/>
      <c r="Y94" s="6"/>
      <c r="Z94" s="6"/>
      <c r="AA94" s="6">
        <v>5.2997685185185182E-2</v>
      </c>
      <c r="AB94" s="6"/>
      <c r="AC94" s="6"/>
      <c r="AD94" s="6"/>
      <c r="AE94" s="6"/>
      <c r="AF94" s="6"/>
      <c r="AG94" s="6"/>
      <c r="AH94" s="6"/>
      <c r="AI94" s="6"/>
      <c r="AJ94" s="6"/>
      <c r="AK94" s="6"/>
      <c r="AL94" s="6"/>
      <c r="AM94" s="6"/>
      <c r="AN94" s="6"/>
      <c r="AO94" s="6"/>
      <c r="AP94" s="102"/>
    </row>
    <row r="95" spans="1:42" x14ac:dyDescent="0.5">
      <c r="A95" s="101">
        <f t="shared" si="23"/>
        <v>41</v>
      </c>
      <c r="B95" s="17" t="str">
        <f>'5k Women'!B95</f>
        <v>Sarah</v>
      </c>
      <c r="C95" s="17" t="str">
        <f>'5k Women'!C95</f>
        <v>Pearson</v>
      </c>
      <c r="D95" s="8">
        <f t="shared" si="22"/>
        <v>41</v>
      </c>
      <c r="E95" s="8" t="str">
        <f>IF(OR(D95="",COUNTIF($D$4:$D$123,"="&amp;D95)&lt;=1),"",IF(COUNTIF($D$4:$D95,"="&amp;D95)=1,"",COUNTIF($D$4:$D95,"="&amp;D95)-1))</f>
        <v/>
      </c>
      <c r="F95" s="8">
        <f t="shared" si="24"/>
        <v>41</v>
      </c>
      <c r="G95" s="6">
        <f t="shared" si="21"/>
        <v>4.2233796296296297E-2</v>
      </c>
      <c r="H95" s="6"/>
      <c r="I95" s="6"/>
      <c r="J95" s="6"/>
      <c r="K95" s="6"/>
      <c r="L95" s="6"/>
      <c r="M95" s="6"/>
      <c r="N95" s="6"/>
      <c r="O95" s="6"/>
      <c r="P95" s="6"/>
      <c r="Q95" s="6"/>
      <c r="R95" s="6"/>
      <c r="S95" s="6"/>
      <c r="T95" s="6"/>
      <c r="U95" s="6"/>
      <c r="V95" s="6"/>
      <c r="W95" s="6">
        <v>4.8946759259259259E-2</v>
      </c>
      <c r="X95" s="6"/>
      <c r="Y95" s="6"/>
      <c r="Z95" s="6">
        <v>4.8622685185185185E-2</v>
      </c>
      <c r="AA95" s="6"/>
      <c r="AB95" s="6"/>
      <c r="AC95" s="6"/>
      <c r="AD95" s="6"/>
      <c r="AE95" s="6">
        <v>4.2233796296296297E-2</v>
      </c>
      <c r="AF95" s="6"/>
      <c r="AG95" s="6"/>
      <c r="AH95" s="6"/>
      <c r="AI95" s="6">
        <v>4.3807870370370372E-2</v>
      </c>
      <c r="AJ95" s="6"/>
      <c r="AK95" s="6"/>
      <c r="AL95" s="6"/>
      <c r="AM95" s="6"/>
      <c r="AN95" s="6"/>
      <c r="AO95" s="6"/>
      <c r="AP95" s="102"/>
    </row>
    <row r="96" spans="1:42" x14ac:dyDescent="0.5">
      <c r="A96" s="101" t="str">
        <f>F96</f>
        <v/>
      </c>
      <c r="B96" s="17" t="str">
        <f>'5k Women'!B96</f>
        <v>Fee</v>
      </c>
      <c r="C96" s="17" t="str">
        <f>'5k Women'!C96</f>
        <v>Pearsons</v>
      </c>
      <c r="D96" s="8" t="str">
        <f t="shared" si="22"/>
        <v/>
      </c>
      <c r="E96" s="8" t="str">
        <f>IF(OR(D96="",COUNTIF($D$4:$D$123,"="&amp;D96)&lt;=1),"",IF(COUNTIF($D$4:$D96,"="&amp;D96)=1,"",COUNTIF($D$4:$D96,"="&amp;D96)-1))</f>
        <v/>
      </c>
      <c r="F96" s="8" t="str">
        <f>IF(D96="","",SUM(D96:E96))</f>
        <v/>
      </c>
      <c r="G96" s="6">
        <f t="shared" si="21"/>
        <v>0</v>
      </c>
      <c r="H96" s="6"/>
      <c r="I96" s="6"/>
      <c r="J96" s="6"/>
      <c r="K96" s="6"/>
      <c r="L96" s="6"/>
      <c r="M96" s="6"/>
      <c r="N96" s="6"/>
      <c r="O96" s="6"/>
      <c r="P96" s="6"/>
      <c r="Q96" s="6"/>
      <c r="R96" s="6"/>
      <c r="S96" s="6"/>
      <c r="T96" s="6"/>
      <c r="U96" s="6"/>
      <c r="V96" s="6"/>
      <c r="W96" s="6"/>
      <c r="X96" s="6"/>
      <c r="Y96" s="6"/>
      <c r="Z96" s="6"/>
      <c r="AA96" s="6"/>
      <c r="AB96" s="6"/>
      <c r="AC96" s="6"/>
      <c r="AD96" s="6"/>
      <c r="AE96" s="6"/>
      <c r="AF96" s="6"/>
      <c r="AG96" s="6"/>
      <c r="AH96" s="6"/>
      <c r="AI96" s="6"/>
      <c r="AJ96" s="6"/>
      <c r="AK96" s="6"/>
      <c r="AL96" s="6"/>
      <c r="AM96" s="6"/>
      <c r="AN96" s="6"/>
      <c r="AO96" s="6"/>
      <c r="AP96" s="102"/>
    </row>
    <row r="97" spans="1:42" x14ac:dyDescent="0.5">
      <c r="A97" s="101">
        <f>F97</f>
        <v>51</v>
      </c>
      <c r="B97" s="17" t="str">
        <f>'5k Women'!B97</f>
        <v>Helen</v>
      </c>
      <c r="C97" s="17" t="str">
        <f>'5k Women'!C97</f>
        <v>Pillow</v>
      </c>
      <c r="D97" s="8">
        <f t="shared" si="22"/>
        <v>51</v>
      </c>
      <c r="E97" s="8" t="str">
        <f>IF(OR(D97="",COUNTIF($D$4:$D$123,"="&amp;D97)&lt;=1),"",IF(COUNTIF($D$4:$D97,"="&amp;D97)=1,"",COUNTIF($D$4:$D97,"="&amp;D97)-1))</f>
        <v/>
      </c>
      <c r="F97" s="8">
        <f>IF(D97="","",SUM(D97:E97))</f>
        <v>51</v>
      </c>
      <c r="G97" s="6">
        <f t="shared" si="21"/>
        <v>4.6388888888888889E-2</v>
      </c>
      <c r="H97" s="6"/>
      <c r="I97" s="6"/>
      <c r="J97" s="6"/>
      <c r="K97" s="6"/>
      <c r="L97" s="6"/>
      <c r="M97" s="6"/>
      <c r="N97" s="6"/>
      <c r="O97" s="6"/>
      <c r="P97" s="6"/>
      <c r="Q97" s="6"/>
      <c r="R97" s="6"/>
      <c r="S97" s="6"/>
      <c r="T97" s="6"/>
      <c r="U97" s="6"/>
      <c r="V97" s="6"/>
      <c r="W97" s="6"/>
      <c r="X97" s="6"/>
      <c r="Y97" s="6"/>
      <c r="Z97" s="6"/>
      <c r="AA97" s="6"/>
      <c r="AB97" s="6"/>
      <c r="AC97" s="6">
        <v>4.6388888888888889E-2</v>
      </c>
      <c r="AD97" s="6"/>
      <c r="AE97" s="6"/>
      <c r="AF97" s="6"/>
      <c r="AG97" s="6"/>
      <c r="AH97" s="6"/>
      <c r="AI97" s="6"/>
      <c r="AJ97" s="6"/>
      <c r="AK97" s="6"/>
      <c r="AL97" s="6"/>
      <c r="AM97" s="6"/>
      <c r="AN97" s="6"/>
      <c r="AO97" s="6"/>
      <c r="AP97" s="102"/>
    </row>
    <row r="98" spans="1:42" x14ac:dyDescent="0.5">
      <c r="A98" s="101">
        <f>F98</f>
        <v>53</v>
      </c>
      <c r="B98" s="17" t="str">
        <f>'5k Women'!B98</f>
        <v>Liz</v>
      </c>
      <c r="C98" s="17" t="str">
        <f>'5k Women'!C98</f>
        <v>Pillow</v>
      </c>
      <c r="D98" s="8">
        <f t="shared" si="22"/>
        <v>53</v>
      </c>
      <c r="E98" s="8" t="str">
        <f>IF(OR(D98="",COUNTIF($D$4:$D$123,"="&amp;D98)&lt;=1),"",IF(COUNTIF($D$4:$D98,"="&amp;D98)=1,"",COUNTIF($D$4:$D98,"="&amp;D98)-1))</f>
        <v/>
      </c>
      <c r="F98" s="8">
        <f>IF(D98="","",SUM(D98:E98))</f>
        <v>53</v>
      </c>
      <c r="G98" s="6">
        <f t="shared" si="21"/>
        <v>4.7881944444444442E-2</v>
      </c>
      <c r="H98" s="6"/>
      <c r="I98" s="6"/>
      <c r="J98" s="6"/>
      <c r="K98" s="6"/>
      <c r="L98" s="6"/>
      <c r="M98" s="6"/>
      <c r="N98" s="6"/>
      <c r="O98" s="6"/>
      <c r="P98" s="6"/>
      <c r="Q98" s="6"/>
      <c r="R98" s="6"/>
      <c r="S98" s="6"/>
      <c r="T98" s="6">
        <v>4.9467592592592591E-2</v>
      </c>
      <c r="U98" s="6"/>
      <c r="V98" s="6"/>
      <c r="W98" s="6"/>
      <c r="X98" s="6"/>
      <c r="Y98" s="6"/>
      <c r="Z98" s="6"/>
      <c r="AA98" s="6"/>
      <c r="AB98" s="6"/>
      <c r="AC98" s="6">
        <v>5.1168981481481482E-2</v>
      </c>
      <c r="AD98" s="6"/>
      <c r="AE98" s="6">
        <v>4.7881944444444442E-2</v>
      </c>
      <c r="AF98" s="6"/>
      <c r="AG98" s="6"/>
      <c r="AH98" s="6"/>
      <c r="AI98" s="6"/>
      <c r="AJ98" s="6"/>
      <c r="AK98" s="6"/>
      <c r="AL98" s="6"/>
      <c r="AM98" s="6"/>
      <c r="AN98" s="6"/>
      <c r="AO98" s="6"/>
      <c r="AP98" s="102"/>
    </row>
    <row r="99" spans="1:42" x14ac:dyDescent="0.5">
      <c r="A99" s="101" t="str">
        <f>F99</f>
        <v/>
      </c>
      <c r="B99" s="17" t="str">
        <f>'5k Women'!B99</f>
        <v>Sophie</v>
      </c>
      <c r="C99" s="17" t="str">
        <f>'5k Women'!C99</f>
        <v>Reid</v>
      </c>
      <c r="D99" s="8" t="str">
        <f t="shared" si="22"/>
        <v/>
      </c>
      <c r="E99" s="8" t="str">
        <f>IF(OR(D99="",COUNTIF($D$4:$D$123,"="&amp;D99)&lt;=1),"",IF(COUNTIF($D$4:$D99,"="&amp;D99)=1,"",COUNTIF($D$4:$D99,"="&amp;D99)-1))</f>
        <v/>
      </c>
      <c r="F99" s="8" t="str">
        <f>IF(D99="","",SUM(D99:E99))</f>
        <v/>
      </c>
      <c r="G99" s="6">
        <f t="shared" ref="G99:G123" si="33">MIN(H99:AP99)</f>
        <v>0</v>
      </c>
      <c r="H99" s="6"/>
      <c r="I99" s="6"/>
      <c r="J99" s="6"/>
      <c r="K99" s="6"/>
      <c r="L99" s="6"/>
      <c r="M99" s="6"/>
      <c r="N99" s="6"/>
      <c r="O99" s="6"/>
      <c r="P99" s="6"/>
      <c r="Q99" s="6"/>
      <c r="R99" s="6"/>
      <c r="S99" s="6"/>
      <c r="T99" s="6"/>
      <c r="U99" s="6"/>
      <c r="V99" s="6"/>
      <c r="W99" s="6"/>
      <c r="X99" s="6"/>
      <c r="Y99" s="6"/>
      <c r="Z99" s="6"/>
      <c r="AA99" s="6"/>
      <c r="AB99" s="6"/>
      <c r="AC99" s="6"/>
      <c r="AD99" s="6"/>
      <c r="AE99" s="6"/>
      <c r="AF99" s="6"/>
      <c r="AG99" s="6"/>
      <c r="AH99" s="6"/>
      <c r="AI99" s="6"/>
      <c r="AJ99" s="6"/>
      <c r="AK99" s="6"/>
      <c r="AL99" s="6"/>
      <c r="AM99" s="6"/>
      <c r="AN99" s="6"/>
      <c r="AO99" s="6"/>
      <c r="AP99" s="102"/>
    </row>
    <row r="100" spans="1:42" x14ac:dyDescent="0.5">
      <c r="A100" s="101">
        <f t="shared" si="23"/>
        <v>29</v>
      </c>
      <c r="B100" s="17" t="str">
        <f>'5k Women'!B100</f>
        <v>Nicola</v>
      </c>
      <c r="C100" s="17" t="str">
        <f>'5k Women'!C100</f>
        <v>Riley</v>
      </c>
      <c r="D100" s="8">
        <f t="shared" ref="D100:D123" si="34">IF(RANK(G100,G$4:G$123,1)-COUNTIF(G$4:G$123,"=0")&lt;=0,"",RANK(G100,G$4:G$123,1)-COUNTIF(G$4:G$123,"=0"))</f>
        <v>29</v>
      </c>
      <c r="E100" s="8" t="str">
        <f>IF(OR(D100="",COUNTIF($D$4:$D$123,"="&amp;D100)&lt;=1),"",IF(COUNTIF($D$4:$D100,"="&amp;D100)=1,"",COUNTIF($D$4:$D100,"="&amp;D100)-1))</f>
        <v/>
      </c>
      <c r="F100" s="8">
        <f t="shared" si="24"/>
        <v>29</v>
      </c>
      <c r="G100" s="6">
        <f t="shared" si="33"/>
        <v>3.9560185185185184E-2</v>
      </c>
      <c r="H100" s="6"/>
      <c r="I100" s="6"/>
      <c r="J100" s="6"/>
      <c r="K100" s="6"/>
      <c r="L100" s="6"/>
      <c r="M100" s="6"/>
      <c r="N100" s="6"/>
      <c r="O100" s="6"/>
      <c r="P100" s="6"/>
      <c r="Q100" s="6"/>
      <c r="R100" s="6"/>
      <c r="S100" s="6"/>
      <c r="T100" s="6"/>
      <c r="U100" s="6">
        <v>4.0347222222222222E-2</v>
      </c>
      <c r="V100" s="6"/>
      <c r="W100" s="6"/>
      <c r="X100" s="6"/>
      <c r="Y100" s="6"/>
      <c r="Z100" s="6"/>
      <c r="AA100" s="6"/>
      <c r="AB100" s="6">
        <v>4.1574074074074076E-2</v>
      </c>
      <c r="AC100" s="6"/>
      <c r="AD100" s="6"/>
      <c r="AE100" s="6">
        <v>4.0069444444444442E-2</v>
      </c>
      <c r="AF100" s="6"/>
      <c r="AG100" s="6"/>
      <c r="AH100" s="6"/>
      <c r="AI100" s="6">
        <v>3.9560185185185184E-2</v>
      </c>
      <c r="AJ100" s="6"/>
      <c r="AK100" s="6"/>
      <c r="AL100" s="6"/>
      <c r="AM100" s="6"/>
      <c r="AN100" s="6"/>
      <c r="AO100" s="6"/>
      <c r="AP100" s="102"/>
    </row>
    <row r="101" spans="1:42" x14ac:dyDescent="0.5">
      <c r="A101" s="101">
        <f t="shared" si="23"/>
        <v>39</v>
      </c>
      <c r="B101" s="17" t="str">
        <f>'5k Women'!B101</f>
        <v>Joanna</v>
      </c>
      <c r="C101" s="17" t="str">
        <f>'5k Women'!C101</f>
        <v>Rowland</v>
      </c>
      <c r="D101" s="8">
        <f t="shared" si="34"/>
        <v>39</v>
      </c>
      <c r="E101" s="8" t="str">
        <f>IF(OR(D101="",COUNTIF($D$4:$D$123,"="&amp;D101)&lt;=1),"",IF(COUNTIF($D$4:$D101,"="&amp;D101)=1,"",COUNTIF($D$4:$D101,"="&amp;D101)-1))</f>
        <v/>
      </c>
      <c r="F101" s="8">
        <f t="shared" si="24"/>
        <v>39</v>
      </c>
      <c r="G101" s="6">
        <f t="shared" si="33"/>
        <v>4.2037037037037039E-2</v>
      </c>
      <c r="H101" s="6"/>
      <c r="I101" s="6"/>
      <c r="J101" s="6"/>
      <c r="K101" s="6"/>
      <c r="L101" s="6"/>
      <c r="M101" s="6"/>
      <c r="N101" s="6"/>
      <c r="O101" s="6"/>
      <c r="P101" s="6"/>
      <c r="Q101" s="6"/>
      <c r="R101" s="6"/>
      <c r="S101" s="6"/>
      <c r="T101" s="6"/>
      <c r="U101" s="6"/>
      <c r="V101" s="6"/>
      <c r="W101" s="6"/>
      <c r="X101" s="6"/>
      <c r="Y101" s="6"/>
      <c r="Z101" s="6"/>
      <c r="AA101" s="6"/>
      <c r="AB101" s="6"/>
      <c r="AC101" s="6"/>
      <c r="AD101" s="6"/>
      <c r="AE101" s="6">
        <v>4.2037037037037039E-2</v>
      </c>
      <c r="AF101" s="6"/>
      <c r="AG101" s="6"/>
      <c r="AH101" s="6"/>
      <c r="AI101" s="6"/>
      <c r="AJ101" s="6"/>
      <c r="AK101" s="6"/>
      <c r="AL101" s="6"/>
      <c r="AM101" s="6"/>
      <c r="AN101" s="6"/>
      <c r="AO101" s="6"/>
      <c r="AP101" s="102"/>
    </row>
    <row r="102" spans="1:42" x14ac:dyDescent="0.5">
      <c r="A102" s="101" t="str">
        <f t="shared" si="23"/>
        <v/>
      </c>
      <c r="B102" s="17" t="str">
        <f>'5k Women'!B102</f>
        <v>Helen</v>
      </c>
      <c r="C102" s="17" t="str">
        <f>'5k Women'!C102</f>
        <v>Ryan</v>
      </c>
      <c r="D102" s="8" t="str">
        <f t="shared" si="34"/>
        <v/>
      </c>
      <c r="E102" s="8" t="str">
        <f>IF(OR(D102="",COUNTIF($D$4:$D$123,"="&amp;D102)&lt;=1),"",IF(COUNTIF($D$4:$D102,"="&amp;D102)=1,"",COUNTIF($D$4:$D102,"="&amp;D102)-1))</f>
        <v/>
      </c>
      <c r="F102" s="8" t="str">
        <f t="shared" si="24"/>
        <v/>
      </c>
      <c r="G102" s="6">
        <f t="shared" si="33"/>
        <v>0</v>
      </c>
      <c r="H102" s="6"/>
      <c r="I102" s="6"/>
      <c r="J102" s="6"/>
      <c r="K102" s="6"/>
      <c r="L102" s="6"/>
      <c r="M102" s="6"/>
      <c r="N102" s="6"/>
      <c r="O102" s="6"/>
      <c r="P102" s="6"/>
      <c r="Q102" s="6"/>
      <c r="R102" s="6"/>
      <c r="S102" s="6"/>
      <c r="T102" s="6"/>
      <c r="U102" s="6"/>
      <c r="V102" s="6"/>
      <c r="W102" s="6"/>
      <c r="X102" s="6"/>
      <c r="Y102" s="6"/>
      <c r="Z102" s="6"/>
      <c r="AA102" s="6"/>
      <c r="AB102" s="6"/>
      <c r="AC102" s="6"/>
      <c r="AD102" s="6"/>
      <c r="AE102" s="6"/>
      <c r="AF102" s="6"/>
      <c r="AG102" s="6"/>
      <c r="AH102" s="6"/>
      <c r="AI102" s="6"/>
      <c r="AJ102" s="6"/>
      <c r="AK102" s="6"/>
      <c r="AL102" s="6"/>
      <c r="AM102" s="6"/>
      <c r="AN102" s="6"/>
      <c r="AO102" s="6"/>
      <c r="AP102" s="102"/>
    </row>
    <row r="103" spans="1:42" x14ac:dyDescent="0.5">
      <c r="A103" s="101" t="str">
        <f t="shared" ref="A103:A109" si="35">F103</f>
        <v/>
      </c>
      <c r="B103" s="17" t="str">
        <f>'5k Women'!B103</f>
        <v>Alice</v>
      </c>
      <c r="C103" s="17" t="str">
        <f>'5k Women'!C103</f>
        <v>Shepherd</v>
      </c>
      <c r="D103" s="8" t="str">
        <f t="shared" si="34"/>
        <v/>
      </c>
      <c r="E103" s="8" t="str">
        <f>IF(OR(D103="",COUNTIF($D$4:$D$123,"="&amp;D103)&lt;=1),"",IF(COUNTIF($D$4:$D103,"="&amp;D103)=1,"",COUNTIF($D$4:$D103,"="&amp;D103)-1))</f>
        <v/>
      </c>
      <c r="F103" s="8" t="str">
        <f t="shared" ref="F103:F109" si="36">IF(D103="","",SUM(D103:E103))</f>
        <v/>
      </c>
      <c r="G103" s="6">
        <f t="shared" si="33"/>
        <v>0</v>
      </c>
      <c r="H103" s="6"/>
      <c r="I103" s="6"/>
      <c r="J103" s="6"/>
      <c r="K103" s="6"/>
      <c r="L103" s="6"/>
      <c r="M103" s="6"/>
      <c r="N103" s="6"/>
      <c r="O103" s="6"/>
      <c r="P103" s="6"/>
      <c r="Q103" s="6"/>
      <c r="R103" s="6"/>
      <c r="S103" s="6"/>
      <c r="T103" s="6"/>
      <c r="U103" s="6"/>
      <c r="V103" s="6"/>
      <c r="W103" s="6"/>
      <c r="X103" s="6"/>
      <c r="Y103" s="6"/>
      <c r="Z103" s="6"/>
      <c r="AA103" s="6"/>
      <c r="AB103" s="6"/>
      <c r="AC103" s="6"/>
      <c r="AD103" s="6"/>
      <c r="AE103" s="6"/>
      <c r="AF103" s="6"/>
      <c r="AG103" s="6"/>
      <c r="AH103" s="6"/>
      <c r="AI103" s="6"/>
      <c r="AJ103" s="6"/>
      <c r="AK103" s="6"/>
      <c r="AL103" s="6"/>
      <c r="AM103" s="6"/>
      <c r="AN103" s="6"/>
      <c r="AO103" s="6"/>
      <c r="AP103" s="102"/>
    </row>
    <row r="104" spans="1:42" x14ac:dyDescent="0.5">
      <c r="A104" s="101" t="str">
        <f t="shared" si="35"/>
        <v/>
      </c>
      <c r="B104" s="17" t="str">
        <f>'5k Women'!B104</f>
        <v>Hannah</v>
      </c>
      <c r="C104" s="17" t="str">
        <f>'5k Women'!C104</f>
        <v>Simons</v>
      </c>
      <c r="D104" s="8" t="str">
        <f t="shared" si="34"/>
        <v/>
      </c>
      <c r="E104" s="8" t="str">
        <f>IF(OR(D104="",COUNTIF($D$4:$D$123,"="&amp;D104)&lt;=1),"",IF(COUNTIF($D$4:$D104,"="&amp;D104)=1,"",COUNTIF($D$4:$D104,"="&amp;D104)-1))</f>
        <v/>
      </c>
      <c r="F104" s="8" t="str">
        <f t="shared" si="36"/>
        <v/>
      </c>
      <c r="G104" s="6">
        <f t="shared" ref="G104" si="37">MIN(H104:AP104)</f>
        <v>0</v>
      </c>
      <c r="H104" s="6"/>
      <c r="I104" s="6"/>
      <c r="J104" s="6"/>
      <c r="K104" s="6"/>
      <c r="L104" s="6"/>
      <c r="M104" s="6"/>
      <c r="N104" s="6"/>
      <c r="O104" s="6"/>
      <c r="P104" s="6"/>
      <c r="Q104" s="6"/>
      <c r="R104" s="6"/>
      <c r="S104" s="6"/>
      <c r="T104" s="6"/>
      <c r="U104" s="6"/>
      <c r="V104" s="6"/>
      <c r="W104" s="6"/>
      <c r="X104" s="6"/>
      <c r="Y104" s="6"/>
      <c r="Z104" s="6"/>
      <c r="AA104" s="6"/>
      <c r="AB104" s="6"/>
      <c r="AC104" s="6"/>
      <c r="AD104" s="6"/>
      <c r="AE104" s="6"/>
      <c r="AF104" s="6"/>
      <c r="AG104" s="6"/>
      <c r="AH104" s="6"/>
      <c r="AI104" s="6"/>
      <c r="AJ104" s="6"/>
      <c r="AK104" s="6"/>
      <c r="AL104" s="6"/>
      <c r="AM104" s="6"/>
      <c r="AN104" s="6"/>
      <c r="AO104" s="6"/>
      <c r="AP104" s="102"/>
    </row>
    <row r="105" spans="1:42" x14ac:dyDescent="0.5">
      <c r="A105" s="101">
        <f t="shared" si="35"/>
        <v>9</v>
      </c>
      <c r="B105" s="17" t="str">
        <f>'5k Women'!B105</f>
        <v>Donna</v>
      </c>
      <c r="C105" s="17" t="str">
        <f>'5k Women'!C105</f>
        <v>Smith</v>
      </c>
      <c r="D105" s="8">
        <f t="shared" si="34"/>
        <v>9</v>
      </c>
      <c r="E105" s="8" t="str">
        <f>IF(OR(D105="",COUNTIF($D$4:$D$123,"="&amp;D105)&lt;=1),"",IF(COUNTIF($D$4:$D105,"="&amp;D105)=1,"",COUNTIF($D$4:$D105,"="&amp;D105)-1))</f>
        <v/>
      </c>
      <c r="F105" s="8">
        <f t="shared" si="36"/>
        <v>9</v>
      </c>
      <c r="G105" s="6">
        <f t="shared" si="33"/>
        <v>3.2997685185185185E-2</v>
      </c>
      <c r="H105" s="6"/>
      <c r="I105" s="6"/>
      <c r="J105" s="6"/>
      <c r="K105" s="6"/>
      <c r="L105" s="6"/>
      <c r="M105" s="6"/>
      <c r="N105" s="6"/>
      <c r="O105" s="6"/>
      <c r="P105" s="6"/>
      <c r="Q105" s="6"/>
      <c r="R105" s="6"/>
      <c r="S105" s="6"/>
      <c r="T105" s="6"/>
      <c r="U105" s="6"/>
      <c r="V105" s="6"/>
      <c r="W105" s="6">
        <v>3.605324074074074E-2</v>
      </c>
      <c r="X105" s="6"/>
      <c r="Y105" s="6"/>
      <c r="Z105" s="6"/>
      <c r="AA105" s="6"/>
      <c r="AB105" s="6"/>
      <c r="AC105" s="6">
        <v>3.2997685185185185E-2</v>
      </c>
      <c r="AD105" s="6"/>
      <c r="AE105" s="6"/>
      <c r="AF105" s="6"/>
      <c r="AG105" s="6"/>
      <c r="AH105" s="6"/>
      <c r="AI105" s="6"/>
      <c r="AJ105" s="6"/>
      <c r="AK105" s="6"/>
      <c r="AL105" s="6"/>
      <c r="AM105" s="6"/>
      <c r="AN105" s="6"/>
      <c r="AO105" s="6"/>
      <c r="AP105" s="102"/>
    </row>
    <row r="106" spans="1:42" x14ac:dyDescent="0.5">
      <c r="A106" s="101" t="str">
        <f t="shared" si="35"/>
        <v/>
      </c>
      <c r="B106" s="17" t="str">
        <f>'5k Women'!B106</f>
        <v>Emily</v>
      </c>
      <c r="C106" s="17" t="str">
        <f>'5k Women'!C106</f>
        <v>Soanes</v>
      </c>
      <c r="D106" s="8" t="str">
        <f t="shared" si="34"/>
        <v/>
      </c>
      <c r="E106" s="8" t="str">
        <f>IF(OR(D106="",COUNTIF($D$4:$D$123,"="&amp;D106)&lt;=1),"",IF(COUNTIF($D$4:$D106,"="&amp;D106)=1,"",COUNTIF($D$4:$D106,"="&amp;D106)-1))</f>
        <v/>
      </c>
      <c r="F106" s="8" t="str">
        <f t="shared" si="36"/>
        <v/>
      </c>
      <c r="G106" s="6">
        <f t="shared" si="33"/>
        <v>0</v>
      </c>
      <c r="H106" s="6"/>
      <c r="I106" s="6"/>
      <c r="J106" s="6"/>
      <c r="K106" s="6"/>
      <c r="L106" s="6"/>
      <c r="M106" s="6"/>
      <c r="N106" s="6"/>
      <c r="O106" s="6"/>
      <c r="P106" s="6"/>
      <c r="Q106" s="6"/>
      <c r="R106" s="6"/>
      <c r="S106" s="6"/>
      <c r="T106" s="6"/>
      <c r="U106" s="6"/>
      <c r="V106" s="6"/>
      <c r="W106" s="6"/>
      <c r="X106" s="6"/>
      <c r="Y106" s="6"/>
      <c r="Z106" s="6"/>
      <c r="AA106" s="6"/>
      <c r="AB106" s="6"/>
      <c r="AC106" s="6"/>
      <c r="AD106" s="6"/>
      <c r="AE106" s="6"/>
      <c r="AF106" s="6"/>
      <c r="AG106" s="6"/>
      <c r="AH106" s="6"/>
      <c r="AI106" s="6"/>
      <c r="AJ106" s="6"/>
      <c r="AK106" s="6"/>
      <c r="AL106" s="6"/>
      <c r="AM106" s="6"/>
      <c r="AN106" s="6"/>
      <c r="AO106" s="6"/>
      <c r="AP106" s="102"/>
    </row>
    <row r="107" spans="1:42" x14ac:dyDescent="0.5">
      <c r="A107" s="101" t="str">
        <f t="shared" si="35"/>
        <v/>
      </c>
      <c r="B107" s="17" t="str">
        <f>'5k Women'!B107</f>
        <v>Helen</v>
      </c>
      <c r="C107" s="17" t="str">
        <f>'5k Women'!C107</f>
        <v>Storr</v>
      </c>
      <c r="D107" s="8" t="str">
        <f t="shared" si="34"/>
        <v/>
      </c>
      <c r="E107" s="8" t="str">
        <f>IF(OR(D107="",COUNTIF($D$4:$D$123,"="&amp;D107)&lt;=1),"",IF(COUNTIF($D$4:$D107,"="&amp;D107)=1,"",COUNTIF($D$4:$D107,"="&amp;D107)-1))</f>
        <v/>
      </c>
      <c r="F107" s="8" t="str">
        <f t="shared" si="36"/>
        <v/>
      </c>
      <c r="G107" s="6">
        <f t="shared" si="33"/>
        <v>0</v>
      </c>
      <c r="H107" s="6"/>
      <c r="I107" s="6"/>
      <c r="J107" s="6"/>
      <c r="K107" s="6"/>
      <c r="L107" s="6"/>
      <c r="M107" s="6"/>
      <c r="N107" s="6"/>
      <c r="O107" s="6"/>
      <c r="P107" s="6"/>
      <c r="Q107" s="6"/>
      <c r="R107" s="6"/>
      <c r="S107" s="6"/>
      <c r="T107" s="6"/>
      <c r="U107" s="6"/>
      <c r="V107" s="6"/>
      <c r="W107" s="6"/>
      <c r="X107" s="6"/>
      <c r="Y107" s="6"/>
      <c r="Z107" s="6"/>
      <c r="AA107" s="6"/>
      <c r="AB107" s="6"/>
      <c r="AC107" s="6"/>
      <c r="AD107" s="6"/>
      <c r="AE107" s="6"/>
      <c r="AF107" s="6"/>
      <c r="AG107" s="6"/>
      <c r="AH107" s="6"/>
      <c r="AI107" s="6"/>
      <c r="AJ107" s="6"/>
      <c r="AK107" s="6"/>
      <c r="AL107" s="6"/>
      <c r="AM107" s="6"/>
      <c r="AN107" s="6"/>
      <c r="AO107" s="6"/>
      <c r="AP107" s="102"/>
    </row>
    <row r="108" spans="1:42" x14ac:dyDescent="0.5">
      <c r="A108" s="101">
        <f t="shared" si="35"/>
        <v>2</v>
      </c>
      <c r="B108" s="17" t="str">
        <f>'5k Women'!B108</f>
        <v>Jade</v>
      </c>
      <c r="C108" s="17" t="str">
        <f>'5k Women'!C108</f>
        <v>Stowell</v>
      </c>
      <c r="D108" s="8">
        <f t="shared" si="34"/>
        <v>2</v>
      </c>
      <c r="E108" s="8" t="str">
        <f>IF(OR(D108="",COUNTIF($D$4:$D$123,"="&amp;D108)&lt;=1),"",IF(COUNTIF($D$4:$D108,"="&amp;D108)=1,"",COUNTIF($D$4:$D108,"="&amp;D108)-1))</f>
        <v/>
      </c>
      <c r="F108" s="8">
        <f t="shared" si="36"/>
        <v>2</v>
      </c>
      <c r="G108" s="6">
        <f t="shared" si="33"/>
        <v>3.0405092592592591E-2</v>
      </c>
      <c r="H108" s="6"/>
      <c r="I108" s="6"/>
      <c r="J108" s="6"/>
      <c r="K108" s="6"/>
      <c r="L108" s="6"/>
      <c r="M108" s="6"/>
      <c r="N108" s="6"/>
      <c r="O108" s="6"/>
      <c r="P108" s="6"/>
      <c r="Q108" s="6"/>
      <c r="R108" s="6"/>
      <c r="S108" s="6"/>
      <c r="T108" s="6">
        <v>3.0405092592592591E-2</v>
      </c>
      <c r="U108" s="6"/>
      <c r="V108" s="6"/>
      <c r="W108" s="6">
        <v>3.1805555555555552E-2</v>
      </c>
      <c r="X108" s="6"/>
      <c r="Y108" s="6"/>
      <c r="Z108" s="6"/>
      <c r="AA108" s="6"/>
      <c r="AB108" s="6"/>
      <c r="AC108" s="6"/>
      <c r="AD108" s="6"/>
      <c r="AE108" s="6">
        <v>3.0810185185185184E-2</v>
      </c>
      <c r="AF108" s="6">
        <v>3.2060185185185185E-2</v>
      </c>
      <c r="AG108" s="6"/>
      <c r="AH108" s="6"/>
      <c r="AI108" s="6">
        <v>3.1851851851851853E-2</v>
      </c>
      <c r="AJ108" s="6"/>
      <c r="AK108" s="6"/>
      <c r="AL108" s="6"/>
      <c r="AM108" s="6"/>
      <c r="AN108" s="6"/>
      <c r="AO108" s="6"/>
      <c r="AP108" s="102"/>
    </row>
    <row r="109" spans="1:42" x14ac:dyDescent="0.5">
      <c r="A109" s="101" t="str">
        <f t="shared" si="35"/>
        <v/>
      </c>
      <c r="B109" s="17" t="str">
        <f>'5k Women'!B109</f>
        <v>Samantha</v>
      </c>
      <c r="C109" s="17" t="str">
        <f>'5k Women'!C109</f>
        <v>Tather</v>
      </c>
      <c r="D109" s="8" t="str">
        <f t="shared" si="34"/>
        <v/>
      </c>
      <c r="E109" s="8" t="str">
        <f>IF(OR(D109="",COUNTIF($D$4:$D$123,"="&amp;D109)&lt;=1),"",IF(COUNTIF($D$4:$D109,"="&amp;D109)=1,"",COUNTIF($D$4:$D109,"="&amp;D109)-1))</f>
        <v/>
      </c>
      <c r="F109" s="8" t="str">
        <f t="shared" si="36"/>
        <v/>
      </c>
      <c r="G109" s="6">
        <f t="shared" si="33"/>
        <v>0</v>
      </c>
      <c r="H109" s="6"/>
      <c r="I109" s="6"/>
      <c r="J109" s="6"/>
      <c r="K109" s="6"/>
      <c r="L109" s="6"/>
      <c r="M109" s="6"/>
      <c r="N109" s="6"/>
      <c r="O109" s="6"/>
      <c r="P109" s="6"/>
      <c r="Q109" s="6"/>
      <c r="R109" s="6"/>
      <c r="S109" s="6"/>
      <c r="T109" s="6"/>
      <c r="U109" s="6"/>
      <c r="V109" s="6"/>
      <c r="W109" s="6"/>
      <c r="X109" s="6"/>
      <c r="Y109" s="6"/>
      <c r="Z109" s="6"/>
      <c r="AA109" s="6"/>
      <c r="AB109" s="6"/>
      <c r="AC109" s="6"/>
      <c r="AD109" s="6"/>
      <c r="AE109" s="6"/>
      <c r="AF109" s="6"/>
      <c r="AG109" s="6"/>
      <c r="AH109" s="6"/>
      <c r="AI109" s="6"/>
      <c r="AJ109" s="6"/>
      <c r="AK109" s="6"/>
      <c r="AL109" s="6"/>
      <c r="AM109" s="6"/>
      <c r="AN109" s="6"/>
      <c r="AO109" s="6"/>
      <c r="AP109" s="102"/>
    </row>
    <row r="110" spans="1:42" x14ac:dyDescent="0.5">
      <c r="A110" s="101">
        <f t="shared" ref="A110" si="38">F110</f>
        <v>47</v>
      </c>
      <c r="B110" s="17" t="str">
        <f>'5k Women'!B110</f>
        <v>Carol</v>
      </c>
      <c r="C110" s="17" t="str">
        <f>'5k Women'!C110</f>
        <v>Taylor</v>
      </c>
      <c r="D110" s="8">
        <f t="shared" si="34"/>
        <v>47</v>
      </c>
      <c r="E110" s="8" t="str">
        <f>IF(OR(D110="",COUNTIF($D$4:$D$123,"="&amp;D110)&lt;=1),"",IF(COUNTIF($D$4:$D110,"="&amp;D110)=1,"",COUNTIF($D$4:$D110,"="&amp;D110)-1))</f>
        <v/>
      </c>
      <c r="F110" s="8">
        <f t="shared" ref="F110" si="39">IF(D110="","",SUM(D110:E110))</f>
        <v>47</v>
      </c>
      <c r="G110" s="6">
        <f t="shared" ref="G110" si="40">MIN(H110:AP110)</f>
        <v>4.4571759259259262E-2</v>
      </c>
      <c r="H110" s="6"/>
      <c r="I110" s="6"/>
      <c r="J110" s="6"/>
      <c r="K110" s="6"/>
      <c r="L110" s="6"/>
      <c r="M110" s="6"/>
      <c r="N110" s="6"/>
      <c r="O110" s="6"/>
      <c r="P110" s="6"/>
      <c r="Q110" s="6"/>
      <c r="R110" s="6"/>
      <c r="S110" s="6"/>
      <c r="T110" s="6"/>
      <c r="U110" s="6"/>
      <c r="V110" s="6"/>
      <c r="W110" s="6"/>
      <c r="X110" s="6"/>
      <c r="Y110" s="6"/>
      <c r="Z110" s="6"/>
      <c r="AA110" s="6"/>
      <c r="AB110" s="6"/>
      <c r="AC110" s="6"/>
      <c r="AD110" s="6"/>
      <c r="AE110" s="6"/>
      <c r="AF110" s="6"/>
      <c r="AG110" s="6">
        <v>4.4571759259259262E-2</v>
      </c>
      <c r="AH110" s="6"/>
      <c r="AI110" s="6"/>
      <c r="AJ110" s="6"/>
      <c r="AK110" s="6"/>
      <c r="AL110" s="6"/>
      <c r="AM110" s="6"/>
      <c r="AN110" s="6"/>
      <c r="AO110" s="6"/>
      <c r="AP110" s="102"/>
    </row>
    <row r="111" spans="1:42" x14ac:dyDescent="0.5">
      <c r="A111" s="101" t="str">
        <f t="shared" si="23"/>
        <v/>
      </c>
      <c r="B111" s="17" t="str">
        <f>'5k Women'!B111</f>
        <v>Emma</v>
      </c>
      <c r="C111" s="17" t="str">
        <f>'5k Women'!C111</f>
        <v>Thomson</v>
      </c>
      <c r="D111" s="8" t="str">
        <f t="shared" si="34"/>
        <v/>
      </c>
      <c r="E111" s="8" t="str">
        <f>IF(OR(D111="",COUNTIF($D$4:$D$123,"="&amp;D111)&lt;=1),"",IF(COUNTIF($D$4:$D111,"="&amp;D111)=1,"",COUNTIF($D$4:$D111,"="&amp;D111)-1))</f>
        <v/>
      </c>
      <c r="F111" s="8" t="str">
        <f t="shared" si="24"/>
        <v/>
      </c>
      <c r="G111" s="6">
        <f t="shared" si="33"/>
        <v>0</v>
      </c>
      <c r="H111" s="6"/>
      <c r="I111" s="6"/>
      <c r="J111" s="6"/>
      <c r="K111" s="6"/>
      <c r="L111" s="6"/>
      <c r="M111" s="6"/>
      <c r="N111" s="6"/>
      <c r="O111" s="6"/>
      <c r="P111" s="6"/>
      <c r="Q111" s="6"/>
      <c r="R111" s="6"/>
      <c r="S111" s="6"/>
      <c r="T111" s="6"/>
      <c r="U111" s="6"/>
      <c r="V111" s="6"/>
      <c r="W111" s="6"/>
      <c r="X111" s="6"/>
      <c r="Y111" s="6"/>
      <c r="Z111" s="6"/>
      <c r="AA111" s="6"/>
      <c r="AB111" s="6"/>
      <c r="AC111" s="6"/>
      <c r="AD111" s="6"/>
      <c r="AE111" s="6"/>
      <c r="AF111" s="6"/>
      <c r="AG111" s="6"/>
      <c r="AH111" s="6"/>
      <c r="AI111" s="6"/>
      <c r="AJ111" s="6"/>
      <c r="AK111" s="6"/>
      <c r="AL111" s="6"/>
      <c r="AM111" s="6"/>
      <c r="AN111" s="6"/>
      <c r="AO111" s="6"/>
      <c r="AP111" s="102"/>
    </row>
    <row r="112" spans="1:42" x14ac:dyDescent="0.5">
      <c r="A112" s="101">
        <f t="shared" si="23"/>
        <v>7</v>
      </c>
      <c r="B112" s="17" t="str">
        <f>'5k Women'!B112</f>
        <v>Justine</v>
      </c>
      <c r="C112" s="17" t="str">
        <f>'5k Women'!C112</f>
        <v>Tomlin</v>
      </c>
      <c r="D112" s="8">
        <f t="shared" si="34"/>
        <v>7</v>
      </c>
      <c r="E112" s="8" t="str">
        <f>IF(OR(D112="",COUNTIF($D$4:$D$123,"="&amp;D112)&lt;=1),"",IF(COUNTIF($D$4:$D112,"="&amp;D112)=1,"",COUNTIF($D$4:$D112,"="&amp;D112)-1))</f>
        <v/>
      </c>
      <c r="F112" s="8">
        <f t="shared" si="24"/>
        <v>7</v>
      </c>
      <c r="G112" s="6">
        <f t="shared" si="33"/>
        <v>3.2500000000000001E-2</v>
      </c>
      <c r="H112" s="6"/>
      <c r="I112" s="6"/>
      <c r="J112" s="6"/>
      <c r="K112" s="6"/>
      <c r="L112" s="6"/>
      <c r="M112" s="6"/>
      <c r="N112" s="6"/>
      <c r="O112" s="6"/>
      <c r="P112" s="6"/>
      <c r="Q112" s="6"/>
      <c r="R112" s="6"/>
      <c r="S112" s="6"/>
      <c r="T112" s="6">
        <v>3.2500000000000001E-2</v>
      </c>
      <c r="U112" s="6"/>
      <c r="V112" s="6"/>
      <c r="W112" s="6">
        <v>3.5497685185185188E-2</v>
      </c>
      <c r="X112" s="6"/>
      <c r="Y112" s="6"/>
      <c r="Z112" s="6"/>
      <c r="AA112" s="6"/>
      <c r="AB112" s="6"/>
      <c r="AC112" s="6"/>
      <c r="AD112" s="6"/>
      <c r="AE112" s="6"/>
      <c r="AF112" s="6"/>
      <c r="AG112" s="6"/>
      <c r="AH112" s="6"/>
      <c r="AI112" s="6"/>
      <c r="AJ112" s="6"/>
      <c r="AK112" s="6"/>
      <c r="AL112" s="6"/>
      <c r="AM112" s="6"/>
      <c r="AN112" s="6"/>
      <c r="AO112" s="6"/>
      <c r="AP112" s="102"/>
    </row>
    <row r="113" spans="1:42" x14ac:dyDescent="0.5">
      <c r="A113" s="101">
        <f t="shared" si="23"/>
        <v>32</v>
      </c>
      <c r="B113" s="17" t="str">
        <f>'5k Women'!B113</f>
        <v>Helen</v>
      </c>
      <c r="C113" s="17" t="str">
        <f>'5k Women'!C113</f>
        <v>Townend</v>
      </c>
      <c r="D113" s="8">
        <f t="shared" si="34"/>
        <v>32</v>
      </c>
      <c r="E113" s="8" t="str">
        <f>IF(OR(D113="",COUNTIF($D$4:$D$123,"="&amp;D113)&lt;=1),"",IF(COUNTIF($D$4:$D113,"="&amp;D113)=1,"",COUNTIF($D$4:$D113,"="&amp;D113)-1))</f>
        <v/>
      </c>
      <c r="F113" s="8">
        <f t="shared" si="24"/>
        <v>32</v>
      </c>
      <c r="G113" s="6">
        <f t="shared" si="33"/>
        <v>4.0173611111111111E-2</v>
      </c>
      <c r="H113" s="6"/>
      <c r="I113" s="6"/>
      <c r="J113" s="6"/>
      <c r="K113" s="6"/>
      <c r="L113" s="6"/>
      <c r="M113" s="6"/>
      <c r="N113" s="6"/>
      <c r="O113" s="6"/>
      <c r="P113" s="6"/>
      <c r="Q113" s="6"/>
      <c r="R113" s="6"/>
      <c r="S113" s="6"/>
      <c r="T113" s="6"/>
      <c r="U113" s="6"/>
      <c r="V113" s="6"/>
      <c r="W113" s="6">
        <v>4.0173611111111111E-2</v>
      </c>
      <c r="X113" s="6"/>
      <c r="Y113" s="6"/>
      <c r="Z113" s="6"/>
      <c r="AA113" s="6"/>
      <c r="AB113" s="6"/>
      <c r="AC113" s="6"/>
      <c r="AD113" s="6"/>
      <c r="AE113" s="6"/>
      <c r="AF113" s="6"/>
      <c r="AG113" s="6"/>
      <c r="AH113" s="6"/>
      <c r="AI113" s="6"/>
      <c r="AJ113" s="6"/>
      <c r="AK113" s="6"/>
      <c r="AL113" s="6"/>
      <c r="AM113" s="6"/>
      <c r="AN113" s="6"/>
      <c r="AO113" s="6"/>
      <c r="AP113" s="102"/>
    </row>
    <row r="114" spans="1:42" x14ac:dyDescent="0.5">
      <c r="A114" s="101">
        <f>F114</f>
        <v>31</v>
      </c>
      <c r="B114" s="17" t="str">
        <f>'5k Women'!B114</f>
        <v>Ellis</v>
      </c>
      <c r="C114" s="17" t="str">
        <f>'5k Women'!C114</f>
        <v>Uttley</v>
      </c>
      <c r="D114" s="8">
        <f t="shared" si="34"/>
        <v>31</v>
      </c>
      <c r="E114" s="8" t="str">
        <f>IF(OR(D114="",COUNTIF($D$4:$D$123,"="&amp;D114)&lt;=1),"",IF(COUNTIF($D$4:$D114,"="&amp;D114)=1,"",COUNTIF($D$4:$D114,"="&amp;D114)-1))</f>
        <v/>
      </c>
      <c r="F114" s="8">
        <f>IF(D114="","",SUM(D114:E114))</f>
        <v>31</v>
      </c>
      <c r="G114" s="6">
        <f t="shared" si="33"/>
        <v>3.9687500000000001E-2</v>
      </c>
      <c r="H114" s="6"/>
      <c r="I114" s="6"/>
      <c r="J114" s="6"/>
      <c r="K114" s="6"/>
      <c r="L114" s="6"/>
      <c r="M114" s="6"/>
      <c r="N114" s="6"/>
      <c r="O114" s="6"/>
      <c r="P114" s="6"/>
      <c r="Q114" s="6"/>
      <c r="R114" s="6"/>
      <c r="S114" s="6"/>
      <c r="T114" s="6"/>
      <c r="U114" s="6"/>
      <c r="V114" s="6">
        <v>3.9687500000000001E-2</v>
      </c>
      <c r="W114" s="6"/>
      <c r="X114" s="6"/>
      <c r="Y114" s="6"/>
      <c r="Z114" s="6"/>
      <c r="AA114" s="6"/>
      <c r="AB114" s="6"/>
      <c r="AC114" s="6">
        <v>4.1539351851851855E-2</v>
      </c>
      <c r="AD114" s="6"/>
      <c r="AE114" s="6"/>
      <c r="AF114" s="6"/>
      <c r="AG114" s="6"/>
      <c r="AH114" s="6"/>
      <c r="AI114" s="6"/>
      <c r="AJ114" s="6"/>
      <c r="AK114" s="6"/>
      <c r="AL114" s="6"/>
      <c r="AM114" s="6"/>
      <c r="AN114" s="6"/>
      <c r="AO114" s="6"/>
      <c r="AP114" s="102"/>
    </row>
    <row r="115" spans="1:42" x14ac:dyDescent="0.5">
      <c r="A115" s="101">
        <f>F115</f>
        <v>33</v>
      </c>
      <c r="B115" s="17" t="str">
        <f>'5k Women'!B115</f>
        <v>Lou</v>
      </c>
      <c r="C115" s="17" t="str">
        <f>'5k Women'!C115</f>
        <v>Waite</v>
      </c>
      <c r="D115" s="8">
        <f t="shared" si="34"/>
        <v>33</v>
      </c>
      <c r="E115" s="8" t="str">
        <f>IF(OR(D115="",COUNTIF($D$4:$D$123,"="&amp;D115)&lt;=1),"",IF(COUNTIF($D$4:$D115,"="&amp;D115)=1,"",COUNTIF($D$4:$D115,"="&amp;D115)-1))</f>
        <v/>
      </c>
      <c r="F115" s="8">
        <f>IF(D115="","",SUM(D115:E115))</f>
        <v>33</v>
      </c>
      <c r="G115" s="6">
        <f t="shared" si="33"/>
        <v>4.0555555555555553E-2</v>
      </c>
      <c r="H115" s="6"/>
      <c r="I115" s="6"/>
      <c r="J115" s="6"/>
      <c r="K115" s="6"/>
      <c r="L115" s="6"/>
      <c r="M115" s="6"/>
      <c r="N115" s="6"/>
      <c r="O115" s="6"/>
      <c r="P115" s="6"/>
      <c r="Q115" s="6"/>
      <c r="R115" s="6"/>
      <c r="S115" s="6"/>
      <c r="T115" s="6"/>
      <c r="U115" s="6"/>
      <c r="V115" s="6"/>
      <c r="W115" s="6"/>
      <c r="X115" s="6"/>
      <c r="Y115" s="6"/>
      <c r="Z115" s="6"/>
      <c r="AA115" s="6"/>
      <c r="AB115" s="6"/>
      <c r="AC115" s="6">
        <v>4.0555555555555553E-2</v>
      </c>
      <c r="AD115" s="6"/>
      <c r="AE115" s="6"/>
      <c r="AF115" s="6"/>
      <c r="AG115" s="6"/>
      <c r="AH115" s="6"/>
      <c r="AI115" s="6"/>
      <c r="AJ115" s="6"/>
      <c r="AK115" s="6"/>
      <c r="AL115" s="6"/>
      <c r="AM115" s="6"/>
      <c r="AN115" s="6"/>
      <c r="AO115" s="6"/>
      <c r="AP115" s="102"/>
    </row>
    <row r="116" spans="1:42" x14ac:dyDescent="0.5">
      <c r="A116" s="101">
        <f>F116</f>
        <v>36</v>
      </c>
      <c r="B116" s="17" t="str">
        <f>'5k Women'!B116</f>
        <v>Louise</v>
      </c>
      <c r="C116" s="17" t="str">
        <f>'5k Women'!C116</f>
        <v>Walker</v>
      </c>
      <c r="D116" s="8">
        <f t="shared" si="34"/>
        <v>36</v>
      </c>
      <c r="E116" s="8" t="str">
        <f>IF(OR(D116="",COUNTIF($D$4:$D$123,"="&amp;D116)&lt;=1),"",IF(COUNTIF($D$4:$D116,"="&amp;D116)=1,"",COUNTIF($D$4:$D116,"="&amp;D116)-1))</f>
        <v/>
      </c>
      <c r="F116" s="8">
        <f>IF(D116="","",SUM(D116:E116))</f>
        <v>36</v>
      </c>
      <c r="G116" s="6">
        <f t="shared" ref="G116" si="41">MIN(H116:AP116)</f>
        <v>4.130787037037037E-2</v>
      </c>
      <c r="H116" s="6"/>
      <c r="I116" s="6">
        <v>4.130787037037037E-2</v>
      </c>
      <c r="J116" s="6"/>
      <c r="K116" s="6"/>
      <c r="L116" s="6"/>
      <c r="M116" s="6"/>
      <c r="N116" s="6"/>
      <c r="O116" s="6"/>
      <c r="P116" s="6"/>
      <c r="Q116" s="6"/>
      <c r="R116" s="6"/>
      <c r="S116" s="6"/>
      <c r="T116" s="6"/>
      <c r="U116" s="6"/>
      <c r="V116" s="6"/>
      <c r="W116" s="6"/>
      <c r="X116" s="6"/>
      <c r="Y116" s="6"/>
      <c r="Z116" s="6"/>
      <c r="AA116" s="6"/>
      <c r="AB116" s="6"/>
      <c r="AC116" s="6"/>
      <c r="AD116" s="6"/>
      <c r="AE116" s="6"/>
      <c r="AF116" s="6"/>
      <c r="AG116" s="6"/>
      <c r="AH116" s="6"/>
      <c r="AI116" s="6"/>
      <c r="AJ116" s="6"/>
      <c r="AK116" s="6"/>
      <c r="AL116" s="6"/>
      <c r="AM116" s="6"/>
      <c r="AN116" s="6"/>
      <c r="AO116" s="6"/>
      <c r="AP116" s="102"/>
    </row>
    <row r="117" spans="1:42" x14ac:dyDescent="0.5">
      <c r="A117" s="101">
        <f>F117</f>
        <v>14</v>
      </c>
      <c r="B117" s="17" t="str">
        <f>'5k Women'!B117</f>
        <v>Nicola</v>
      </c>
      <c r="C117" s="17" t="str">
        <f>'5k Women'!C117</f>
        <v>Walker</v>
      </c>
      <c r="D117" s="8">
        <f t="shared" si="34"/>
        <v>14</v>
      </c>
      <c r="E117" s="8" t="str">
        <f>IF(OR(D117="",COUNTIF($D$4:$D$123,"="&amp;D117)&lt;=1),"",IF(COUNTIF($D$4:$D117,"="&amp;D117)=1,"",COUNTIF($D$4:$D117,"="&amp;D117)-1))</f>
        <v/>
      </c>
      <c r="F117" s="8">
        <f>IF(D117="","",SUM(D117:E117))</f>
        <v>14</v>
      </c>
      <c r="G117" s="6">
        <f t="shared" si="33"/>
        <v>3.4201388888888892E-2</v>
      </c>
      <c r="H117" s="6"/>
      <c r="I117" s="6"/>
      <c r="J117" s="6"/>
      <c r="K117" s="6"/>
      <c r="L117" s="6"/>
      <c r="M117" s="6"/>
      <c r="N117" s="6"/>
      <c r="O117" s="6"/>
      <c r="P117" s="6"/>
      <c r="Q117" s="6"/>
      <c r="R117" s="6"/>
      <c r="S117" s="6"/>
      <c r="T117" s="6">
        <v>3.5937499999999997E-2</v>
      </c>
      <c r="U117" s="6"/>
      <c r="V117" s="6"/>
      <c r="W117" s="6"/>
      <c r="X117" s="6"/>
      <c r="Y117" s="6"/>
      <c r="Z117" s="6"/>
      <c r="AA117" s="6"/>
      <c r="AB117" s="6"/>
      <c r="AC117" s="6">
        <v>3.9976851851851854E-2</v>
      </c>
      <c r="AD117" s="6"/>
      <c r="AE117" s="6"/>
      <c r="AF117" s="6"/>
      <c r="AG117" s="6">
        <v>3.4201388888888892E-2</v>
      </c>
      <c r="AH117" s="6"/>
      <c r="AI117" s="6"/>
      <c r="AJ117" s="6"/>
      <c r="AK117" s="6"/>
      <c r="AL117" s="6"/>
      <c r="AM117" s="6"/>
      <c r="AN117" s="6"/>
      <c r="AO117" s="6"/>
      <c r="AP117" s="102"/>
    </row>
    <row r="118" spans="1:42" x14ac:dyDescent="0.5">
      <c r="A118" s="101" t="str">
        <f t="shared" si="23"/>
        <v/>
      </c>
      <c r="B118" s="17" t="str">
        <f>'5k Women'!B118</f>
        <v>Anji</v>
      </c>
      <c r="C118" s="17" t="str">
        <f>'5k Women'!C118</f>
        <v>Ward</v>
      </c>
      <c r="D118" s="8" t="str">
        <f t="shared" si="34"/>
        <v/>
      </c>
      <c r="E118" s="8" t="str">
        <f>IF(OR(D118="",COUNTIF($D$4:$D$123,"="&amp;D118)&lt;=1),"",IF(COUNTIF($D$4:$D118,"="&amp;D118)=1,"",COUNTIF($D$4:$D118,"="&amp;D118)-1))</f>
        <v/>
      </c>
      <c r="F118" s="8" t="str">
        <f t="shared" si="24"/>
        <v/>
      </c>
      <c r="G118" s="6">
        <f t="shared" si="33"/>
        <v>0</v>
      </c>
      <c r="H118" s="6"/>
      <c r="I118" s="6"/>
      <c r="J118" s="6"/>
      <c r="K118" s="6"/>
      <c r="L118" s="6"/>
      <c r="M118" s="6"/>
      <c r="N118" s="6"/>
      <c r="O118" s="6"/>
      <c r="P118" s="6"/>
      <c r="Q118" s="6"/>
      <c r="R118" s="6"/>
      <c r="S118" s="6"/>
      <c r="T118" s="6"/>
      <c r="U118" s="6"/>
      <c r="V118" s="6"/>
      <c r="W118" s="6"/>
      <c r="X118" s="6"/>
      <c r="Y118" s="6"/>
      <c r="Z118" s="6"/>
      <c r="AA118" s="6"/>
      <c r="AB118" s="6"/>
      <c r="AC118" s="6"/>
      <c r="AD118" s="6"/>
      <c r="AE118" s="6"/>
      <c r="AF118" s="6"/>
      <c r="AG118" s="6"/>
      <c r="AH118" s="6"/>
      <c r="AI118" s="6"/>
      <c r="AJ118" s="6"/>
      <c r="AK118" s="6"/>
      <c r="AL118" s="6"/>
      <c r="AM118" s="6"/>
      <c r="AN118" s="6"/>
      <c r="AO118" s="6"/>
      <c r="AP118" s="102"/>
    </row>
    <row r="119" spans="1:42" x14ac:dyDescent="0.5">
      <c r="A119" s="101" t="str">
        <f t="shared" si="23"/>
        <v/>
      </c>
      <c r="B119" s="17" t="str">
        <f>'5k Women'!B119</f>
        <v>Christine</v>
      </c>
      <c r="C119" s="17" t="str">
        <f>'5k Women'!C119</f>
        <v>Whitehouse</v>
      </c>
      <c r="D119" s="8" t="str">
        <f t="shared" si="34"/>
        <v/>
      </c>
      <c r="E119" s="8" t="str">
        <f>IF(OR(D119="",COUNTIF($D$4:$D$123,"="&amp;D119)&lt;=1),"",IF(COUNTIF($D$4:$D119,"="&amp;D119)=1,"",COUNTIF($D$4:$D119,"="&amp;D119)-1))</f>
        <v/>
      </c>
      <c r="F119" s="8" t="str">
        <f t="shared" si="24"/>
        <v/>
      </c>
      <c r="G119" s="6">
        <f t="shared" si="33"/>
        <v>0</v>
      </c>
      <c r="H119" s="6"/>
      <c r="I119" s="6"/>
      <c r="J119" s="6"/>
      <c r="K119" s="6"/>
      <c r="L119" s="6"/>
      <c r="M119" s="6"/>
      <c r="N119" s="6"/>
      <c r="O119" s="6"/>
      <c r="P119" s="6"/>
      <c r="Q119" s="6"/>
      <c r="R119" s="6"/>
      <c r="S119" s="6"/>
      <c r="T119" s="6"/>
      <c r="U119" s="6"/>
      <c r="V119" s="6"/>
      <c r="W119" s="6"/>
      <c r="X119" s="6"/>
      <c r="Y119" s="6"/>
      <c r="Z119" s="6"/>
      <c r="AA119" s="6"/>
      <c r="AB119" s="6"/>
      <c r="AC119" s="6"/>
      <c r="AD119" s="6"/>
      <c r="AE119" s="6"/>
      <c r="AF119" s="6"/>
      <c r="AG119" s="6"/>
      <c r="AH119" s="6"/>
      <c r="AI119" s="6"/>
      <c r="AJ119" s="6"/>
      <c r="AK119" s="6"/>
      <c r="AL119" s="6"/>
      <c r="AM119" s="6"/>
      <c r="AN119" s="6"/>
      <c r="AO119" s="6"/>
      <c r="AP119" s="102"/>
    </row>
    <row r="120" spans="1:42" x14ac:dyDescent="0.5">
      <c r="A120" s="101">
        <f>F120</f>
        <v>6</v>
      </c>
      <c r="B120" s="17" t="str">
        <f>'5k Women'!B120</f>
        <v>Rebecca</v>
      </c>
      <c r="C120" s="17" t="str">
        <f>'5k Women'!C120</f>
        <v>Whiting</v>
      </c>
      <c r="D120" s="8">
        <f t="shared" si="34"/>
        <v>6</v>
      </c>
      <c r="E120" s="8" t="str">
        <f>IF(OR(D120="",COUNTIF($D$4:$D$123,"="&amp;D120)&lt;=1),"",IF(COUNTIF($D$4:$D120,"="&amp;D120)=1,"",COUNTIF($D$4:$D120,"="&amp;D120)-1))</f>
        <v/>
      </c>
      <c r="F120" s="8">
        <f>IF(D120="","",SUM(D120:E120))</f>
        <v>6</v>
      </c>
      <c r="G120" s="6">
        <f t="shared" si="33"/>
        <v>3.2222222222222222E-2</v>
      </c>
      <c r="H120" s="6"/>
      <c r="I120" s="6"/>
      <c r="J120" s="6"/>
      <c r="K120" s="6"/>
      <c r="L120" s="6"/>
      <c r="M120" s="6"/>
      <c r="N120" s="6"/>
      <c r="O120" s="6"/>
      <c r="P120" s="6"/>
      <c r="Q120" s="6"/>
      <c r="R120" s="6"/>
      <c r="S120" s="6"/>
      <c r="T120" s="6">
        <v>3.2222222222222222E-2</v>
      </c>
      <c r="U120" s="6"/>
      <c r="V120" s="6"/>
      <c r="W120" s="6"/>
      <c r="X120" s="6"/>
      <c r="Y120" s="6"/>
      <c r="Z120" s="6"/>
      <c r="AA120" s="6">
        <v>3.3750000000000002E-2</v>
      </c>
      <c r="AB120" s="6"/>
      <c r="AC120" s="6"/>
      <c r="AD120" s="6"/>
      <c r="AE120" s="6"/>
      <c r="AF120" s="6"/>
      <c r="AG120" s="6"/>
      <c r="AH120" s="6"/>
      <c r="AI120" s="6"/>
      <c r="AJ120" s="6"/>
      <c r="AK120" s="6"/>
      <c r="AL120" s="6"/>
      <c r="AM120" s="6"/>
      <c r="AN120" s="6"/>
      <c r="AO120" s="6"/>
      <c r="AP120" s="102"/>
    </row>
    <row r="121" spans="1:42" x14ac:dyDescent="0.5">
      <c r="A121" s="101">
        <f t="shared" si="23"/>
        <v>60</v>
      </c>
      <c r="B121" s="17" t="str">
        <f>'5k Women'!B121</f>
        <v>Cat</v>
      </c>
      <c r="C121" s="17" t="str">
        <f>'5k Women'!C121</f>
        <v>Williamson</v>
      </c>
      <c r="D121" s="8">
        <f t="shared" si="34"/>
        <v>60</v>
      </c>
      <c r="E121" s="8" t="str">
        <f>IF(OR(D121="",COUNTIF($D$4:$D$123,"="&amp;D121)&lt;=1),"",IF(COUNTIF($D$4:$D121,"="&amp;D121)=1,"",COUNTIF($D$4:$D121,"="&amp;D121)-1))</f>
        <v/>
      </c>
      <c r="F121" s="8">
        <f t="shared" si="24"/>
        <v>60</v>
      </c>
      <c r="G121" s="6">
        <f t="shared" si="33"/>
        <v>5.0833333333333335E-2</v>
      </c>
      <c r="H121" s="6"/>
      <c r="I121" s="6"/>
      <c r="J121" s="6"/>
      <c r="K121" s="6"/>
      <c r="L121" s="6"/>
      <c r="M121" s="6"/>
      <c r="N121" s="6"/>
      <c r="O121" s="6"/>
      <c r="P121" s="6"/>
      <c r="Q121" s="6"/>
      <c r="R121" s="6"/>
      <c r="S121" s="6"/>
      <c r="T121" s="6"/>
      <c r="U121" s="6">
        <v>5.0833333333333335E-2</v>
      </c>
      <c r="V121" s="6"/>
      <c r="W121" s="6">
        <v>5.2986111111111109E-2</v>
      </c>
      <c r="X121" s="6"/>
      <c r="Y121" s="6"/>
      <c r="Z121" s="6"/>
      <c r="AA121" s="6"/>
      <c r="AB121" s="6"/>
      <c r="AC121" s="6"/>
      <c r="AD121" s="6"/>
      <c r="AE121" s="6"/>
      <c r="AF121" s="6"/>
      <c r="AG121" s="6"/>
      <c r="AH121" s="6"/>
      <c r="AI121" s="6"/>
      <c r="AJ121" s="6"/>
      <c r="AK121" s="6"/>
      <c r="AL121" s="6"/>
      <c r="AM121" s="6"/>
      <c r="AN121" s="6"/>
      <c r="AO121" s="6"/>
      <c r="AP121" s="102"/>
    </row>
    <row r="122" spans="1:42" x14ac:dyDescent="0.5">
      <c r="A122" s="101" t="str">
        <f>F122</f>
        <v/>
      </c>
      <c r="B122" s="17" t="str">
        <f>'5k Women'!B122</f>
        <v>Rachel</v>
      </c>
      <c r="C122" s="17" t="str">
        <f>'5k Women'!C122</f>
        <v>Woad</v>
      </c>
      <c r="D122" s="8" t="str">
        <f t="shared" si="34"/>
        <v/>
      </c>
      <c r="E122" s="8" t="str">
        <f>IF(OR(D122="",COUNTIF($D$4:$D$123,"="&amp;D122)&lt;=1),"",IF(COUNTIF($D$4:$D122,"="&amp;D122)=1,"",COUNTIF($D$4:$D122,"="&amp;D122)-1))</f>
        <v/>
      </c>
      <c r="F122" s="8" t="str">
        <f>IF(D122="","",SUM(D122:E122))</f>
        <v/>
      </c>
      <c r="G122" s="6">
        <f t="shared" si="33"/>
        <v>0</v>
      </c>
      <c r="H122" s="6"/>
      <c r="I122" s="6"/>
      <c r="J122" s="6"/>
      <c r="K122" s="6"/>
      <c r="L122" s="6"/>
      <c r="M122" s="6"/>
      <c r="N122" s="6"/>
      <c r="O122" s="6"/>
      <c r="P122" s="6"/>
      <c r="Q122" s="6"/>
      <c r="R122" s="6"/>
      <c r="S122" s="6"/>
      <c r="T122" s="6"/>
      <c r="U122" s="6"/>
      <c r="V122" s="6"/>
      <c r="W122" s="6"/>
      <c r="X122" s="6"/>
      <c r="Y122" s="6"/>
      <c r="Z122" s="6"/>
      <c r="AA122" s="6"/>
      <c r="AB122" s="6"/>
      <c r="AC122" s="6"/>
      <c r="AD122" s="6"/>
      <c r="AE122" s="6"/>
      <c r="AF122" s="6"/>
      <c r="AG122" s="6"/>
      <c r="AH122" s="6"/>
      <c r="AI122" s="6"/>
      <c r="AJ122" s="6"/>
      <c r="AK122" s="6"/>
      <c r="AL122" s="6"/>
      <c r="AM122" s="6"/>
      <c r="AN122" s="6"/>
      <c r="AO122" s="6"/>
      <c r="AP122" s="102"/>
    </row>
    <row r="123" spans="1:42" x14ac:dyDescent="0.5">
      <c r="A123" s="101">
        <f t="shared" si="23"/>
        <v>3</v>
      </c>
      <c r="B123" s="17" t="str">
        <f>'5k Women'!B123</f>
        <v>Rebecca</v>
      </c>
      <c r="C123" s="17" t="str">
        <f>'5k Women'!C123</f>
        <v>Woodfield</v>
      </c>
      <c r="D123" s="8">
        <f t="shared" si="34"/>
        <v>3</v>
      </c>
      <c r="E123" s="8" t="str">
        <f>IF(OR(D123="",COUNTIF($D$4:$D$123,"="&amp;D123)&lt;=1),"",IF(COUNTIF($D$4:$D123,"="&amp;D123)=1,"",COUNTIF($D$4:$D123,"="&amp;D123)-1))</f>
        <v/>
      </c>
      <c r="F123" s="8">
        <f t="shared" si="24"/>
        <v>3</v>
      </c>
      <c r="G123" s="6">
        <f t="shared" si="33"/>
        <v>3.0775462962962963E-2</v>
      </c>
      <c r="H123" s="104"/>
      <c r="I123" s="104"/>
      <c r="J123" s="104"/>
      <c r="K123" s="104"/>
      <c r="L123" s="104"/>
      <c r="M123" s="104"/>
      <c r="N123" s="104"/>
      <c r="O123" s="104"/>
      <c r="P123" s="104"/>
      <c r="Q123" s="104"/>
      <c r="R123" s="104"/>
      <c r="S123" s="104"/>
      <c r="T123" s="104">
        <v>3.0775462962962963E-2</v>
      </c>
      <c r="U123" s="104"/>
      <c r="V123" s="104"/>
      <c r="W123" s="104"/>
      <c r="X123" s="104"/>
      <c r="Y123" s="104"/>
      <c r="Z123" s="104"/>
      <c r="AA123" s="104"/>
      <c r="AB123" s="104"/>
      <c r="AC123" s="104"/>
      <c r="AD123" s="104"/>
      <c r="AE123" s="104"/>
      <c r="AF123" s="104"/>
      <c r="AG123" s="104"/>
      <c r="AH123" s="104"/>
      <c r="AI123" s="104"/>
      <c r="AJ123" s="104"/>
      <c r="AK123" s="104"/>
      <c r="AL123" s="104"/>
      <c r="AM123" s="104"/>
      <c r="AN123" s="104"/>
      <c r="AO123" s="104"/>
      <c r="AP123" s="105"/>
    </row>
  </sheetData>
  <phoneticPr fontId="0" type="noConversion"/>
  <pageMargins left="0.25" right="0.25" top="0.75" bottom="0.75" header="0.3" footer="0.3"/>
  <pageSetup paperSize="9" scale="42" orientation="landscape" r:id="rId1"/>
  <headerFooter alignWithMargins="0">
    <oddHeader>&amp;A</oddHeader>
    <oddFooter>&amp;L&amp;F&amp;C&amp;A&amp;R&amp;D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6">
    <tabColor rgb="FF00B0F0"/>
    <pageSetUpPr fitToPage="1"/>
  </sheetPr>
  <dimension ref="A1:AP143"/>
  <sheetViews>
    <sheetView zoomScale="90" zoomScaleNormal="90" workbookViewId="0">
      <pane xSplit="7" ySplit="3" topLeftCell="AD4" activePane="bottomRight" state="frozenSplit"/>
      <selection pane="topRight"/>
      <selection pane="bottomLeft"/>
      <selection pane="bottomRight"/>
    </sheetView>
  </sheetViews>
  <sheetFormatPr defaultColWidth="9.109375" defaultRowHeight="15" x14ac:dyDescent="0.5"/>
  <cols>
    <col min="1" max="1" width="9.109375" style="10"/>
    <col min="2" max="2" width="11.5546875" style="1" customWidth="1"/>
    <col min="3" max="3" width="15.71875" style="1" customWidth="1"/>
    <col min="4" max="6" width="9.71875" style="8" hidden="1" customWidth="1"/>
    <col min="7" max="7" width="11.71875" style="13" bestFit="1" customWidth="1"/>
    <col min="8" max="42" width="14.77734375" style="5" customWidth="1"/>
    <col min="43" max="43" width="9.109375" style="1"/>
    <col min="44" max="44" width="10.109375" style="1" bestFit="1" customWidth="1"/>
    <col min="45" max="45" width="37.44140625" style="1" customWidth="1"/>
    <col min="46" max="16384" width="9.109375" style="1"/>
  </cols>
  <sheetData>
    <row r="1" spans="1:42" s="2" customFormat="1" x14ac:dyDescent="0.5">
      <c r="A1" s="62" t="s">
        <v>229</v>
      </c>
      <c r="B1" s="63" t="s">
        <v>252</v>
      </c>
      <c r="C1" s="63" t="s">
        <v>253</v>
      </c>
      <c r="D1" s="64" t="s">
        <v>229</v>
      </c>
      <c r="E1" s="64" t="s">
        <v>230</v>
      </c>
      <c r="F1" s="64" t="s">
        <v>231</v>
      </c>
      <c r="G1" s="67" t="s">
        <v>263</v>
      </c>
      <c r="H1" s="64">
        <v>1</v>
      </c>
      <c r="I1" s="64">
        <v>2</v>
      </c>
      <c r="J1" s="64">
        <v>3</v>
      </c>
      <c r="K1" s="64">
        <v>4</v>
      </c>
      <c r="L1" s="64">
        <v>5</v>
      </c>
      <c r="M1" s="64">
        <v>6</v>
      </c>
      <c r="N1" s="64">
        <v>7</v>
      </c>
      <c r="O1" s="64">
        <v>8</v>
      </c>
      <c r="P1" s="64">
        <v>9</v>
      </c>
      <c r="Q1" s="64">
        <v>10</v>
      </c>
      <c r="R1" s="64">
        <v>11</v>
      </c>
      <c r="S1" s="64">
        <v>12</v>
      </c>
      <c r="T1" s="64">
        <v>13</v>
      </c>
      <c r="U1" s="64">
        <v>14</v>
      </c>
      <c r="V1" s="64">
        <v>15</v>
      </c>
      <c r="W1" s="64">
        <v>16</v>
      </c>
      <c r="X1" s="64">
        <v>17</v>
      </c>
      <c r="Y1" s="64">
        <v>18</v>
      </c>
      <c r="Z1" s="64">
        <v>19</v>
      </c>
      <c r="AA1" s="64">
        <v>20</v>
      </c>
      <c r="AB1" s="64">
        <v>21</v>
      </c>
      <c r="AC1" s="64">
        <v>22</v>
      </c>
      <c r="AD1" s="64">
        <v>23</v>
      </c>
      <c r="AE1" s="64">
        <v>24</v>
      </c>
      <c r="AF1" s="64">
        <v>25</v>
      </c>
      <c r="AG1" s="64">
        <v>26</v>
      </c>
      <c r="AH1" s="64">
        <v>27</v>
      </c>
      <c r="AI1" s="64">
        <v>28</v>
      </c>
      <c r="AJ1" s="64">
        <v>29</v>
      </c>
      <c r="AK1" s="64">
        <v>30</v>
      </c>
      <c r="AL1" s="64">
        <v>31</v>
      </c>
      <c r="AM1" s="64">
        <v>32</v>
      </c>
      <c r="AN1" s="64">
        <v>33</v>
      </c>
      <c r="AO1" s="64">
        <v>34</v>
      </c>
      <c r="AP1" s="68">
        <v>35</v>
      </c>
    </row>
    <row r="2" spans="1:42" s="2" customFormat="1" x14ac:dyDescent="0.5">
      <c r="A2" s="69"/>
      <c r="B2" s="70"/>
      <c r="C2" s="70"/>
      <c r="D2" s="70"/>
      <c r="E2" s="70"/>
      <c r="F2" s="37" t="s">
        <v>229</v>
      </c>
      <c r="G2" s="73" t="s">
        <v>262</v>
      </c>
      <c r="H2" s="58" cm="1">
        <f t="array" ref="H2">IF(ROWS(Races10k)&lt;H$1,"",IF(INDEX(Races10k,H$1,2)="","",INDEX(Races10k,H$1,2)))</f>
        <v>46023</v>
      </c>
      <c r="I2" s="58" cm="1">
        <f t="array" ref="I2">IF(ROWS(Races10k)&lt;I$1,"",IF(INDEX(Races10k,I$1,2)="","",INDEX(Races10k,I$1,2)))</f>
        <v>46047</v>
      </c>
      <c r="J2" s="58" cm="1">
        <f t="array" ref="J2">IF(ROWS(Races10k)&lt;J$1,"",IF(INDEX(Races10k,J$1,2)="","",INDEX(Races10k,J$1,2)))</f>
        <v>46075</v>
      </c>
      <c r="K2" s="58" cm="1">
        <f t="array" ref="K2">IF(ROWS(Races10k)&lt;K$1,"",IF(INDEX(Races10k,K$1,2)="","",INDEX(Races10k,K$1,2)))</f>
        <v>46082</v>
      </c>
      <c r="L2" s="58" cm="1">
        <f t="array" ref="L2">IF(ROWS(Races10k)&lt;L$1,"",IF(INDEX(Races10k,L$1,2)="","",INDEX(Races10k,L$1,2)))</f>
        <v>46117</v>
      </c>
      <c r="M2" s="58" cm="1">
        <f t="array" ref="M2">IF(ROWS(Races10k)&lt;M$1,"",IF(INDEX(Races10k,M$1,2)="","",INDEX(Races10k,M$1,2)))</f>
        <v>46117</v>
      </c>
      <c r="N2" s="58" cm="1">
        <f t="array" ref="N2">IF(ROWS(Races10k)&lt;N$1,"",IF(INDEX(Races10k,N$1,2)="","",INDEX(Races10k,N$1,2)))</f>
        <v>46117</v>
      </c>
      <c r="O2" s="58" cm="1">
        <f t="array" ref="O2">IF(ROWS(Races10k)&lt;O$1,"",IF(INDEX(Races10k,O$1,2)="","",INDEX(Races10k,O$1,2)))</f>
        <v>46124</v>
      </c>
      <c r="P2" s="58" cm="1">
        <f t="array" ref="P2">IF(ROWS(Races10k)&lt;P$1,"",IF(INDEX(Races10k,P$1,2)="","",INDEX(Races10k,P$1,2)))</f>
        <v>46124</v>
      </c>
      <c r="Q2" s="58" cm="1">
        <f t="array" ref="Q2">IF(ROWS(Races10k)&lt;Q$1,"",IF(INDEX(Races10k,Q$1,2)="","",INDEX(Races10k,Q$1,2)))</f>
        <v>46131</v>
      </c>
      <c r="R2" s="58" cm="1">
        <f t="array" ref="R2">IF(ROWS(Races10k)&lt;R$1,"",IF(INDEX(Races10k,R$1,2)="","",INDEX(Races10k,R$1,2)))</f>
        <v>46138</v>
      </c>
      <c r="S2" s="58" cm="1">
        <f t="array" ref="S2">IF(ROWS(Races10k)&lt;S$1,"",IF(INDEX(Races10k,S$1,2)="","",INDEX(Races10k,S$1,2)))</f>
        <v>46145</v>
      </c>
      <c r="T2" s="58" cm="1">
        <f t="array" ref="T2">IF(ROWS(Races10k)&lt;T$1,"",IF(INDEX(Races10k,T$1,2)="","",INDEX(Races10k,T$1,2)))</f>
        <v>46152</v>
      </c>
      <c r="U2" s="58" cm="1">
        <f t="array" ref="U2">IF(ROWS(Races10k)&lt;U$1,"",IF(INDEX(Races10k,U$1,2)="","",INDEX(Races10k,U$1,2)))</f>
        <v>46168</v>
      </c>
      <c r="V2" s="58" cm="1">
        <f t="array" ref="V2">IF(ROWS(Races10k)&lt;V$1,"",IF(INDEX(Races10k,V$1,2)="","",INDEX(Races10k,V$1,2)))</f>
        <v>46180</v>
      </c>
      <c r="W2" s="58" cm="1">
        <f t="array" ref="W2">IF(ROWS(Races10k)&lt;W$1,"",IF(INDEX(Races10k,W$1,2)="","",INDEX(Races10k,W$1,2)))</f>
        <v>46178</v>
      </c>
      <c r="X2" s="58" cm="1">
        <f t="array" ref="X2">IF(ROWS(Races10k)&lt;X$1,"",IF(INDEX(Races10k,X$1,2)="","",INDEX(Races10k,X$1,2)))</f>
        <v>46194</v>
      </c>
      <c r="Y2" s="58" cm="1">
        <f t="array" ref="Y2">IF(ROWS(Races10k)&lt;Y$1,"",IF(INDEX(Races10k,Y$1,2)="","",INDEX(Races10k,Y$1,2)))</f>
        <v>46201</v>
      </c>
      <c r="Z2" s="58" cm="1">
        <f t="array" ref="Z2">IF(ROWS(Races10k)&lt;Z$1,"",IF(INDEX(Races10k,Z$1,2)="","",INDEX(Races10k,Z$1,2)))</f>
        <v>46196</v>
      </c>
      <c r="AA2" s="58" cm="1">
        <f t="array" ref="AA2">IF(ROWS(Races10k)&lt;AA$1,"",IF(INDEX(Races10k,AA$1,2)="","",INDEX(Races10k,AA$1,2)))</f>
        <v>46208</v>
      </c>
      <c r="AB2" s="58" cm="1">
        <f t="array" ref="AB2">IF(ROWS(Races10k)&lt;AB$1,"",IF(INDEX(Races10k,AB$1,2)="","",INDEX(Races10k,AB$1,2)))</f>
        <v>46210</v>
      </c>
      <c r="AC2" s="58" cm="1">
        <f t="array" ref="AC2">IF(ROWS(Races10k)&lt;AC$1,"",IF(INDEX(Races10k,AC$1,2)="","",INDEX(Races10k,AC$1,2)))</f>
        <v>46213</v>
      </c>
      <c r="AD2" s="58" cm="1">
        <f t="array" ref="AD2">IF(ROWS(Races10k)&lt;AD$1,"",IF(INDEX(Races10k,AD$1,2)="","",INDEX(Races10k,AD$1,2)))</f>
        <v>46215</v>
      </c>
      <c r="AE2" s="58" cm="1">
        <f t="array" ref="AE2">IF(ROWS(Races10k)&lt;AE$1,"",IF(INDEX(Races10k,AE$1,2)="","",INDEX(Races10k,AE$1,2)))</f>
        <v>46218</v>
      </c>
      <c r="AF2" s="58" cm="1">
        <f t="array" ref="AF2">IF(ROWS(Races10k)&lt;AF$1,"",IF(INDEX(Races10k,AF$1,2)="","",INDEX(Races10k,AF$1,2)))</f>
        <v>46221</v>
      </c>
      <c r="AG2" s="58" cm="1">
        <f t="array" ref="AG2">IF(ROWS(Races10k)&lt;AG$1,"",IF(INDEX(Races10k,AG$1,2)="","",INDEX(Races10k,AG$1,2)))</f>
        <v>46229</v>
      </c>
      <c r="AH2" s="58" cm="1">
        <f t="array" ref="AH2">IF(ROWS(Races10k)&lt;AH$1,"",IF(INDEX(Races10k,AH$1,2)="","",INDEX(Races10k,AH$1,2)))</f>
        <v>46236</v>
      </c>
      <c r="AI2" s="58" cm="1">
        <f t="array" ref="AI2">IF(ROWS(Races10k)&lt;AI$1,"",IF(INDEX(Races10k,AI$1,2)="","",INDEX(Races10k,AI$1,2)))</f>
        <v>46239</v>
      </c>
      <c r="AJ2" s="58" t="str" cm="1">
        <f t="array" ref="AJ2">IF(ROWS(Races10k)&lt;AJ$1,"",IF(INDEX(Races10k,AJ$1,2)="","",INDEX(Races10k,AJ$1,2)))</f>
        <v/>
      </c>
      <c r="AK2" s="58" t="str" cm="1">
        <f t="array" ref="AK2">IF(ROWS(Races10k)&lt;AK$1,"",IF(INDEX(Races10k,AK$1,2)="","",INDEX(Races10k,AK$1,2)))</f>
        <v/>
      </c>
      <c r="AL2" s="58" t="str" cm="1">
        <f t="array" ref="AL2">IF(ROWS(Races10k)&lt;AL$1,"",IF(INDEX(Races10k,AL$1,2)="","",INDEX(Races10k,AL$1,2)))</f>
        <v/>
      </c>
      <c r="AM2" s="58" t="str" cm="1">
        <f t="array" ref="AM2">IF(ROWS(Races10k)&lt;AM$1,"",IF(INDEX(Races10k,AM$1,2)="","",INDEX(Races10k,AM$1,2)))</f>
        <v/>
      </c>
      <c r="AN2" s="58" t="str" cm="1">
        <f t="array" ref="AN2">IF(ROWS(Races10k)&lt;AN$1,"",IF(INDEX(Races10k,AN$1,2)="","",INDEX(Races10k,AN$1,2)))</f>
        <v/>
      </c>
      <c r="AO2" s="58" t="str" cm="1">
        <f t="array" ref="AO2">IF(ROWS(Races10k)&lt;AO$1,"",IF(INDEX(Races10k,AO$1,2)="","",INDEX(Races10k,AO$1,2)))</f>
        <v/>
      </c>
      <c r="AP2" s="74" t="str" cm="1">
        <f t="array" ref="AP2">IF(ROWS(Races10k)&lt;AP$1,"",IF(INDEX(Races10k,AP$1,2)="","",INDEX(Races10k,AP$1,2)))</f>
        <v/>
      </c>
    </row>
    <row r="3" spans="1:42" s="79" customFormat="1" ht="38.549999999999997" customHeight="1" x14ac:dyDescent="0.4">
      <c r="A3" s="97"/>
      <c r="G3" s="98" t="s">
        <v>35</v>
      </c>
      <c r="H3" s="99" t="str" cm="1">
        <f t="array" ref="H3">IF(ROWS(Races10k)&lt;H$1,"",IF(INDEX(Races10k,H$1,3)="","",INDEX(Races10k,H$1,3)))</f>
        <v>Cleethorpes New Years Day</v>
      </c>
      <c r="I3" s="99" t="str" cm="1">
        <f t="array" ref="I3">IF(ROWS(Races10k)&lt;I$1,"",IF(INDEX(Races10k,I$1,3)="","",INDEX(Races10k,I$1,3)))</f>
        <v>Bridlington</v>
      </c>
      <c r="J3" s="99" t="str" cm="1">
        <f t="array" ref="J3">IF(ROWS(Races10k)&lt;J$1,"",IF(INDEX(Races10k,J$1,3)="","",INDEX(Races10k,J$1,3)))</f>
        <v>Watersons Hale</v>
      </c>
      <c r="K3" s="99" t="str" cm="1">
        <f t="array" ref="K3">IF(ROWS(Races10k)&lt;K$1,"",IF(INDEX(Races10k,K$1,3)="","",INDEX(Races10k,K$1,3)))</f>
        <v>St Helens</v>
      </c>
      <c r="L3" s="99" t="str" cm="1">
        <f t="array" ref="L3">IF(ROWS(Races10k)&lt;L$1,"",IF(INDEX(Races10k,L$1,3)="","",INDEX(Races10k,L$1,3)))</f>
        <v>Paul for Brain</v>
      </c>
      <c r="M3" s="99" t="str" cm="1">
        <f t="array" ref="M3">IF(ROWS(Races10k)&lt;M$1,"",IF(INDEX(Races10k,M$1,3)="","",INDEX(Races10k,M$1,3)))</f>
        <v>Helmlsey Easter Sunday Multi-Terrain</v>
      </c>
      <c r="N3" s="99" t="str" cm="1">
        <f t="array" ref="N3">IF(ROWS(Races10k)&lt;N$1,"",IF(INDEX(Races10k,N$1,3)="","",INDEX(Races10k,N$1,3)))</f>
        <v>Guiseley Gallop Multi Terrain</v>
      </c>
      <c r="O3" s="99" t="str" cm="1">
        <f t="array" ref="O3">IF(ROWS(Races10k)&lt;O$1,"",IF(INDEX(Races10k,O$1,3)="","",INDEX(Races10k,O$1,3)))</f>
        <v>Mersey Tunnel</v>
      </c>
      <c r="P3" s="99" t="str" cm="1">
        <f t="array" ref="P3">IF(ROWS(Races10k)&lt;P$1,"",IF(INDEX(Races10k,P$1,3)="","",INDEX(Races10k,P$1,3)))</f>
        <v>Lincoln</v>
      </c>
      <c r="Q3" s="99" t="str" cm="1">
        <f t="array" ref="Q3">IF(ROWS(Races10k)&lt;Q$1,"",IF(INDEX(Races10k,Q$1,3)="","",INDEX(Races10k,Q$1,3)))</f>
        <v>Defy Dalby</v>
      </c>
      <c r="R3" s="99" t="str" cm="1">
        <f t="array" ref="R3">IF(ROWS(Races10k)&lt;R$1,"",IF(INDEX(Races10k,R$1,3)="","",INDEX(Races10k,R$1,3)))</f>
        <v>Yorkshire Wildlife Park</v>
      </c>
      <c r="S3" s="99" t="str" cm="1">
        <f t="array" ref="S3">IF(ROWS(Races10k)&lt;S$1,"",IF(INDEX(Races10k,S$1,3)="","",INDEX(Races10k,S$1,3)))</f>
        <v>Kirbymoorside</v>
      </c>
      <c r="T3" s="99" t="str" cm="1">
        <f t="array" ref="T3">IF(ROWS(Races10k)&lt;T$1,"",IF(INDEX(Races10k,T$1,3)="","",INDEX(Races10k,T$1,3)))</f>
        <v>Beverley</v>
      </c>
      <c r="U3" s="99" t="str" cm="1">
        <f t="array" ref="U3">IF(ROWS(Races10k)&lt;U$1,"",IF(INDEX(Races10k,U$1,3)="","",INDEX(Races10k,U$1,3)))</f>
        <v>EHH SL Race 4 - Leven</v>
      </c>
      <c r="V3" s="99" t="str" cm="1">
        <f t="array" ref="V3">IF(ROWS(Races10k)&lt;V$1,"",IF(INDEX(Races10k,V$1,3)="","",INDEX(Races10k,V$1,3)))</f>
        <v>Grimsby</v>
      </c>
      <c r="W3" s="99" t="str" cm="1">
        <f t="array" ref="W3">IF(ROWS(Races10k)&lt;W$1,"",IF(INDEX(Races10k,W$1,3)="","",INDEX(Races10k,W$1,3)))</f>
        <v>Sledmere Sunset Trail</v>
      </c>
      <c r="X3" s="99" t="str" cm="1">
        <f t="array" ref="X3">IF(ROWS(Races10k)&lt;X$1,"",IF(INDEX(Races10k,X$1,3)="","",INDEX(Races10k,X$1,3)))</f>
        <v>East Yorkshire</v>
      </c>
      <c r="Y3" s="99" t="str" cm="1">
        <f t="array" ref="Y3">IF(ROWS(Races10k)&lt;Y$1,"",IF(INDEX(Races10k,Y$1,3)="","",INDEX(Races10k,Y$1,3)))</f>
        <v>Harrogate</v>
      </c>
      <c r="Z3" s="99" t="str" cm="1">
        <f t="array" ref="Z3">IF(ROWS(Races10k)&lt;Z$1,"",IF(INDEX(Races10k,Z$1,3)="","",INDEX(Races10k,Z$1,3)))</f>
        <v>EHH Summer League - Coniston</v>
      </c>
      <c r="AA3" s="99" t="str" cm="1">
        <f t="array" ref="AA3">IF(ROWS(Races10k)&lt;AA$1,"",IF(INDEX(Races10k,AA$1,3)="","",INDEX(Races10k,AA$1,3)))</f>
        <v>Withernsea</v>
      </c>
      <c r="AB3" s="99" t="str" cm="1">
        <f t="array" ref="AB3">IF(ROWS(Races10k)&lt;AB$1,"",IF(INDEX(Races10k,AB$1,3)="","",INDEX(Races10k,AB$1,3)))</f>
        <v>EHH SL Race 7 - East Park</v>
      </c>
      <c r="AC3" s="99" t="str" cm="1">
        <f t="array" ref="AC3">IF(ROWS(Races10k)&lt;AC$1,"",IF(INDEX(Races10k,AC$1,3)="","",INDEX(Races10k,AC$1,3)))</f>
        <v>Walkington</v>
      </c>
      <c r="AD3" s="99" t="str" cm="1">
        <f t="array" ref="AD3">IF(ROWS(Races10k)&lt;AD$1,"",IF(INDEX(Races10k,AD$1,3)="","",INDEX(Races10k,AD$1,3)))</f>
        <v>Wilmslow Summer</v>
      </c>
      <c r="AE3" s="99" t="str" cm="1">
        <f t="array" ref="AE3">IF(ROWS(Races10k)&lt;AE$1,"",IF(INDEX(Races10k,AE$1,3)="","",INDEX(Races10k,AE$1,3)))</f>
        <v>Laxton</v>
      </c>
      <c r="AF3" s="99" t="str" cm="1">
        <f t="array" ref="AF3">IF(ROWS(Races10k)&lt;AF$1,"",IF(INDEX(Races10k,AF$1,3)="","",INDEX(Races10k,AF$1,3)))</f>
        <v>Hutton Cranswick</v>
      </c>
      <c r="AG3" s="99" t="str" cm="1">
        <f t="array" ref="AG3">IF(ROWS(Races10k)&lt;AG$1,"",IF(INDEX(Races10k,AG$1,3)="","",INDEX(Races10k,AG$1,3)))</f>
        <v>South Cave</v>
      </c>
      <c r="AH3" s="99" t="str" cm="1">
        <f t="array" ref="AH3">IF(ROWS(Races10k)&lt;AH$1,"",IF(INDEX(Races10k,AH$1,3)="","",INDEX(Races10k,AH$1,3)))</f>
        <v>York</v>
      </c>
      <c r="AI3" s="99" t="str" cm="1">
        <f t="array" ref="AI3">IF(ROWS(Races10k)&lt;AI$1,"",IF(INDEX(Races10k,AI$1,3)="","",INDEX(Races10k,AI$1,3)))</f>
        <v>Howden Town</v>
      </c>
      <c r="AJ3" s="99" t="str" cm="1">
        <f t="array" ref="AJ3">IF(ROWS(Races10k)&lt;AJ$1,"",IF(INDEX(Races10k,AJ$1,3)="","",INDEX(Races10k,AJ$1,3)))</f>
        <v/>
      </c>
      <c r="AK3" s="99" t="str" cm="1">
        <f t="array" ref="AK3">IF(ROWS(Races10k)&lt;AK$1,"",IF(INDEX(Races10k,AK$1,3)="","",INDEX(Races10k,AK$1,3)))</f>
        <v/>
      </c>
      <c r="AL3" s="99" t="str" cm="1">
        <f t="array" ref="AL3">IF(ROWS(Races10k)&lt;AL$1,"",IF(INDEX(Races10k,AL$1,3)="","",INDEX(Races10k,AL$1,3)))</f>
        <v/>
      </c>
      <c r="AM3" s="99" t="str" cm="1">
        <f t="array" ref="AM3">IF(ROWS(Races10k)&lt;AM$1,"",IF(INDEX(Races10k,AM$1,3)="","",INDEX(Races10k,AM$1,3)))</f>
        <v/>
      </c>
      <c r="AN3" s="99" t="str" cm="1">
        <f t="array" ref="AN3">IF(ROWS(Races10k)&lt;AN$1,"",IF(INDEX(Races10k,AN$1,3)="","",INDEX(Races10k,AN$1,3)))</f>
        <v/>
      </c>
      <c r="AO3" s="99" t="str" cm="1">
        <f t="array" ref="AO3">IF(ROWS(Races10k)&lt;AO$1,"",IF(INDEX(Races10k,AO$1,3)="","",INDEX(Races10k,AO$1,3)))</f>
        <v/>
      </c>
      <c r="AP3" s="100" t="str" cm="1">
        <f t="array" ref="AP3">IF(ROWS(Races10k)&lt;AP$1,"",IF(INDEX(Races10k,AP$1,3)="","",INDEX(Races10k,AP$1,3)))</f>
        <v/>
      </c>
    </row>
    <row r="4" spans="1:42" x14ac:dyDescent="0.5">
      <c r="A4" s="101" t="str">
        <f t="shared" ref="A4:A71" si="0">F4</f>
        <v/>
      </c>
      <c r="B4" s="17" t="str">
        <f>'5k Men'!B4</f>
        <v>Paul</v>
      </c>
      <c r="C4" s="17" t="str">
        <f>'5k Men'!C4</f>
        <v>Allen</v>
      </c>
      <c r="D4" s="33" t="str">
        <f t="shared" ref="D4:D35" si="1">IF(RANK(G4,G$4:G$176,1)-COUNTIF(G$4:G$176,"=0")&lt;=0,"",RANK(G4,G$4:G$176,1)-COUNTIF(G$4:G$176,"=0"))</f>
        <v/>
      </c>
      <c r="E4" s="33" t="str">
        <f>IF(OR(D4="",COUNTIF($D$4:$D$176,"="&amp;D4)&lt;=1),"",IF(COUNTIF($D$4:$D4,"="&amp;D4)=1,"",COUNTIF($D$4:$D4,"="&amp;D4)-1))</f>
        <v/>
      </c>
      <c r="F4" s="33" t="str">
        <f t="shared" ref="F4:F72" si="2">IF(D4="","",SUM(D4:E4))</f>
        <v/>
      </c>
      <c r="G4" s="115">
        <f>MIN(H4:AP4)</f>
        <v>0</v>
      </c>
      <c r="H4" s="116"/>
      <c r="I4" s="115"/>
      <c r="J4" s="115"/>
      <c r="K4" s="115"/>
      <c r="L4" s="115"/>
      <c r="M4" s="115"/>
      <c r="N4" s="115"/>
      <c r="O4" s="115"/>
      <c r="P4" s="115"/>
      <c r="Q4" s="115"/>
      <c r="R4" s="115"/>
      <c r="S4" s="115"/>
      <c r="T4" s="115"/>
      <c r="U4" s="115"/>
      <c r="V4" s="115"/>
      <c r="W4" s="115"/>
      <c r="X4" s="115"/>
      <c r="Y4" s="115"/>
      <c r="Z4" s="115"/>
      <c r="AA4" s="115"/>
      <c r="AB4" s="115"/>
      <c r="AC4" s="115"/>
      <c r="AD4" s="115"/>
      <c r="AE4" s="115"/>
      <c r="AF4" s="115"/>
      <c r="AG4" s="115"/>
      <c r="AH4" s="115"/>
      <c r="AI4" s="115"/>
      <c r="AJ4" s="115"/>
      <c r="AK4" s="115"/>
      <c r="AL4" s="115"/>
      <c r="AM4" s="115"/>
      <c r="AN4" s="115"/>
      <c r="AO4" s="115"/>
      <c r="AP4" s="117"/>
    </row>
    <row r="5" spans="1:42" x14ac:dyDescent="0.5">
      <c r="A5" s="101">
        <f t="shared" ref="A5" si="3">F5</f>
        <v>35</v>
      </c>
      <c r="B5" s="17" t="str">
        <f>'5k Men'!B5</f>
        <v>Scott</v>
      </c>
      <c r="C5" s="17" t="str">
        <f>'5k Men'!C5</f>
        <v>Altass</v>
      </c>
      <c r="D5" s="8">
        <f t="shared" si="1"/>
        <v>35</v>
      </c>
      <c r="E5" s="8" t="str">
        <f>IF(OR(D5="",COUNTIF($D$4:$D$176,"="&amp;D5)&lt;=1),"",IF(COUNTIF($D$4:$D5,"="&amp;D5)=1,"",COUNTIF($D$4:$D5,"="&amp;D5)-1))</f>
        <v/>
      </c>
      <c r="F5" s="8">
        <f t="shared" ref="F5" si="4">IF(D5="","",SUM(D5:E5))</f>
        <v>35</v>
      </c>
      <c r="G5" s="6">
        <f t="shared" ref="G5" si="5">MIN(H5:AP5)</f>
        <v>3.2476851851851854E-2</v>
      </c>
      <c r="H5" s="118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6"/>
      <c r="Z5" s="6"/>
      <c r="AA5" s="6"/>
      <c r="AB5" s="6"/>
      <c r="AC5" s="6">
        <v>3.2476851851851854E-2</v>
      </c>
      <c r="AD5" s="6"/>
      <c r="AE5" s="6"/>
      <c r="AF5" s="6"/>
      <c r="AG5" s="6"/>
      <c r="AH5" s="6"/>
      <c r="AI5" s="6"/>
      <c r="AJ5" s="6"/>
      <c r="AK5" s="6"/>
      <c r="AL5" s="6"/>
      <c r="AM5" s="6"/>
      <c r="AN5" s="6"/>
      <c r="AO5" s="6"/>
      <c r="AP5" s="102"/>
    </row>
    <row r="6" spans="1:42" x14ac:dyDescent="0.5">
      <c r="A6" s="101" t="str">
        <f t="shared" si="0"/>
        <v/>
      </c>
      <c r="B6" s="17" t="str">
        <f>'5k Men'!B6</f>
        <v>Ben</v>
      </c>
      <c r="C6" s="17" t="str">
        <f>'5k Men'!C6</f>
        <v>Atkinson</v>
      </c>
      <c r="D6" s="8" t="str">
        <f t="shared" si="1"/>
        <v/>
      </c>
      <c r="E6" s="8" t="str">
        <f>IF(OR(D6="",COUNTIF($D$4:$D$176,"="&amp;D6)&lt;=1),"",IF(COUNTIF($D$4:$D6,"="&amp;D6)=1,"",COUNTIF($D$4:$D6,"="&amp;D6)-1))</f>
        <v/>
      </c>
      <c r="F6" s="8" t="str">
        <f t="shared" si="2"/>
        <v/>
      </c>
      <c r="G6" s="6">
        <f t="shared" ref="G6:G71" si="6">MIN(H6:AP6)</f>
        <v>0</v>
      </c>
      <c r="H6" s="118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  <c r="AH6" s="6"/>
      <c r="AI6" s="6"/>
      <c r="AJ6" s="6"/>
      <c r="AK6" s="6"/>
      <c r="AL6" s="6"/>
      <c r="AM6" s="6"/>
      <c r="AN6" s="6"/>
      <c r="AO6" s="6"/>
      <c r="AP6" s="102"/>
    </row>
    <row r="7" spans="1:42" x14ac:dyDescent="0.5">
      <c r="A7" s="101" t="str">
        <f t="shared" si="0"/>
        <v/>
      </c>
      <c r="B7" s="17" t="str">
        <f>'5k Men'!B7</f>
        <v>Owynn</v>
      </c>
      <c r="C7" s="17" t="str">
        <f>'5k Men'!C7</f>
        <v>Baker</v>
      </c>
      <c r="D7" s="8" t="str">
        <f t="shared" si="1"/>
        <v/>
      </c>
      <c r="E7" s="8" t="str">
        <f>IF(OR(D7="",COUNTIF($D$4:$D$176,"="&amp;D7)&lt;=1),"",IF(COUNTIF($D$4:$D7,"="&amp;D7)=1,"",COUNTIF($D$4:$D7,"="&amp;D7)-1))</f>
        <v/>
      </c>
      <c r="F7" s="8" t="str">
        <f t="shared" si="2"/>
        <v/>
      </c>
      <c r="G7" s="6">
        <f t="shared" si="6"/>
        <v>0</v>
      </c>
      <c r="H7" s="118"/>
      <c r="I7" s="6"/>
      <c r="J7" s="6"/>
      <c r="K7" s="6"/>
      <c r="L7" s="6"/>
      <c r="M7" s="6"/>
      <c r="N7" s="6"/>
      <c r="O7" s="6"/>
      <c r="P7" s="6"/>
      <c r="Q7" s="6"/>
      <c r="R7" s="6"/>
      <c r="S7" s="6"/>
      <c r="T7" s="6"/>
      <c r="U7" s="6"/>
      <c r="V7" s="6"/>
      <c r="W7" s="6"/>
      <c r="X7" s="6"/>
      <c r="Y7" s="6"/>
      <c r="Z7" s="6"/>
      <c r="AA7" s="6"/>
      <c r="AB7" s="6"/>
      <c r="AC7" s="6"/>
      <c r="AD7" s="6"/>
      <c r="AE7" s="6"/>
      <c r="AF7" s="6"/>
      <c r="AG7" s="6"/>
      <c r="AH7" s="6"/>
      <c r="AI7" s="6"/>
      <c r="AJ7" s="6"/>
      <c r="AK7" s="6"/>
      <c r="AL7" s="6"/>
      <c r="AM7" s="6"/>
      <c r="AN7" s="6"/>
      <c r="AO7" s="6"/>
      <c r="AP7" s="102"/>
    </row>
    <row r="8" spans="1:42" x14ac:dyDescent="0.5">
      <c r="A8" s="101" t="str">
        <f t="shared" si="0"/>
        <v/>
      </c>
      <c r="B8" s="17" t="str">
        <f>'5k Men'!B8</f>
        <v>Neil</v>
      </c>
      <c r="C8" s="17" t="str">
        <f>'5k Men'!C8</f>
        <v>Bant</v>
      </c>
      <c r="D8" s="8" t="str">
        <f t="shared" si="1"/>
        <v/>
      </c>
      <c r="E8" s="8" t="str">
        <f>IF(OR(D8="",COUNTIF($D$4:$D$176,"="&amp;D8)&lt;=1),"",IF(COUNTIF($D$4:$D8,"="&amp;D8)=1,"",COUNTIF($D$4:$D8,"="&amp;D8)-1))</f>
        <v/>
      </c>
      <c r="F8" s="8" t="str">
        <f t="shared" si="2"/>
        <v/>
      </c>
      <c r="G8" s="6">
        <f t="shared" si="6"/>
        <v>0</v>
      </c>
      <c r="H8" s="118"/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6"/>
      <c r="U8" s="6"/>
      <c r="V8" s="6"/>
      <c r="W8" s="6"/>
      <c r="X8" s="6"/>
      <c r="Y8" s="6"/>
      <c r="Z8" s="6"/>
      <c r="AA8" s="6"/>
      <c r="AB8" s="6"/>
      <c r="AC8" s="6"/>
      <c r="AD8" s="6"/>
      <c r="AE8" s="6"/>
      <c r="AF8" s="6"/>
      <c r="AG8" s="6"/>
      <c r="AH8" s="6"/>
      <c r="AI8" s="6"/>
      <c r="AJ8" s="6"/>
      <c r="AK8" s="6"/>
      <c r="AL8" s="6"/>
      <c r="AM8" s="6"/>
      <c r="AN8" s="6"/>
      <c r="AO8" s="6"/>
      <c r="AP8" s="102"/>
    </row>
    <row r="9" spans="1:42" x14ac:dyDescent="0.5">
      <c r="A9" s="101">
        <f>F9</f>
        <v>37</v>
      </c>
      <c r="B9" s="17" t="str">
        <f>'5k Men'!B9</f>
        <v>Matt</v>
      </c>
      <c r="C9" s="17" t="str">
        <f>'5k Men'!C9</f>
        <v>Barry</v>
      </c>
      <c r="D9" s="8">
        <f t="shared" si="1"/>
        <v>37</v>
      </c>
      <c r="E9" s="8" t="str">
        <f>IF(OR(D9="",COUNTIF($D$4:$D$176,"="&amp;D9)&lt;=1),"",IF(COUNTIF($D$4:$D9,"="&amp;D9)=1,"",COUNTIF($D$4:$D9,"="&amp;D9)-1))</f>
        <v/>
      </c>
      <c r="F9" s="8">
        <f>IF(D9="","",SUM(D9:E9))</f>
        <v>37</v>
      </c>
      <c r="G9" s="6">
        <f t="shared" ref="G9" si="7">MIN(H9:AP9)</f>
        <v>3.2997685185185185E-2</v>
      </c>
      <c r="H9" s="118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>
        <v>3.2997685185185185E-2</v>
      </c>
      <c r="U9" s="6"/>
      <c r="V9" s="6"/>
      <c r="W9" s="6"/>
      <c r="X9" s="6"/>
      <c r="Y9" s="6"/>
      <c r="Z9" s="6"/>
      <c r="AA9" s="6"/>
      <c r="AB9" s="6"/>
      <c r="AC9" s="6">
        <v>3.4606481481481481E-2</v>
      </c>
      <c r="AD9" s="6"/>
      <c r="AE9" s="6"/>
      <c r="AF9" s="6"/>
      <c r="AG9" s="6"/>
      <c r="AH9" s="6"/>
      <c r="AI9" s="6">
        <v>3.304398148148148E-2</v>
      </c>
      <c r="AJ9" s="6"/>
      <c r="AK9" s="6"/>
      <c r="AL9" s="6"/>
      <c r="AM9" s="6"/>
      <c r="AN9" s="6"/>
      <c r="AO9" s="6"/>
      <c r="AP9" s="102"/>
    </row>
    <row r="10" spans="1:42" x14ac:dyDescent="0.5">
      <c r="A10" s="101" t="str">
        <f>F10</f>
        <v/>
      </c>
      <c r="B10" s="17" t="str">
        <f>'5k Men'!B10</f>
        <v>Gary</v>
      </c>
      <c r="C10" s="17" t="str">
        <f>'5k Men'!C10</f>
        <v>Baugh</v>
      </c>
      <c r="D10" s="8" t="str">
        <f t="shared" si="1"/>
        <v/>
      </c>
      <c r="E10" s="8" t="str">
        <f>IF(OR(D10="",COUNTIF($D$4:$D$176,"="&amp;D10)&lt;=1),"",IF(COUNTIF($D$4:$D10,"="&amp;D10)=1,"",COUNTIF($D$4:$D10,"="&amp;D10)-1))</f>
        <v/>
      </c>
      <c r="F10" s="8" t="str">
        <f>IF(D10="","",SUM(D10:E10))</f>
        <v/>
      </c>
      <c r="G10" s="6">
        <f t="shared" si="6"/>
        <v>0</v>
      </c>
      <c r="H10" s="118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  <c r="X10" s="6"/>
      <c r="Y10" s="6"/>
      <c r="Z10" s="6"/>
      <c r="AA10" s="6"/>
      <c r="AB10" s="6"/>
      <c r="AC10" s="6"/>
      <c r="AD10" s="6"/>
      <c r="AE10" s="6"/>
      <c r="AF10" s="6"/>
      <c r="AG10" s="6"/>
      <c r="AH10" s="6"/>
      <c r="AI10" s="6"/>
      <c r="AJ10" s="6"/>
      <c r="AK10" s="6"/>
      <c r="AL10" s="6"/>
      <c r="AM10" s="6"/>
      <c r="AN10" s="6"/>
      <c r="AO10" s="6"/>
      <c r="AP10" s="102"/>
    </row>
    <row r="11" spans="1:42" x14ac:dyDescent="0.5">
      <c r="A11" s="101">
        <f t="shared" ref="A11" si="8">F11</f>
        <v>57</v>
      </c>
      <c r="B11" s="17" t="str">
        <f>'5k Men'!B11</f>
        <v>Antony</v>
      </c>
      <c r="C11" s="17" t="str">
        <f>'5k Men'!C11</f>
        <v>Beard</v>
      </c>
      <c r="D11" s="8">
        <f t="shared" si="1"/>
        <v>57</v>
      </c>
      <c r="E11" s="8" t="str">
        <f>IF(OR(D11="",COUNTIF($D$4:$D$176,"="&amp;D11)&lt;=1),"",IF(COUNTIF($D$4:$D11,"="&amp;D11)=1,"",COUNTIF($D$4:$D11,"="&amp;D11)-1))</f>
        <v/>
      </c>
      <c r="F11" s="8">
        <f t="shared" ref="F11" si="9">IF(D11="","",SUM(D11:E11))</f>
        <v>57</v>
      </c>
      <c r="G11" s="6">
        <f t="shared" ref="G11" si="10">MIN(H11:AP11)</f>
        <v>3.9918981481481479E-2</v>
      </c>
      <c r="H11" s="118"/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  <c r="X11" s="6"/>
      <c r="Y11" s="6"/>
      <c r="Z11" s="6"/>
      <c r="AA11" s="6"/>
      <c r="AB11" s="6"/>
      <c r="AC11" s="6">
        <v>3.9918981481481479E-2</v>
      </c>
      <c r="AD11" s="6"/>
      <c r="AE11" s="6"/>
      <c r="AF11" s="6"/>
      <c r="AG11" s="6"/>
      <c r="AH11" s="6"/>
      <c r="AI11" s="6"/>
      <c r="AJ11" s="6"/>
      <c r="AK11" s="6"/>
      <c r="AL11" s="6"/>
      <c r="AM11" s="6"/>
      <c r="AN11" s="6"/>
      <c r="AO11" s="6"/>
      <c r="AP11" s="102"/>
    </row>
    <row r="12" spans="1:42" x14ac:dyDescent="0.5">
      <c r="A12" s="101" t="str">
        <f t="shared" si="0"/>
        <v/>
      </c>
      <c r="B12" s="17" t="str">
        <f>'5k Men'!B12</f>
        <v>Tony</v>
      </c>
      <c r="C12" s="17" t="str">
        <f>'5k Men'!C12</f>
        <v>Beck</v>
      </c>
      <c r="D12" s="8" t="str">
        <f t="shared" si="1"/>
        <v/>
      </c>
      <c r="E12" s="8" t="str">
        <f>IF(OR(D12="",COUNTIF($D$4:$D$176,"="&amp;D12)&lt;=1),"",IF(COUNTIF($D$4:$D12,"="&amp;D12)=1,"",COUNTIF($D$4:$D12,"="&amp;D12)-1))</f>
        <v/>
      </c>
      <c r="F12" s="8" t="str">
        <f t="shared" si="2"/>
        <v/>
      </c>
      <c r="G12" s="6">
        <f t="shared" si="6"/>
        <v>0</v>
      </c>
      <c r="H12" s="118"/>
      <c r="I12" s="6"/>
      <c r="J12" s="6"/>
      <c r="K12" s="6"/>
      <c r="L12" s="6"/>
      <c r="M12" s="6"/>
      <c r="N12" s="6"/>
      <c r="O12" s="6"/>
      <c r="P12" s="6"/>
      <c r="Q12" s="6"/>
      <c r="R12" s="6"/>
      <c r="S12" s="6"/>
      <c r="T12" s="6"/>
      <c r="U12" s="6"/>
      <c r="V12" s="6"/>
      <c r="W12" s="6"/>
      <c r="X12" s="6"/>
      <c r="Y12" s="6"/>
      <c r="Z12" s="6"/>
      <c r="AA12" s="6"/>
      <c r="AB12" s="6"/>
      <c r="AC12" s="6"/>
      <c r="AD12" s="6"/>
      <c r="AE12" s="6"/>
      <c r="AF12" s="6"/>
      <c r="AG12" s="6"/>
      <c r="AH12" s="6"/>
      <c r="AI12" s="6"/>
      <c r="AJ12" s="6"/>
      <c r="AK12" s="6"/>
      <c r="AL12" s="6"/>
      <c r="AM12" s="6"/>
      <c r="AN12" s="6"/>
      <c r="AO12" s="6"/>
      <c r="AP12" s="102"/>
    </row>
    <row r="13" spans="1:42" x14ac:dyDescent="0.5">
      <c r="A13" s="101" t="str">
        <f t="shared" ref="A13" si="11">F13</f>
        <v/>
      </c>
      <c r="B13" s="17" t="str">
        <f>'5k Men'!B13</f>
        <v>Oskar</v>
      </c>
      <c r="C13" s="17" t="str">
        <f>'5k Men'!C13</f>
        <v>Bengtsson</v>
      </c>
      <c r="D13" s="8" t="str">
        <f t="shared" si="1"/>
        <v/>
      </c>
      <c r="E13" s="8" t="str">
        <f>IF(OR(D13="",COUNTIF($D$4:$D$176,"="&amp;D13)&lt;=1),"",IF(COUNTIF($D$4:$D13,"="&amp;D13)=1,"",COUNTIF($D$4:$D13,"="&amp;D13)-1))</f>
        <v/>
      </c>
      <c r="F13" s="8" t="str">
        <f t="shared" ref="F13" si="12">IF(D13="","",SUM(D13:E13))</f>
        <v/>
      </c>
      <c r="G13" s="6">
        <f t="shared" ref="G13" si="13">MIN(H13:AP13)</f>
        <v>0</v>
      </c>
      <c r="H13" s="118"/>
      <c r="I13" s="6"/>
      <c r="J13" s="6"/>
      <c r="K13" s="6"/>
      <c r="L13" s="6"/>
      <c r="M13" s="6"/>
      <c r="N13" s="6"/>
      <c r="O13" s="6"/>
      <c r="P13" s="6"/>
      <c r="Q13" s="6"/>
      <c r="R13" s="6"/>
      <c r="S13" s="6"/>
      <c r="T13" s="6"/>
      <c r="U13" s="6"/>
      <c r="V13" s="6"/>
      <c r="W13" s="6"/>
      <c r="X13" s="6"/>
      <c r="Y13" s="6"/>
      <c r="Z13" s="6"/>
      <c r="AA13" s="6"/>
      <c r="AB13" s="6"/>
      <c r="AC13" s="6"/>
      <c r="AD13" s="6"/>
      <c r="AE13" s="6"/>
      <c r="AF13" s="6"/>
      <c r="AG13" s="6"/>
      <c r="AH13" s="6"/>
      <c r="AI13" s="6"/>
      <c r="AJ13" s="6"/>
      <c r="AK13" s="6"/>
      <c r="AL13" s="6"/>
      <c r="AM13" s="6"/>
      <c r="AN13" s="6"/>
      <c r="AO13" s="6"/>
      <c r="AP13" s="102"/>
    </row>
    <row r="14" spans="1:42" x14ac:dyDescent="0.5">
      <c r="A14" s="101">
        <f t="shared" si="0"/>
        <v>4</v>
      </c>
      <c r="B14" s="17" t="str">
        <f>'5k Men'!B14</f>
        <v>Simon</v>
      </c>
      <c r="C14" s="17" t="str">
        <f>'5k Men'!C14</f>
        <v>Bishop</v>
      </c>
      <c r="D14" s="8">
        <f t="shared" si="1"/>
        <v>4</v>
      </c>
      <c r="E14" s="8" t="str">
        <f>IF(OR(D14="",COUNTIF($D$4:$D$176,"="&amp;D14)&lt;=1),"",IF(COUNTIF($D$4:$D14,"="&amp;D14)=1,"",COUNTIF($D$4:$D14,"="&amp;D14)-1))</f>
        <v/>
      </c>
      <c r="F14" s="8">
        <f t="shared" si="2"/>
        <v>4</v>
      </c>
      <c r="G14" s="6">
        <f t="shared" si="6"/>
        <v>2.5011574074074075E-2</v>
      </c>
      <c r="H14" s="118"/>
      <c r="I14" s="6"/>
      <c r="J14" s="6"/>
      <c r="K14" s="6"/>
      <c r="L14" s="6"/>
      <c r="M14" s="6"/>
      <c r="N14" s="6"/>
      <c r="O14" s="6"/>
      <c r="P14" s="6"/>
      <c r="Q14" s="6"/>
      <c r="R14" s="6"/>
      <c r="S14" s="6"/>
      <c r="T14" s="6">
        <v>2.5011574074074075E-2</v>
      </c>
      <c r="U14" s="6"/>
      <c r="V14" s="6"/>
      <c r="W14" s="6">
        <v>2.6516203703703705E-2</v>
      </c>
      <c r="X14" s="6"/>
      <c r="Y14" s="6"/>
      <c r="Z14" s="6"/>
      <c r="AA14" s="6"/>
      <c r="AB14" s="6"/>
      <c r="AC14" s="6">
        <v>2.5763888888888888E-2</v>
      </c>
      <c r="AD14" s="6"/>
      <c r="AE14" s="6"/>
      <c r="AF14" s="6"/>
      <c r="AG14" s="6"/>
      <c r="AH14" s="6"/>
      <c r="AI14" s="6"/>
      <c r="AJ14" s="6"/>
      <c r="AK14" s="6"/>
      <c r="AL14" s="6"/>
      <c r="AM14" s="6"/>
      <c r="AN14" s="6"/>
      <c r="AO14" s="6"/>
      <c r="AP14" s="102"/>
    </row>
    <row r="15" spans="1:42" x14ac:dyDescent="0.5">
      <c r="A15" s="101">
        <f t="shared" ref="A15" si="14">F15</f>
        <v>65</v>
      </c>
      <c r="B15" s="17" t="str">
        <f>'5k Men'!B15</f>
        <v>Ian</v>
      </c>
      <c r="C15" s="17" t="str">
        <f>'5k Men'!C15</f>
        <v>Blakey</v>
      </c>
      <c r="D15" s="8">
        <f t="shared" si="1"/>
        <v>65</v>
      </c>
      <c r="E15" s="8" t="str">
        <f>IF(OR(D15="",COUNTIF($D$4:$D$176,"="&amp;D15)&lt;=1),"",IF(COUNTIF($D$4:$D15,"="&amp;D15)=1,"",COUNTIF($D$4:$D15,"="&amp;D15)-1))</f>
        <v/>
      </c>
      <c r="F15" s="8">
        <f t="shared" ref="F15" si="15">IF(D15="","",SUM(D15:E15))</f>
        <v>65</v>
      </c>
      <c r="G15" s="6">
        <f t="shared" ref="G15" si="16">MIN(H15:AP15)</f>
        <v>4.6550925925925926E-2</v>
      </c>
      <c r="H15" s="118"/>
      <c r="I15" s="6"/>
      <c r="J15" s="6"/>
      <c r="K15" s="6"/>
      <c r="L15" s="6"/>
      <c r="M15" s="6"/>
      <c r="N15" s="6"/>
      <c r="O15" s="6"/>
      <c r="P15" s="6"/>
      <c r="Q15" s="6"/>
      <c r="R15" s="6"/>
      <c r="S15" s="6"/>
      <c r="T15" s="6"/>
      <c r="U15" s="6"/>
      <c r="V15" s="6"/>
      <c r="W15" s="6"/>
      <c r="X15" s="6"/>
      <c r="Y15" s="6"/>
      <c r="Z15" s="6"/>
      <c r="AA15" s="6"/>
      <c r="AB15" s="6"/>
      <c r="AC15" s="6"/>
      <c r="AD15" s="6"/>
      <c r="AE15" s="6"/>
      <c r="AF15" s="6"/>
      <c r="AG15" s="6">
        <v>4.6550925925925926E-2</v>
      </c>
      <c r="AH15" s="6"/>
      <c r="AI15" s="6"/>
      <c r="AJ15" s="6"/>
      <c r="AK15" s="6"/>
      <c r="AL15" s="6"/>
      <c r="AM15" s="6"/>
      <c r="AN15" s="6"/>
      <c r="AO15" s="6"/>
      <c r="AP15" s="102"/>
    </row>
    <row r="16" spans="1:42" x14ac:dyDescent="0.5">
      <c r="A16" s="101" t="str">
        <f t="shared" si="0"/>
        <v/>
      </c>
      <c r="B16" s="17" t="str">
        <f>'5k Men'!B16</f>
        <v>Ian</v>
      </c>
      <c r="C16" s="17" t="str">
        <f>'5k Men'!C16</f>
        <v>Boardley</v>
      </c>
      <c r="D16" s="8" t="str">
        <f t="shared" si="1"/>
        <v/>
      </c>
      <c r="E16" s="8" t="str">
        <f>IF(OR(D16="",COUNTIF($D$4:$D$176,"="&amp;D16)&lt;=1),"",IF(COUNTIF($D$4:$D16,"="&amp;D16)=1,"",COUNTIF($D$4:$D16,"="&amp;D16)-1))</f>
        <v/>
      </c>
      <c r="F16" s="8" t="str">
        <f t="shared" si="2"/>
        <v/>
      </c>
      <c r="G16" s="6">
        <f t="shared" si="6"/>
        <v>0</v>
      </c>
      <c r="H16" s="118"/>
      <c r="I16" s="6"/>
      <c r="J16" s="6"/>
      <c r="K16" s="6"/>
      <c r="L16" s="6"/>
      <c r="M16" s="6"/>
      <c r="N16" s="6"/>
      <c r="O16" s="6"/>
      <c r="P16" s="6"/>
      <c r="Q16" s="6"/>
      <c r="R16" s="6"/>
      <c r="S16" s="6"/>
      <c r="T16" s="6"/>
      <c r="U16" s="6"/>
      <c r="V16" s="6"/>
      <c r="W16" s="6"/>
      <c r="X16" s="6"/>
      <c r="Y16" s="6"/>
      <c r="Z16" s="6"/>
      <c r="AA16" s="6"/>
      <c r="AB16" s="6"/>
      <c r="AC16" s="6"/>
      <c r="AD16" s="6"/>
      <c r="AE16" s="6"/>
      <c r="AF16" s="6"/>
      <c r="AG16" s="6"/>
      <c r="AH16" s="6"/>
      <c r="AI16" s="6"/>
      <c r="AJ16" s="6"/>
      <c r="AK16" s="6"/>
      <c r="AL16" s="6"/>
      <c r="AM16" s="6"/>
      <c r="AN16" s="6"/>
      <c r="AO16" s="6"/>
      <c r="AP16" s="102"/>
    </row>
    <row r="17" spans="1:42" x14ac:dyDescent="0.5">
      <c r="A17" s="101">
        <f t="shared" si="0"/>
        <v>58</v>
      </c>
      <c r="B17" s="17" t="str">
        <f>'5k Men'!B17</f>
        <v>Tim</v>
      </c>
      <c r="C17" s="17" t="str">
        <f>'5k Men'!C17</f>
        <v>Bourne</v>
      </c>
      <c r="D17" s="8">
        <f t="shared" si="1"/>
        <v>58</v>
      </c>
      <c r="E17" s="8" t="str">
        <f>IF(OR(D17="",COUNTIF($D$4:$D$176,"="&amp;D17)&lt;=1),"",IF(COUNTIF($D$4:$D17,"="&amp;D17)=1,"",COUNTIF($D$4:$D17,"="&amp;D17)-1))</f>
        <v/>
      </c>
      <c r="F17" s="8">
        <f t="shared" si="2"/>
        <v>58</v>
      </c>
      <c r="G17" s="6">
        <f t="shared" si="6"/>
        <v>4.0671296296296296E-2</v>
      </c>
      <c r="H17" s="118"/>
      <c r="I17" s="6"/>
      <c r="J17" s="6"/>
      <c r="K17" s="6"/>
      <c r="L17" s="6"/>
      <c r="M17" s="6"/>
      <c r="N17" s="6"/>
      <c r="O17" s="6"/>
      <c r="P17" s="6"/>
      <c r="Q17" s="6"/>
      <c r="R17" s="6"/>
      <c r="S17" s="6"/>
      <c r="T17" s="6"/>
      <c r="U17" s="6"/>
      <c r="V17" s="6"/>
      <c r="W17" s="6">
        <v>4.0671296296296296E-2</v>
      </c>
      <c r="X17" s="6"/>
      <c r="Y17" s="6"/>
      <c r="Z17" s="6"/>
      <c r="AA17" s="6"/>
      <c r="AB17" s="6"/>
      <c r="AC17" s="6">
        <v>4.3402777777777776E-2</v>
      </c>
      <c r="AD17" s="6"/>
      <c r="AE17" s="6"/>
      <c r="AF17" s="6"/>
      <c r="AG17" s="6"/>
      <c r="AH17" s="6"/>
      <c r="AI17" s="6"/>
      <c r="AJ17" s="6"/>
      <c r="AK17" s="6"/>
      <c r="AL17" s="6"/>
      <c r="AM17" s="6"/>
      <c r="AN17" s="6"/>
      <c r="AO17" s="6"/>
      <c r="AP17" s="102"/>
    </row>
    <row r="18" spans="1:42" x14ac:dyDescent="0.5">
      <c r="A18" s="101">
        <f>F18</f>
        <v>21</v>
      </c>
      <c r="B18" s="17" t="str">
        <f>'5k Men'!B18</f>
        <v>Daniel</v>
      </c>
      <c r="C18" s="17" t="str">
        <f>'5k Men'!C18</f>
        <v>Bridel</v>
      </c>
      <c r="D18" s="8">
        <f t="shared" si="1"/>
        <v>21</v>
      </c>
      <c r="E18" s="8" t="str">
        <f>IF(OR(D18="",COUNTIF($D$4:$D$176,"="&amp;D18)&lt;=1),"",IF(COUNTIF($D$4:$D18,"="&amp;D18)=1,"",COUNTIF($D$4:$D18,"="&amp;D18)-1))</f>
        <v/>
      </c>
      <c r="F18" s="8">
        <f>IF(D18="","",SUM(D18:E18))</f>
        <v>21</v>
      </c>
      <c r="G18" s="6">
        <f t="shared" ref="G18:G19" si="17">MIN(H18:AP18)</f>
        <v>2.8854166666666667E-2</v>
      </c>
      <c r="H18" s="118"/>
      <c r="I18" s="6"/>
      <c r="J18" s="6"/>
      <c r="K18" s="6"/>
      <c r="L18" s="6"/>
      <c r="M18" s="6">
        <v>3.1192129629629629E-2</v>
      </c>
      <c r="N18" s="6"/>
      <c r="O18" s="6"/>
      <c r="P18" s="6"/>
      <c r="Q18" s="6"/>
      <c r="R18" s="6"/>
      <c r="S18" s="6"/>
      <c r="T18" s="6"/>
      <c r="U18" s="6">
        <v>2.8854166666666667E-2</v>
      </c>
      <c r="V18" s="6"/>
      <c r="W18" s="6"/>
      <c r="X18" s="6"/>
      <c r="Y18" s="6"/>
      <c r="Z18" s="6"/>
      <c r="AA18" s="6"/>
      <c r="AB18" s="6"/>
      <c r="AC18" s="6"/>
      <c r="AD18" s="6"/>
      <c r="AE18" s="6"/>
      <c r="AF18" s="6"/>
      <c r="AG18" s="6"/>
      <c r="AH18" s="6"/>
      <c r="AI18" s="6"/>
      <c r="AJ18" s="6"/>
      <c r="AK18" s="6"/>
      <c r="AL18" s="6"/>
      <c r="AM18" s="6"/>
      <c r="AN18" s="6"/>
      <c r="AO18" s="6"/>
      <c r="AP18" s="102"/>
    </row>
    <row r="19" spans="1:42" x14ac:dyDescent="0.5">
      <c r="A19" s="101">
        <f>F19</f>
        <v>26</v>
      </c>
      <c r="B19" s="17" t="str">
        <f>'5k Men'!B19</f>
        <v>Anthony</v>
      </c>
      <c r="C19" s="17" t="str">
        <f>'5k Men'!C19</f>
        <v>Bristow</v>
      </c>
      <c r="D19" s="8">
        <f t="shared" si="1"/>
        <v>26</v>
      </c>
      <c r="E19" s="8" t="str">
        <f>IF(OR(D19="",COUNTIF($D$4:$D$176,"="&amp;D19)&lt;=1),"",IF(COUNTIF($D$4:$D19,"="&amp;D19)=1,"",COUNTIF($D$4:$D19,"="&amp;D19)-1))</f>
        <v/>
      </c>
      <c r="F19" s="8">
        <f>IF(D19="","",SUM(D19:E19))</f>
        <v>26</v>
      </c>
      <c r="G19" s="6">
        <f t="shared" si="17"/>
        <v>3.0659722222222224E-2</v>
      </c>
      <c r="H19" s="118"/>
      <c r="I19" s="6"/>
      <c r="J19" s="6"/>
      <c r="K19" s="6"/>
      <c r="L19" s="6"/>
      <c r="M19" s="6"/>
      <c r="N19" s="6"/>
      <c r="O19" s="6"/>
      <c r="P19" s="6"/>
      <c r="Q19" s="6"/>
      <c r="R19" s="6"/>
      <c r="S19" s="6"/>
      <c r="T19" s="6"/>
      <c r="U19" s="6"/>
      <c r="V19" s="6"/>
      <c r="W19" s="6"/>
      <c r="X19" s="6"/>
      <c r="Y19" s="6"/>
      <c r="Z19" s="6"/>
      <c r="AA19" s="6"/>
      <c r="AB19" s="6"/>
      <c r="AC19" s="6">
        <v>3.0659722222222224E-2</v>
      </c>
      <c r="AD19" s="6"/>
      <c r="AE19" s="6"/>
      <c r="AF19" s="6"/>
      <c r="AG19" s="6"/>
      <c r="AH19" s="6"/>
      <c r="AI19" s="6"/>
      <c r="AJ19" s="6"/>
      <c r="AK19" s="6"/>
      <c r="AL19" s="6"/>
      <c r="AM19" s="6"/>
      <c r="AN19" s="6"/>
      <c r="AO19" s="6"/>
      <c r="AP19" s="102"/>
    </row>
    <row r="20" spans="1:42" x14ac:dyDescent="0.5">
      <c r="A20" s="101">
        <f>F20</f>
        <v>5</v>
      </c>
      <c r="B20" s="17" t="str">
        <f>'5k Men'!B20</f>
        <v>Calum</v>
      </c>
      <c r="C20" s="17" t="str">
        <f>'5k Men'!C20</f>
        <v>Bunn</v>
      </c>
      <c r="D20" s="8">
        <f t="shared" si="1"/>
        <v>5</v>
      </c>
      <c r="E20" s="8" t="str">
        <f>IF(OR(D20="",COUNTIF($D$4:$D$176,"="&amp;D20)&lt;=1),"",IF(COUNTIF($D$4:$D20,"="&amp;D20)=1,"",COUNTIF($D$4:$D20,"="&amp;D20)-1))</f>
        <v/>
      </c>
      <c r="F20" s="8">
        <f>IF(D20="","",SUM(D20:E20))</f>
        <v>5</v>
      </c>
      <c r="G20" s="6">
        <f t="shared" si="6"/>
        <v>2.5069444444444443E-2</v>
      </c>
      <c r="H20" s="118"/>
      <c r="I20" s="6"/>
      <c r="J20" s="6"/>
      <c r="K20" s="6"/>
      <c r="L20" s="6"/>
      <c r="M20" s="6"/>
      <c r="N20" s="6"/>
      <c r="O20" s="6"/>
      <c r="P20" s="6"/>
      <c r="Q20" s="6"/>
      <c r="R20" s="6"/>
      <c r="S20" s="6"/>
      <c r="T20" s="6">
        <v>2.5763888888888888E-2</v>
      </c>
      <c r="U20" s="6"/>
      <c r="V20" s="6"/>
      <c r="W20" s="6">
        <v>2.6435185185185187E-2</v>
      </c>
      <c r="X20" s="6"/>
      <c r="Y20" s="6"/>
      <c r="Z20" s="6"/>
      <c r="AA20" s="6"/>
      <c r="AB20" s="6"/>
      <c r="AC20" s="6">
        <v>2.5937499999999999E-2</v>
      </c>
      <c r="AD20" s="6"/>
      <c r="AE20" s="6">
        <v>2.5069444444444443E-2</v>
      </c>
      <c r="AF20" s="6">
        <v>2.5416666666666667E-2</v>
      </c>
      <c r="AG20" s="6"/>
      <c r="AH20" s="6"/>
      <c r="AI20" s="6">
        <v>2.5601851851851851E-2</v>
      </c>
      <c r="AJ20" s="6"/>
      <c r="AK20" s="6"/>
      <c r="AL20" s="6"/>
      <c r="AM20" s="6"/>
      <c r="AN20" s="6"/>
      <c r="AO20" s="6"/>
      <c r="AP20" s="102"/>
    </row>
    <row r="21" spans="1:42" x14ac:dyDescent="0.5">
      <c r="A21" s="101">
        <f>F21</f>
        <v>54</v>
      </c>
      <c r="B21" s="17" t="str">
        <f>'5k Men'!B21</f>
        <v>David</v>
      </c>
      <c r="C21" s="17" t="str">
        <f>'5k Men'!C21</f>
        <v>Butt</v>
      </c>
      <c r="D21" s="8">
        <f t="shared" si="1"/>
        <v>54</v>
      </c>
      <c r="E21" s="8" t="str">
        <f>IF(OR(D21="",COUNTIF($D$4:$D$176,"="&amp;D21)&lt;=1),"",IF(COUNTIF($D$4:$D21,"="&amp;D21)=1,"",COUNTIF($D$4:$D21,"="&amp;D21)-1))</f>
        <v/>
      </c>
      <c r="F21" s="8">
        <f>IF(D21="","",SUM(D21:E21))</f>
        <v>54</v>
      </c>
      <c r="G21" s="6">
        <f t="shared" si="6"/>
        <v>3.8402777777777779E-2</v>
      </c>
      <c r="H21" s="118"/>
      <c r="I21" s="6"/>
      <c r="J21" s="6"/>
      <c r="K21" s="6"/>
      <c r="L21" s="6"/>
      <c r="M21" s="6"/>
      <c r="N21" s="6"/>
      <c r="O21" s="6"/>
      <c r="P21" s="6"/>
      <c r="Q21" s="6"/>
      <c r="R21" s="6"/>
      <c r="S21" s="6"/>
      <c r="T21" s="6">
        <v>3.8402777777777779E-2</v>
      </c>
      <c r="U21" s="6"/>
      <c r="V21" s="6"/>
      <c r="W21" s="6"/>
      <c r="X21" s="6"/>
      <c r="Y21" s="6"/>
      <c r="Z21" s="6"/>
      <c r="AA21" s="6"/>
      <c r="AB21" s="6"/>
      <c r="AC21" s="6"/>
      <c r="AD21" s="6"/>
      <c r="AE21" s="6"/>
      <c r="AF21" s="6"/>
      <c r="AG21" s="6"/>
      <c r="AH21" s="6"/>
      <c r="AI21" s="6"/>
      <c r="AJ21" s="6"/>
      <c r="AK21" s="6"/>
      <c r="AL21" s="6"/>
      <c r="AM21" s="6"/>
      <c r="AN21" s="6"/>
      <c r="AO21" s="6"/>
      <c r="AP21" s="102"/>
    </row>
    <row r="22" spans="1:42" x14ac:dyDescent="0.5">
      <c r="A22" s="101">
        <f>F22</f>
        <v>47</v>
      </c>
      <c r="B22" s="17" t="str">
        <f>'5k Men'!B22</f>
        <v>Paul</v>
      </c>
      <c r="C22" s="17" t="str">
        <f>'5k Men'!C22</f>
        <v>Chambers</v>
      </c>
      <c r="D22" s="8">
        <f t="shared" si="1"/>
        <v>47</v>
      </c>
      <c r="E22" s="8" t="str">
        <f>IF(OR(D22="",COUNTIF($D$4:$D$176,"="&amp;D22)&lt;=1),"",IF(COUNTIF($D$4:$D22,"="&amp;D22)=1,"",COUNTIF($D$4:$D22,"="&amp;D22)-1))</f>
        <v/>
      </c>
      <c r="F22" s="8">
        <f>IF(D22="","",SUM(D22:E22))</f>
        <v>47</v>
      </c>
      <c r="G22" s="6">
        <f t="shared" si="6"/>
        <v>3.6597222222222225E-2</v>
      </c>
      <c r="H22" s="118"/>
      <c r="I22" s="6"/>
      <c r="J22" s="6"/>
      <c r="K22" s="6"/>
      <c r="L22" s="6"/>
      <c r="M22" s="6"/>
      <c r="N22" s="6"/>
      <c r="O22" s="6"/>
      <c r="P22" s="6"/>
      <c r="Q22" s="6"/>
      <c r="R22" s="6"/>
      <c r="S22" s="6"/>
      <c r="T22" s="6">
        <v>3.6597222222222225E-2</v>
      </c>
      <c r="U22" s="6"/>
      <c r="V22" s="6"/>
      <c r="W22" s="6"/>
      <c r="X22" s="6"/>
      <c r="Y22" s="6"/>
      <c r="Z22" s="6"/>
      <c r="AA22" s="6"/>
      <c r="AB22" s="6"/>
      <c r="AC22" s="6"/>
      <c r="AD22" s="6"/>
      <c r="AE22" s="6"/>
      <c r="AF22" s="6"/>
      <c r="AG22" s="6">
        <v>3.7986111111111109E-2</v>
      </c>
      <c r="AH22" s="6"/>
      <c r="AI22" s="6"/>
      <c r="AJ22" s="6"/>
      <c r="AK22" s="6"/>
      <c r="AL22" s="6"/>
      <c r="AM22" s="6"/>
      <c r="AN22" s="6"/>
      <c r="AO22" s="6"/>
      <c r="AP22" s="102"/>
    </row>
    <row r="23" spans="1:42" x14ac:dyDescent="0.5">
      <c r="A23" s="101">
        <f t="shared" si="0"/>
        <v>28</v>
      </c>
      <c r="B23" s="17" t="str">
        <f>'5k Men'!B23</f>
        <v>Paul</v>
      </c>
      <c r="C23" s="17" t="str">
        <f>'5k Men'!C23</f>
        <v>Clark</v>
      </c>
      <c r="D23" s="8">
        <f t="shared" si="1"/>
        <v>28</v>
      </c>
      <c r="E23" s="8" t="str">
        <f>IF(OR(D23="",COUNTIF($D$4:$D$176,"="&amp;D23)&lt;=1),"",IF(COUNTIF($D$4:$D23,"="&amp;D23)=1,"",COUNTIF($D$4:$D23,"="&amp;D23)-1))</f>
        <v/>
      </c>
      <c r="F23" s="8">
        <f t="shared" si="2"/>
        <v>28</v>
      </c>
      <c r="G23" s="6">
        <f t="shared" si="6"/>
        <v>3.0810185185185184E-2</v>
      </c>
      <c r="H23" s="118"/>
      <c r="I23" s="6"/>
      <c r="J23" s="6"/>
      <c r="K23" s="6"/>
      <c r="L23" s="6"/>
      <c r="M23" s="6"/>
      <c r="N23" s="6"/>
      <c r="O23" s="6"/>
      <c r="P23" s="6"/>
      <c r="Q23" s="6"/>
      <c r="R23" s="6"/>
      <c r="S23" s="6"/>
      <c r="T23" s="6"/>
      <c r="U23" s="6"/>
      <c r="V23" s="6"/>
      <c r="W23" s="6">
        <v>3.3252314814814818E-2</v>
      </c>
      <c r="X23" s="6"/>
      <c r="Y23" s="6"/>
      <c r="Z23" s="6"/>
      <c r="AA23" s="6"/>
      <c r="AB23" s="6"/>
      <c r="AC23" s="6">
        <v>3.0810185185185184E-2</v>
      </c>
      <c r="AD23" s="6"/>
      <c r="AE23" s="6"/>
      <c r="AF23" s="6"/>
      <c r="AG23" s="6"/>
      <c r="AH23" s="6"/>
      <c r="AI23" s="6"/>
      <c r="AJ23" s="6"/>
      <c r="AK23" s="6"/>
      <c r="AL23" s="6"/>
      <c r="AM23" s="6"/>
      <c r="AN23" s="6"/>
      <c r="AO23" s="6"/>
      <c r="AP23" s="102"/>
    </row>
    <row r="24" spans="1:42" x14ac:dyDescent="0.5">
      <c r="A24" s="101">
        <f t="shared" ref="A24" si="18">F24</f>
        <v>31</v>
      </c>
      <c r="B24" s="17" t="str">
        <f>'5k Men'!B24</f>
        <v>Daniel</v>
      </c>
      <c r="C24" s="17" t="str">
        <f>'5k Men'!C24</f>
        <v>Clayton</v>
      </c>
      <c r="D24" s="8">
        <f t="shared" si="1"/>
        <v>31</v>
      </c>
      <c r="E24" s="8" t="str">
        <f>IF(OR(D24="",COUNTIF($D$4:$D$176,"="&amp;D24)&lt;=1),"",IF(COUNTIF($D$4:$D24,"="&amp;D24)=1,"",COUNTIF($D$4:$D24,"="&amp;D24)-1))</f>
        <v/>
      </c>
      <c r="F24" s="8">
        <f t="shared" ref="F24" si="19">IF(D24="","",SUM(D24:E24))</f>
        <v>31</v>
      </c>
      <c r="G24" s="6">
        <f t="shared" ref="G24" si="20">MIN(H24:AP24)</f>
        <v>3.1122685185185184E-2</v>
      </c>
      <c r="H24" s="118"/>
      <c r="I24" s="6"/>
      <c r="J24" s="6"/>
      <c r="K24" s="6"/>
      <c r="L24" s="6"/>
      <c r="M24" s="6"/>
      <c r="N24" s="6"/>
      <c r="O24" s="6"/>
      <c r="P24" s="6"/>
      <c r="Q24" s="6"/>
      <c r="R24" s="6"/>
      <c r="S24" s="6"/>
      <c r="T24" s="6"/>
      <c r="U24" s="6"/>
      <c r="V24" s="6"/>
      <c r="W24" s="6"/>
      <c r="X24" s="6"/>
      <c r="Y24" s="6"/>
      <c r="Z24" s="6"/>
      <c r="AA24" s="6"/>
      <c r="AB24" s="6"/>
      <c r="AC24" s="6">
        <v>3.3275462962962965E-2</v>
      </c>
      <c r="AD24" s="6"/>
      <c r="AE24" s="6"/>
      <c r="AF24" s="6"/>
      <c r="AG24" s="6">
        <v>3.1655092592592596E-2</v>
      </c>
      <c r="AH24" s="6"/>
      <c r="AI24" s="6">
        <v>3.1122685185185184E-2</v>
      </c>
      <c r="AJ24" s="6"/>
      <c r="AK24" s="6"/>
      <c r="AL24" s="6"/>
      <c r="AM24" s="6"/>
      <c r="AN24" s="6"/>
      <c r="AO24" s="6"/>
      <c r="AP24" s="102"/>
    </row>
    <row r="25" spans="1:42" x14ac:dyDescent="0.5">
      <c r="A25" s="101" t="str">
        <f t="shared" si="0"/>
        <v/>
      </c>
      <c r="B25" s="17" t="str">
        <f>'5k Men'!B25</f>
        <v>Nathan</v>
      </c>
      <c r="C25" s="17" t="str">
        <f>'5k Men'!C25</f>
        <v>Cobb</v>
      </c>
      <c r="D25" s="8" t="str">
        <f t="shared" si="1"/>
        <v/>
      </c>
      <c r="E25" s="8" t="str">
        <f>IF(OR(D25="",COUNTIF($D$4:$D$176,"="&amp;D25)&lt;=1),"",IF(COUNTIF($D$4:$D25,"="&amp;D25)=1,"",COUNTIF($D$4:$D25,"="&amp;D25)-1))</f>
        <v/>
      </c>
      <c r="F25" s="8" t="str">
        <f t="shared" si="2"/>
        <v/>
      </c>
      <c r="G25" s="6">
        <f t="shared" si="6"/>
        <v>0</v>
      </c>
      <c r="H25" s="118"/>
      <c r="I25" s="6"/>
      <c r="J25" s="6"/>
      <c r="K25" s="6"/>
      <c r="L25" s="6"/>
      <c r="M25" s="6"/>
      <c r="N25" s="6"/>
      <c r="O25" s="6"/>
      <c r="P25" s="6"/>
      <c r="Q25" s="6"/>
      <c r="R25" s="6"/>
      <c r="S25" s="6"/>
      <c r="T25" s="6"/>
      <c r="U25" s="6"/>
      <c r="V25" s="6"/>
      <c r="W25" s="6"/>
      <c r="X25" s="6"/>
      <c r="Y25" s="6"/>
      <c r="Z25" s="6"/>
      <c r="AA25" s="6"/>
      <c r="AB25" s="6"/>
      <c r="AC25" s="6"/>
      <c r="AD25" s="6"/>
      <c r="AE25" s="6"/>
      <c r="AF25" s="6"/>
      <c r="AG25" s="6"/>
      <c r="AH25" s="6"/>
      <c r="AI25" s="6"/>
      <c r="AJ25" s="6"/>
      <c r="AK25" s="6"/>
      <c r="AL25" s="6"/>
      <c r="AM25" s="6"/>
      <c r="AN25" s="6"/>
      <c r="AO25" s="6"/>
      <c r="AP25" s="102"/>
    </row>
    <row r="26" spans="1:42" x14ac:dyDescent="0.5">
      <c r="A26" s="101" t="str">
        <f>F26</f>
        <v/>
      </c>
      <c r="B26" s="17" t="str">
        <f>'5k Men'!B26</f>
        <v>Phil</v>
      </c>
      <c r="C26" s="17" t="str">
        <f>'5k Men'!C26</f>
        <v>Connor</v>
      </c>
      <c r="D26" s="8" t="str">
        <f t="shared" si="1"/>
        <v/>
      </c>
      <c r="E26" s="8" t="str">
        <f>IF(OR(D26="",COUNTIF($D$4:$D$176,"="&amp;D26)&lt;=1),"",IF(COUNTIF($D$4:$D26,"="&amp;D26)=1,"",COUNTIF($D$4:$D26,"="&amp;D26)-1))</f>
        <v/>
      </c>
      <c r="F26" s="8" t="str">
        <f>IF(D26="","",SUM(D26:E26))</f>
        <v/>
      </c>
      <c r="G26" s="6">
        <f t="shared" si="6"/>
        <v>0</v>
      </c>
      <c r="H26" s="118"/>
      <c r="I26" s="6"/>
      <c r="J26" s="6"/>
      <c r="K26" s="6"/>
      <c r="L26" s="6"/>
      <c r="M26" s="6"/>
      <c r="N26" s="6"/>
      <c r="O26" s="6"/>
      <c r="P26" s="6"/>
      <c r="Q26" s="6"/>
      <c r="R26" s="6"/>
      <c r="S26" s="6"/>
      <c r="T26" s="6"/>
      <c r="U26" s="6"/>
      <c r="V26" s="6"/>
      <c r="W26" s="6"/>
      <c r="X26" s="6"/>
      <c r="Y26" s="6"/>
      <c r="Z26" s="6"/>
      <c r="AA26" s="6"/>
      <c r="AB26" s="6"/>
      <c r="AC26" s="6"/>
      <c r="AD26" s="6"/>
      <c r="AE26" s="6"/>
      <c r="AF26" s="6"/>
      <c r="AG26" s="6"/>
      <c r="AH26" s="6"/>
      <c r="AI26" s="6"/>
      <c r="AJ26" s="6"/>
      <c r="AK26" s="6"/>
      <c r="AL26" s="6"/>
      <c r="AM26" s="6"/>
      <c r="AN26" s="6"/>
      <c r="AO26" s="6"/>
      <c r="AP26" s="102"/>
    </row>
    <row r="27" spans="1:42" x14ac:dyDescent="0.5">
      <c r="A27" s="101">
        <f t="shared" si="0"/>
        <v>34</v>
      </c>
      <c r="B27" s="17" t="str">
        <f>'5k Men'!B27</f>
        <v>Mark</v>
      </c>
      <c r="C27" s="17" t="str">
        <f>'5k Men'!C27</f>
        <v>Dalton</v>
      </c>
      <c r="D27" s="8">
        <f t="shared" si="1"/>
        <v>34</v>
      </c>
      <c r="E27" s="8" t="str">
        <f>IF(OR(D27="",COUNTIF($D$4:$D$176,"="&amp;D27)&lt;=1),"",IF(COUNTIF($D$4:$D27,"="&amp;D27)=1,"",COUNTIF($D$4:$D27,"="&amp;D27)-1))</f>
        <v/>
      </c>
      <c r="F27" s="8">
        <f t="shared" si="2"/>
        <v>34</v>
      </c>
      <c r="G27" s="6">
        <f t="shared" si="6"/>
        <v>3.1782407407407405E-2</v>
      </c>
      <c r="H27" s="118"/>
      <c r="I27" s="6"/>
      <c r="J27" s="6"/>
      <c r="K27" s="6"/>
      <c r="L27" s="6"/>
      <c r="M27" s="6"/>
      <c r="N27" s="6"/>
      <c r="O27" s="6"/>
      <c r="P27" s="6"/>
      <c r="Q27" s="6"/>
      <c r="R27" s="6"/>
      <c r="S27" s="6"/>
      <c r="T27" s="6"/>
      <c r="U27" s="6"/>
      <c r="V27" s="6"/>
      <c r="W27" s="6"/>
      <c r="X27" s="6"/>
      <c r="Y27" s="6"/>
      <c r="Z27" s="6"/>
      <c r="AA27" s="6"/>
      <c r="AB27" s="6"/>
      <c r="AC27" s="6"/>
      <c r="AD27" s="6"/>
      <c r="AE27" s="6"/>
      <c r="AF27" s="6"/>
      <c r="AG27" s="6"/>
      <c r="AH27" s="6"/>
      <c r="AI27" s="6">
        <v>3.1782407407407405E-2</v>
      </c>
      <c r="AJ27" s="6"/>
      <c r="AK27" s="6"/>
      <c r="AL27" s="6"/>
      <c r="AM27" s="6"/>
      <c r="AN27" s="6"/>
      <c r="AO27" s="6"/>
      <c r="AP27" s="102"/>
    </row>
    <row r="28" spans="1:42" x14ac:dyDescent="0.5">
      <c r="A28" s="101">
        <f>F28</f>
        <v>63</v>
      </c>
      <c r="B28" s="17" t="str">
        <f>'5k Men'!B28</f>
        <v>Gregory</v>
      </c>
      <c r="C28" s="17" t="str">
        <f>'5k Men'!C28</f>
        <v>Davis</v>
      </c>
      <c r="D28" s="8">
        <f t="shared" si="1"/>
        <v>63</v>
      </c>
      <c r="E28" s="8" t="str">
        <f>IF(OR(D28="",COUNTIF($D$4:$D$176,"="&amp;D28)&lt;=1),"",IF(COUNTIF($D$4:$D28,"="&amp;D28)=1,"",COUNTIF($D$4:$D28,"="&amp;D28)-1))</f>
        <v/>
      </c>
      <c r="F28" s="8">
        <f>IF(D28="","",SUM(D28:E28))</f>
        <v>63</v>
      </c>
      <c r="G28" s="6">
        <f t="shared" ref="G28" si="21">MIN(H28:AP28)</f>
        <v>4.3912037037037034E-2</v>
      </c>
      <c r="H28" s="118"/>
      <c r="I28" s="6"/>
      <c r="J28" s="6"/>
      <c r="K28" s="6"/>
      <c r="L28" s="6"/>
      <c r="M28" s="6"/>
      <c r="N28" s="6"/>
      <c r="O28" s="6"/>
      <c r="P28" s="6"/>
      <c r="Q28" s="6"/>
      <c r="R28" s="6"/>
      <c r="S28" s="6"/>
      <c r="T28" s="6">
        <v>4.3912037037037034E-2</v>
      </c>
      <c r="U28" s="6"/>
      <c r="V28" s="6"/>
      <c r="W28" s="6"/>
      <c r="X28" s="6"/>
      <c r="Y28" s="6"/>
      <c r="Z28" s="6"/>
      <c r="AA28" s="6"/>
      <c r="AB28" s="6"/>
      <c r="AC28" s="6"/>
      <c r="AD28" s="6"/>
      <c r="AE28" s="6"/>
      <c r="AF28" s="6"/>
      <c r="AG28" s="6"/>
      <c r="AH28" s="6"/>
      <c r="AI28" s="6"/>
      <c r="AJ28" s="6"/>
      <c r="AK28" s="6"/>
      <c r="AL28" s="6"/>
      <c r="AM28" s="6"/>
      <c r="AN28" s="6"/>
      <c r="AO28" s="6"/>
      <c r="AP28" s="102"/>
    </row>
    <row r="29" spans="1:42" x14ac:dyDescent="0.5">
      <c r="A29" s="101">
        <f>F29</f>
        <v>53</v>
      </c>
      <c r="B29" s="17" t="str">
        <f>'5k Men'!B29</f>
        <v>Daniel</v>
      </c>
      <c r="C29" s="17" t="str">
        <f>'5k Men'!C29</f>
        <v>Dawson</v>
      </c>
      <c r="D29" s="8">
        <f t="shared" si="1"/>
        <v>53</v>
      </c>
      <c r="E29" s="8" t="str">
        <f>IF(OR(D29="",COUNTIF($D$4:$D$176,"="&amp;D29)&lt;=1),"",IF(COUNTIF($D$4:$D29,"="&amp;D29)=1,"",COUNTIF($D$4:$D29,"="&amp;D29)-1))</f>
        <v/>
      </c>
      <c r="F29" s="8">
        <f>IF(D29="","",SUM(D29:E29))</f>
        <v>53</v>
      </c>
      <c r="G29" s="6">
        <f t="shared" si="6"/>
        <v>3.771990740740741E-2</v>
      </c>
      <c r="H29" s="118"/>
      <c r="I29" s="6"/>
      <c r="J29" s="6"/>
      <c r="K29" s="6"/>
      <c r="L29" s="6"/>
      <c r="M29" s="6"/>
      <c r="N29" s="6"/>
      <c r="O29" s="6"/>
      <c r="P29" s="6"/>
      <c r="Q29" s="6"/>
      <c r="R29" s="6"/>
      <c r="S29" s="6"/>
      <c r="T29" s="6">
        <v>3.771990740740741E-2</v>
      </c>
      <c r="U29" s="6"/>
      <c r="V29" s="6"/>
      <c r="W29" s="6"/>
      <c r="X29" s="6"/>
      <c r="Y29" s="6"/>
      <c r="Z29" s="6"/>
      <c r="AA29" s="6"/>
      <c r="AB29" s="6"/>
      <c r="AC29" s="6"/>
      <c r="AD29" s="6"/>
      <c r="AE29" s="6"/>
      <c r="AF29" s="6"/>
      <c r="AG29" s="6">
        <v>3.9270833333333331E-2</v>
      </c>
      <c r="AH29" s="6"/>
      <c r="AI29" s="6"/>
      <c r="AJ29" s="6"/>
      <c r="AK29" s="6"/>
      <c r="AL29" s="6"/>
      <c r="AM29" s="6"/>
      <c r="AN29" s="6"/>
      <c r="AO29" s="6"/>
      <c r="AP29" s="102"/>
    </row>
    <row r="30" spans="1:42" x14ac:dyDescent="0.5">
      <c r="A30" s="101">
        <f t="shared" si="0"/>
        <v>15</v>
      </c>
      <c r="B30" s="17" t="str">
        <f>'5k Men'!B30</f>
        <v>John</v>
      </c>
      <c r="C30" s="17" t="str">
        <f>'5k Men'!C30</f>
        <v>Dawson</v>
      </c>
      <c r="D30" s="8">
        <f t="shared" si="1"/>
        <v>15</v>
      </c>
      <c r="E30" s="8" t="str">
        <f>IF(OR(D30="",COUNTIF($D$4:$D$176,"="&amp;D30)&lt;=1),"",IF(COUNTIF($D$4:$D30,"="&amp;D30)=1,"",COUNTIF($D$4:$D30,"="&amp;D30)-1))</f>
        <v/>
      </c>
      <c r="F30" s="8">
        <f t="shared" si="2"/>
        <v>15</v>
      </c>
      <c r="G30" s="6">
        <f t="shared" si="6"/>
        <v>2.7615740740740739E-2</v>
      </c>
      <c r="H30" s="118"/>
      <c r="I30" s="6"/>
      <c r="J30" s="6"/>
      <c r="K30" s="6"/>
      <c r="L30" s="6"/>
      <c r="M30" s="6"/>
      <c r="N30" s="6"/>
      <c r="O30" s="6"/>
      <c r="P30" s="6"/>
      <c r="Q30" s="6"/>
      <c r="R30" s="6"/>
      <c r="S30" s="6"/>
      <c r="T30" s="6"/>
      <c r="U30" s="6">
        <v>2.8472222222222222E-2</v>
      </c>
      <c r="V30" s="6"/>
      <c r="W30" s="6"/>
      <c r="X30" s="6"/>
      <c r="Y30" s="6"/>
      <c r="Z30" s="6">
        <v>2.9699074074074076E-2</v>
      </c>
      <c r="AA30" s="6"/>
      <c r="AB30" s="6">
        <v>2.9016203703703704E-2</v>
      </c>
      <c r="AC30" s="6">
        <v>2.9108796296296296E-2</v>
      </c>
      <c r="AD30" s="6"/>
      <c r="AE30" s="6"/>
      <c r="AF30" s="6">
        <v>2.7615740740740739E-2</v>
      </c>
      <c r="AG30" s="6"/>
      <c r="AH30" s="6"/>
      <c r="AI30" s="6">
        <v>2.7754629629629629E-2</v>
      </c>
      <c r="AJ30" s="6"/>
      <c r="AK30" s="6"/>
      <c r="AL30" s="6"/>
      <c r="AM30" s="6"/>
      <c r="AN30" s="6"/>
      <c r="AO30" s="6"/>
      <c r="AP30" s="102"/>
    </row>
    <row r="31" spans="1:42" x14ac:dyDescent="0.5">
      <c r="A31" s="101" t="str">
        <f>F31</f>
        <v/>
      </c>
      <c r="B31" s="17" t="str">
        <f>'5k Men'!B31</f>
        <v>Tom</v>
      </c>
      <c r="C31" s="17" t="str">
        <f>'5k Men'!C31</f>
        <v>Dawson</v>
      </c>
      <c r="D31" s="8" t="str">
        <f t="shared" si="1"/>
        <v/>
      </c>
      <c r="E31" s="8" t="str">
        <f>IF(OR(D31="",COUNTIF($D$4:$D$176,"="&amp;D31)&lt;=1),"",IF(COUNTIF($D$4:$D31,"="&amp;D31)=1,"",COUNTIF($D$4:$D31,"="&amp;D31)-1))</f>
        <v/>
      </c>
      <c r="F31" s="8" t="str">
        <f>IF(D31="","",SUM(D31:E31))</f>
        <v/>
      </c>
      <c r="G31" s="6">
        <f t="shared" si="6"/>
        <v>0</v>
      </c>
      <c r="H31" s="118"/>
      <c r="I31" s="6"/>
      <c r="J31" s="6"/>
      <c r="K31" s="6"/>
      <c r="L31" s="6"/>
      <c r="M31" s="6"/>
      <c r="N31" s="6"/>
      <c r="O31" s="6"/>
      <c r="P31" s="6"/>
      <c r="Q31" s="6"/>
      <c r="R31" s="6"/>
      <c r="S31" s="6"/>
      <c r="T31" s="6"/>
      <c r="U31" s="6"/>
      <c r="V31" s="6"/>
      <c r="W31" s="6"/>
      <c r="X31" s="6"/>
      <c r="Y31" s="6"/>
      <c r="Z31" s="6"/>
      <c r="AA31" s="6"/>
      <c r="AB31" s="6"/>
      <c r="AC31" s="6"/>
      <c r="AD31" s="6"/>
      <c r="AE31" s="6"/>
      <c r="AF31" s="6"/>
      <c r="AG31" s="6"/>
      <c r="AH31" s="6"/>
      <c r="AI31" s="6"/>
      <c r="AJ31" s="6"/>
      <c r="AK31" s="6"/>
      <c r="AL31" s="6"/>
      <c r="AM31" s="6"/>
      <c r="AN31" s="6"/>
      <c r="AO31" s="6"/>
      <c r="AP31" s="102"/>
    </row>
    <row r="32" spans="1:42" x14ac:dyDescent="0.5">
      <c r="A32" s="101">
        <f t="shared" si="0"/>
        <v>40</v>
      </c>
      <c r="B32" s="17" t="str">
        <f>'5k Men'!B32</f>
        <v>Matthew</v>
      </c>
      <c r="C32" s="17" t="str">
        <f>'5k Men'!C32</f>
        <v>Dell</v>
      </c>
      <c r="D32" s="8">
        <f t="shared" si="1"/>
        <v>40</v>
      </c>
      <c r="E32" s="8" t="str">
        <f>IF(OR(D32="",COUNTIF($D$4:$D$176,"="&amp;D32)&lt;=1),"",IF(COUNTIF($D$4:$D32,"="&amp;D32)=1,"",COUNTIF($D$4:$D32,"="&amp;D32)-1))</f>
        <v/>
      </c>
      <c r="F32" s="8">
        <f t="shared" si="2"/>
        <v>40</v>
      </c>
      <c r="G32" s="6">
        <f t="shared" si="6"/>
        <v>3.3310185185185186E-2</v>
      </c>
      <c r="H32" s="118"/>
      <c r="I32" s="6"/>
      <c r="J32" s="6"/>
      <c r="K32" s="6"/>
      <c r="L32" s="6"/>
      <c r="M32" s="6"/>
      <c r="N32" s="6"/>
      <c r="O32" s="6"/>
      <c r="P32" s="6"/>
      <c r="Q32" s="6"/>
      <c r="R32" s="6"/>
      <c r="S32" s="6"/>
      <c r="T32" s="6"/>
      <c r="U32" s="6"/>
      <c r="V32" s="6"/>
      <c r="W32" s="6"/>
      <c r="X32" s="6"/>
      <c r="Y32" s="6"/>
      <c r="Z32" s="6"/>
      <c r="AA32" s="6"/>
      <c r="AB32" s="6"/>
      <c r="AC32" s="6"/>
      <c r="AD32" s="6"/>
      <c r="AE32" s="6"/>
      <c r="AF32" s="6"/>
      <c r="AG32" s="6"/>
      <c r="AH32" s="6">
        <v>3.3310185185185186E-2</v>
      </c>
      <c r="AI32" s="6"/>
      <c r="AJ32" s="6"/>
      <c r="AK32" s="6"/>
      <c r="AL32" s="6"/>
      <c r="AM32" s="6"/>
      <c r="AN32" s="6"/>
      <c r="AO32" s="6"/>
      <c r="AP32" s="102"/>
    </row>
    <row r="33" spans="1:42" x14ac:dyDescent="0.5">
      <c r="A33" s="101" t="str">
        <f>F33</f>
        <v/>
      </c>
      <c r="B33" s="17" t="str">
        <f>'5k Men'!B33</f>
        <v>Connor</v>
      </c>
      <c r="C33" s="17" t="str">
        <f>'5k Men'!C33</f>
        <v>Derbyshire</v>
      </c>
      <c r="D33" s="8" t="str">
        <f t="shared" si="1"/>
        <v/>
      </c>
      <c r="E33" s="8" t="str">
        <f>IF(OR(D33="",COUNTIF($D$4:$D$176,"="&amp;D33)&lt;=1),"",IF(COUNTIF($D$4:$D33,"="&amp;D33)=1,"",COUNTIF($D$4:$D33,"="&amp;D33)-1))</f>
        <v/>
      </c>
      <c r="F33" s="8" t="str">
        <f>IF(D33="","",SUM(D33:E33))</f>
        <v/>
      </c>
      <c r="G33" s="6">
        <f t="shared" si="6"/>
        <v>0</v>
      </c>
      <c r="H33" s="118"/>
      <c r="I33" s="6"/>
      <c r="J33" s="6"/>
      <c r="K33" s="6"/>
      <c r="L33" s="6"/>
      <c r="M33" s="6"/>
      <c r="N33" s="6"/>
      <c r="O33" s="6"/>
      <c r="P33" s="6"/>
      <c r="Q33" s="6"/>
      <c r="R33" s="6"/>
      <c r="S33" s="6"/>
      <c r="T33" s="6"/>
      <c r="U33" s="6"/>
      <c r="V33" s="6"/>
      <c r="W33" s="6"/>
      <c r="X33" s="6"/>
      <c r="Y33" s="6"/>
      <c r="Z33" s="6"/>
      <c r="AA33" s="6"/>
      <c r="AB33" s="6"/>
      <c r="AC33" s="6"/>
      <c r="AD33" s="6"/>
      <c r="AE33" s="6"/>
      <c r="AF33" s="6"/>
      <c r="AG33" s="6"/>
      <c r="AH33" s="6"/>
      <c r="AI33" s="6"/>
      <c r="AJ33" s="6"/>
      <c r="AK33" s="6"/>
      <c r="AL33" s="6"/>
      <c r="AM33" s="6"/>
      <c r="AN33" s="6"/>
      <c r="AO33" s="6"/>
      <c r="AP33" s="102"/>
    </row>
    <row r="34" spans="1:42" x14ac:dyDescent="0.5">
      <c r="A34" s="101" t="str">
        <f>F34</f>
        <v/>
      </c>
      <c r="B34" s="17" t="str">
        <f>'5k Men'!B34</f>
        <v>Callum</v>
      </c>
      <c r="C34" s="17" t="str">
        <f>'5k Men'!C34</f>
        <v>Duroe</v>
      </c>
      <c r="D34" s="8" t="str">
        <f t="shared" si="1"/>
        <v/>
      </c>
      <c r="E34" s="8" t="str">
        <f>IF(OR(D34="",COUNTIF($D$4:$D$176,"="&amp;D34)&lt;=1),"",IF(COUNTIF($D$4:$D34,"="&amp;D34)=1,"",COUNTIF($D$4:$D34,"="&amp;D34)-1))</f>
        <v/>
      </c>
      <c r="F34" s="8" t="str">
        <f>IF(D34="","",SUM(D34:E34))</f>
        <v/>
      </c>
      <c r="G34" s="6">
        <f t="shared" si="6"/>
        <v>0</v>
      </c>
      <c r="H34" s="118"/>
      <c r="I34" s="6"/>
      <c r="J34" s="6"/>
      <c r="K34" s="6"/>
      <c r="L34" s="6"/>
      <c r="M34" s="6"/>
      <c r="N34" s="6"/>
      <c r="O34" s="6"/>
      <c r="P34" s="6"/>
      <c r="Q34" s="6"/>
      <c r="R34" s="6"/>
      <c r="S34" s="6"/>
      <c r="T34" s="6"/>
      <c r="U34" s="6"/>
      <c r="V34" s="6"/>
      <c r="W34" s="6"/>
      <c r="X34" s="6"/>
      <c r="Y34" s="6"/>
      <c r="Z34" s="6"/>
      <c r="AA34" s="6"/>
      <c r="AB34" s="6"/>
      <c r="AC34" s="6"/>
      <c r="AD34" s="6"/>
      <c r="AE34" s="6"/>
      <c r="AF34" s="6"/>
      <c r="AG34" s="6"/>
      <c r="AH34" s="6"/>
      <c r="AI34" s="6"/>
      <c r="AJ34" s="6"/>
      <c r="AK34" s="6"/>
      <c r="AL34" s="6"/>
      <c r="AM34" s="6"/>
      <c r="AN34" s="6"/>
      <c r="AO34" s="6"/>
      <c r="AP34" s="102"/>
    </row>
    <row r="35" spans="1:42" x14ac:dyDescent="0.5">
      <c r="A35" s="101" t="str">
        <f t="shared" si="0"/>
        <v/>
      </c>
      <c r="B35" s="17" t="str">
        <f>'5k Men'!B35</f>
        <v>Paul</v>
      </c>
      <c r="C35" s="17" t="str">
        <f>'5k Men'!C35</f>
        <v>Duxbury</v>
      </c>
      <c r="D35" s="8" t="str">
        <f t="shared" si="1"/>
        <v/>
      </c>
      <c r="E35" s="8" t="str">
        <f>IF(OR(D35="",COUNTIF($D$4:$D$176,"="&amp;D35)&lt;=1),"",IF(COUNTIF($D$4:$D35,"="&amp;D35)=1,"",COUNTIF($D$4:$D35,"="&amp;D35)-1))</f>
        <v/>
      </c>
      <c r="F35" s="8" t="str">
        <f t="shared" si="2"/>
        <v/>
      </c>
      <c r="G35" s="6">
        <f t="shared" si="6"/>
        <v>0</v>
      </c>
      <c r="H35" s="118"/>
      <c r="I35" s="6"/>
      <c r="J35" s="6"/>
      <c r="K35" s="6"/>
      <c r="L35" s="6"/>
      <c r="M35" s="6"/>
      <c r="N35" s="6"/>
      <c r="O35" s="6"/>
      <c r="P35" s="6"/>
      <c r="Q35" s="6"/>
      <c r="R35" s="6"/>
      <c r="S35" s="6"/>
      <c r="T35" s="6"/>
      <c r="U35" s="6"/>
      <c r="V35" s="6"/>
      <c r="W35" s="6"/>
      <c r="X35" s="6"/>
      <c r="Y35" s="6"/>
      <c r="Z35" s="6"/>
      <c r="AA35" s="6"/>
      <c r="AB35" s="6"/>
      <c r="AC35" s="6"/>
      <c r="AD35" s="6"/>
      <c r="AE35" s="6"/>
      <c r="AF35" s="6"/>
      <c r="AG35" s="6"/>
      <c r="AH35" s="6"/>
      <c r="AI35" s="6"/>
      <c r="AJ35" s="6"/>
      <c r="AK35" s="6"/>
      <c r="AL35" s="6"/>
      <c r="AM35" s="6"/>
      <c r="AN35" s="6"/>
      <c r="AO35" s="6"/>
      <c r="AP35" s="102"/>
    </row>
    <row r="36" spans="1:42" x14ac:dyDescent="0.5">
      <c r="A36" s="101" t="str">
        <f>F36</f>
        <v/>
      </c>
      <c r="B36" s="17" t="str">
        <f>'5k Men'!B36</f>
        <v>Keith</v>
      </c>
      <c r="C36" s="17" t="str">
        <f>'5k Men'!C36</f>
        <v>Earle</v>
      </c>
      <c r="D36" s="8" t="str">
        <f t="shared" ref="D36:D67" si="22">IF(RANK(G36,G$4:G$176,1)-COUNTIF(G$4:G$176,"=0")&lt;=0,"",RANK(G36,G$4:G$176,1)-COUNTIF(G$4:G$176,"=0"))</f>
        <v/>
      </c>
      <c r="E36" s="8" t="str">
        <f>IF(OR(D36="",COUNTIF($D$4:$D$176,"="&amp;D36)&lt;=1),"",IF(COUNTIF($D$4:$D36,"="&amp;D36)=1,"",COUNTIF($D$4:$D36,"="&amp;D36)-1))</f>
        <v/>
      </c>
      <c r="F36" s="8" t="str">
        <f>IF(D36="","",SUM(D36:E36))</f>
        <v/>
      </c>
      <c r="G36" s="6">
        <f t="shared" si="6"/>
        <v>0</v>
      </c>
      <c r="H36" s="118"/>
      <c r="I36" s="6"/>
      <c r="J36" s="6"/>
      <c r="K36" s="6"/>
      <c r="L36" s="6"/>
      <c r="M36" s="6"/>
      <c r="N36" s="6"/>
      <c r="O36" s="6"/>
      <c r="P36" s="6"/>
      <c r="Q36" s="6"/>
      <c r="R36" s="6"/>
      <c r="S36" s="6"/>
      <c r="T36" s="6"/>
      <c r="U36" s="6"/>
      <c r="V36" s="6"/>
      <c r="W36" s="6"/>
      <c r="X36" s="6"/>
      <c r="Y36" s="6"/>
      <c r="Z36" s="6"/>
      <c r="AA36" s="6"/>
      <c r="AB36" s="6"/>
      <c r="AC36" s="6"/>
      <c r="AD36" s="6"/>
      <c r="AE36" s="6"/>
      <c r="AF36" s="6"/>
      <c r="AG36" s="6"/>
      <c r="AH36" s="6"/>
      <c r="AI36" s="6"/>
      <c r="AJ36" s="6"/>
      <c r="AK36" s="6"/>
      <c r="AL36" s="6"/>
      <c r="AM36" s="6"/>
      <c r="AN36" s="6"/>
      <c r="AO36" s="6"/>
      <c r="AP36" s="102"/>
    </row>
    <row r="37" spans="1:42" x14ac:dyDescent="0.5">
      <c r="A37" s="101" t="str">
        <f t="shared" si="0"/>
        <v/>
      </c>
      <c r="B37" s="17" t="str">
        <f>'5k Men'!B37</f>
        <v>Matt</v>
      </c>
      <c r="C37" s="17" t="str">
        <f>'5k Men'!C37</f>
        <v>Edey</v>
      </c>
      <c r="D37" s="8" t="str">
        <f t="shared" si="22"/>
        <v/>
      </c>
      <c r="E37" s="8" t="str">
        <f>IF(OR(D37="",COUNTIF($D$4:$D$176,"="&amp;D37)&lt;=1),"",IF(COUNTIF($D$4:$D37,"="&amp;D37)=1,"",COUNTIF($D$4:$D37,"="&amp;D37)-1))</f>
        <v/>
      </c>
      <c r="F37" s="8" t="str">
        <f t="shared" si="2"/>
        <v/>
      </c>
      <c r="G37" s="6">
        <f t="shared" si="6"/>
        <v>0</v>
      </c>
      <c r="H37" s="118"/>
      <c r="I37" s="6"/>
      <c r="J37" s="6"/>
      <c r="K37" s="6"/>
      <c r="L37" s="6"/>
      <c r="M37" s="6"/>
      <c r="N37" s="6"/>
      <c r="O37" s="6"/>
      <c r="P37" s="6"/>
      <c r="Q37" s="6"/>
      <c r="R37" s="6"/>
      <c r="S37" s="6"/>
      <c r="T37" s="6"/>
      <c r="U37" s="6"/>
      <c r="V37" s="6"/>
      <c r="W37" s="6"/>
      <c r="X37" s="6"/>
      <c r="Y37" s="6"/>
      <c r="Z37" s="6"/>
      <c r="AA37" s="6"/>
      <c r="AB37" s="6"/>
      <c r="AC37" s="6"/>
      <c r="AD37" s="6"/>
      <c r="AE37" s="6"/>
      <c r="AF37" s="6"/>
      <c r="AG37" s="6"/>
      <c r="AH37" s="6"/>
      <c r="AI37" s="6"/>
      <c r="AJ37" s="6"/>
      <c r="AK37" s="6"/>
      <c r="AL37" s="6"/>
      <c r="AM37" s="6"/>
      <c r="AN37" s="6"/>
      <c r="AO37" s="6"/>
      <c r="AP37" s="102"/>
    </row>
    <row r="38" spans="1:42" x14ac:dyDescent="0.5">
      <c r="A38" s="101">
        <f t="shared" si="0"/>
        <v>11</v>
      </c>
      <c r="B38" s="17" t="str">
        <f>'5k Men'!B38</f>
        <v>Darren</v>
      </c>
      <c r="C38" s="17" t="str">
        <f>'5k Men'!C38</f>
        <v>Edge</v>
      </c>
      <c r="D38" s="8">
        <f t="shared" si="22"/>
        <v>11</v>
      </c>
      <c r="E38" s="8" t="str">
        <f>IF(OR(D38="",COUNTIF($D$4:$D$176,"="&amp;D38)&lt;=1),"",IF(COUNTIF($D$4:$D38,"="&amp;D38)=1,"",COUNTIF($D$4:$D38,"="&amp;D38)-1))</f>
        <v/>
      </c>
      <c r="F38" s="8">
        <f t="shared" si="2"/>
        <v>11</v>
      </c>
      <c r="G38" s="6">
        <f t="shared" si="6"/>
        <v>2.6493055555555554E-2</v>
      </c>
      <c r="H38" s="118"/>
      <c r="I38" s="6"/>
      <c r="J38" s="6"/>
      <c r="K38" s="6"/>
      <c r="L38" s="6"/>
      <c r="M38" s="6"/>
      <c r="N38" s="6"/>
      <c r="O38" s="6"/>
      <c r="P38" s="6"/>
      <c r="Q38" s="6"/>
      <c r="R38" s="6"/>
      <c r="S38" s="6"/>
      <c r="T38" s="6">
        <v>2.7835648148148148E-2</v>
      </c>
      <c r="U38" s="6"/>
      <c r="V38" s="6">
        <v>2.6493055555555554E-2</v>
      </c>
      <c r="W38" s="6"/>
      <c r="X38" s="6"/>
      <c r="Y38" s="6"/>
      <c r="Z38" s="6"/>
      <c r="AA38" s="6"/>
      <c r="AB38" s="6"/>
      <c r="AC38" s="6"/>
      <c r="AD38" s="6"/>
      <c r="AE38" s="6"/>
      <c r="AF38" s="6"/>
      <c r="AG38" s="6"/>
      <c r="AH38" s="6"/>
      <c r="AI38" s="6"/>
      <c r="AJ38" s="6"/>
      <c r="AK38" s="6"/>
      <c r="AL38" s="6"/>
      <c r="AM38" s="6"/>
      <c r="AN38" s="6"/>
      <c r="AO38" s="6"/>
      <c r="AP38" s="102"/>
    </row>
    <row r="39" spans="1:42" x14ac:dyDescent="0.5">
      <c r="A39" s="101" t="str">
        <f t="shared" si="0"/>
        <v/>
      </c>
      <c r="B39" s="17" t="str">
        <f>'5k Men'!B39</f>
        <v>David</v>
      </c>
      <c r="C39" s="17" t="str">
        <f>'5k Men'!C39</f>
        <v>Elliott-Button</v>
      </c>
      <c r="D39" s="8" t="str">
        <f t="shared" si="22"/>
        <v/>
      </c>
      <c r="E39" s="8" t="str">
        <f>IF(OR(D39="",COUNTIF($D$4:$D$176,"="&amp;D39)&lt;=1),"",IF(COUNTIF($D$4:$D39,"="&amp;D39)=1,"",COUNTIF($D$4:$D39,"="&amp;D39)-1))</f>
        <v/>
      </c>
      <c r="F39" s="8" t="str">
        <f t="shared" si="2"/>
        <v/>
      </c>
      <c r="G39" s="6">
        <f t="shared" si="6"/>
        <v>0</v>
      </c>
      <c r="H39" s="118"/>
      <c r="I39" s="6"/>
      <c r="J39" s="6"/>
      <c r="K39" s="6"/>
      <c r="L39" s="6"/>
      <c r="M39" s="6"/>
      <c r="N39" s="6"/>
      <c r="O39" s="6"/>
      <c r="P39" s="6"/>
      <c r="Q39" s="6"/>
      <c r="R39" s="6"/>
      <c r="S39" s="6"/>
      <c r="T39" s="6"/>
      <c r="U39" s="6"/>
      <c r="V39" s="6"/>
      <c r="W39" s="6"/>
      <c r="X39" s="6"/>
      <c r="Y39" s="6"/>
      <c r="Z39" s="6"/>
      <c r="AA39" s="6"/>
      <c r="AB39" s="6"/>
      <c r="AC39" s="6"/>
      <c r="AD39" s="6"/>
      <c r="AE39" s="6"/>
      <c r="AF39" s="6"/>
      <c r="AG39" s="6"/>
      <c r="AH39" s="6"/>
      <c r="AI39" s="6"/>
      <c r="AJ39" s="6"/>
      <c r="AK39" s="6"/>
      <c r="AL39" s="6"/>
      <c r="AM39" s="6"/>
      <c r="AN39" s="6"/>
      <c r="AO39" s="6"/>
      <c r="AP39" s="102"/>
    </row>
    <row r="40" spans="1:42" x14ac:dyDescent="0.5">
      <c r="A40" s="101">
        <f t="shared" si="0"/>
        <v>50</v>
      </c>
      <c r="B40" s="17" t="str">
        <f>'5k Men'!B40</f>
        <v>Stuart</v>
      </c>
      <c r="C40" s="17" t="str">
        <f>'5k Men'!C40</f>
        <v>Eskrett</v>
      </c>
      <c r="D40" s="8">
        <f t="shared" si="22"/>
        <v>50</v>
      </c>
      <c r="E40" s="8" t="str">
        <f>IF(OR(D40="",COUNTIF($D$4:$D$176,"="&amp;D40)&lt;=1),"",IF(COUNTIF($D$4:$D40,"="&amp;D40)=1,"",COUNTIF($D$4:$D40,"="&amp;D40)-1))</f>
        <v/>
      </c>
      <c r="F40" s="8">
        <f t="shared" si="2"/>
        <v>50</v>
      </c>
      <c r="G40" s="6">
        <f t="shared" si="6"/>
        <v>3.7476851851851851E-2</v>
      </c>
      <c r="H40" s="118"/>
      <c r="I40" s="6"/>
      <c r="J40" s="6"/>
      <c r="K40" s="6"/>
      <c r="L40" s="6"/>
      <c r="M40" s="6"/>
      <c r="N40" s="6"/>
      <c r="O40" s="6"/>
      <c r="P40" s="6"/>
      <c r="Q40" s="6"/>
      <c r="R40" s="6"/>
      <c r="S40" s="6"/>
      <c r="T40" s="6"/>
      <c r="U40" s="6"/>
      <c r="V40" s="6"/>
      <c r="W40" s="6"/>
      <c r="X40" s="6"/>
      <c r="Y40" s="6"/>
      <c r="Z40" s="6"/>
      <c r="AA40" s="6"/>
      <c r="AB40" s="6"/>
      <c r="AC40" s="6">
        <v>3.7476851851851851E-2</v>
      </c>
      <c r="AD40" s="6"/>
      <c r="AE40" s="6"/>
      <c r="AF40" s="6"/>
      <c r="AG40" s="6"/>
      <c r="AH40" s="6"/>
      <c r="AI40" s="6"/>
      <c r="AJ40" s="6"/>
      <c r="AK40" s="6"/>
      <c r="AL40" s="6"/>
      <c r="AM40" s="6"/>
      <c r="AN40" s="6"/>
      <c r="AO40" s="6"/>
      <c r="AP40" s="102"/>
    </row>
    <row r="41" spans="1:42" x14ac:dyDescent="0.5">
      <c r="A41" s="101" t="str">
        <f t="shared" si="0"/>
        <v/>
      </c>
      <c r="B41" s="17" t="str">
        <f>'5k Men'!B41</f>
        <v>Jonathan</v>
      </c>
      <c r="C41" s="17" t="str">
        <f>'5k Men'!C41</f>
        <v>Ewen</v>
      </c>
      <c r="D41" s="8" t="str">
        <f t="shared" si="22"/>
        <v/>
      </c>
      <c r="E41" s="8" t="str">
        <f>IF(OR(D41="",COUNTIF($D$4:$D$176,"="&amp;D41)&lt;=1),"",IF(COUNTIF($D$4:$D41,"="&amp;D41)=1,"",COUNTIF($D$4:$D41,"="&amp;D41)-1))</f>
        <v/>
      </c>
      <c r="F41" s="8" t="str">
        <f t="shared" si="2"/>
        <v/>
      </c>
      <c r="G41" s="6">
        <f t="shared" si="6"/>
        <v>0</v>
      </c>
      <c r="H41" s="118"/>
      <c r="I41" s="6"/>
      <c r="J41" s="6"/>
      <c r="K41" s="6"/>
      <c r="L41" s="6"/>
      <c r="M41" s="6"/>
      <c r="N41" s="6"/>
      <c r="O41" s="6"/>
      <c r="P41" s="6"/>
      <c r="Q41" s="6"/>
      <c r="R41" s="6"/>
      <c r="S41" s="6"/>
      <c r="T41" s="6"/>
      <c r="U41" s="6"/>
      <c r="V41" s="6"/>
      <c r="W41" s="6"/>
      <c r="X41" s="6"/>
      <c r="Y41" s="6"/>
      <c r="Z41" s="6"/>
      <c r="AA41" s="6"/>
      <c r="AB41" s="6"/>
      <c r="AC41" s="6"/>
      <c r="AD41" s="6"/>
      <c r="AE41" s="6"/>
      <c r="AF41" s="6"/>
      <c r="AG41" s="6"/>
      <c r="AH41" s="6"/>
      <c r="AI41" s="6"/>
      <c r="AJ41" s="6"/>
      <c r="AK41" s="6"/>
      <c r="AL41" s="6"/>
      <c r="AM41" s="6"/>
      <c r="AN41" s="6"/>
      <c r="AO41" s="6"/>
      <c r="AP41" s="102"/>
    </row>
    <row r="42" spans="1:42" x14ac:dyDescent="0.5">
      <c r="A42" s="101">
        <f t="shared" si="0"/>
        <v>60</v>
      </c>
      <c r="B42" s="17" t="str">
        <f>'5k Men'!B42</f>
        <v>Alan</v>
      </c>
      <c r="C42" s="17" t="str">
        <f>'5k Men'!C42</f>
        <v>Flint</v>
      </c>
      <c r="D42" s="8">
        <f t="shared" si="22"/>
        <v>60</v>
      </c>
      <c r="E42" s="8" t="str">
        <f>IF(OR(D42="",COUNTIF($D$4:$D$176,"="&amp;D42)&lt;=1),"",IF(COUNTIF($D$4:$D42,"="&amp;D42)=1,"",COUNTIF($D$4:$D42,"="&amp;D42)-1))</f>
        <v/>
      </c>
      <c r="F42" s="8">
        <f t="shared" si="2"/>
        <v>60</v>
      </c>
      <c r="G42" s="6">
        <f t="shared" si="6"/>
        <v>4.1250000000000002E-2</v>
      </c>
      <c r="H42" s="118"/>
      <c r="I42" s="6"/>
      <c r="J42" s="6"/>
      <c r="K42" s="6"/>
      <c r="L42" s="6"/>
      <c r="M42" s="6"/>
      <c r="N42" s="6"/>
      <c r="O42" s="6"/>
      <c r="P42" s="6"/>
      <c r="Q42" s="6"/>
      <c r="R42" s="6"/>
      <c r="S42" s="6"/>
      <c r="T42" s="6"/>
      <c r="U42" s="6"/>
      <c r="V42" s="6"/>
      <c r="W42" s="6">
        <v>4.1250000000000002E-2</v>
      </c>
      <c r="X42" s="6"/>
      <c r="Y42" s="6"/>
      <c r="Z42" s="6"/>
      <c r="AA42" s="6"/>
      <c r="AB42" s="6"/>
      <c r="AC42" s="6"/>
      <c r="AD42" s="6"/>
      <c r="AE42" s="6"/>
      <c r="AF42" s="6"/>
      <c r="AG42" s="6"/>
      <c r="AH42" s="6"/>
      <c r="AI42" s="6"/>
      <c r="AJ42" s="6"/>
      <c r="AK42" s="6"/>
      <c r="AL42" s="6"/>
      <c r="AM42" s="6"/>
      <c r="AN42" s="6"/>
      <c r="AO42" s="6"/>
      <c r="AP42" s="102"/>
    </row>
    <row r="43" spans="1:42" x14ac:dyDescent="0.5">
      <c r="A43" s="101">
        <f>F43</f>
        <v>52</v>
      </c>
      <c r="B43" s="17" t="str">
        <f>'5k Men'!B43</f>
        <v>Rodney</v>
      </c>
      <c r="C43" s="17" t="str">
        <f>'5k Men'!C43</f>
        <v>Forster</v>
      </c>
      <c r="D43" s="8">
        <f t="shared" si="22"/>
        <v>52</v>
      </c>
      <c r="E43" s="8" t="str">
        <f>IF(OR(D43="",COUNTIF($D$4:$D$176,"="&amp;D43)&lt;=1),"",IF(COUNTIF($D$4:$D43,"="&amp;D43)=1,"",COUNTIF($D$4:$D43,"="&amp;D43)-1))</f>
        <v/>
      </c>
      <c r="F43" s="8">
        <f>IF(D43="","",SUM(D43:E43))</f>
        <v>52</v>
      </c>
      <c r="G43" s="6">
        <f t="shared" si="6"/>
        <v>3.7673611111111109E-2</v>
      </c>
      <c r="H43" s="118"/>
      <c r="I43" s="6"/>
      <c r="J43" s="6"/>
      <c r="K43" s="6"/>
      <c r="L43" s="6"/>
      <c r="M43" s="6"/>
      <c r="N43" s="6"/>
      <c r="O43" s="6"/>
      <c r="P43" s="6"/>
      <c r="Q43" s="6"/>
      <c r="R43" s="6"/>
      <c r="S43" s="6"/>
      <c r="T43" s="6"/>
      <c r="U43" s="6"/>
      <c r="V43" s="6">
        <v>3.7673611111111109E-2</v>
      </c>
      <c r="W43" s="6"/>
      <c r="X43" s="6"/>
      <c r="Y43" s="6"/>
      <c r="Z43" s="6"/>
      <c r="AA43" s="6"/>
      <c r="AB43" s="6"/>
      <c r="AC43" s="6"/>
      <c r="AD43" s="6"/>
      <c r="AE43" s="6"/>
      <c r="AF43" s="6"/>
      <c r="AG43" s="6"/>
      <c r="AH43" s="6"/>
      <c r="AI43" s="6"/>
      <c r="AJ43" s="6"/>
      <c r="AK43" s="6"/>
      <c r="AL43" s="6"/>
      <c r="AM43" s="6"/>
      <c r="AN43" s="6"/>
      <c r="AO43" s="6"/>
      <c r="AP43" s="102"/>
    </row>
    <row r="44" spans="1:42" x14ac:dyDescent="0.5">
      <c r="A44" s="101">
        <f t="shared" ref="A44" si="23">F44</f>
        <v>48</v>
      </c>
      <c r="B44" s="17" t="str">
        <f>'5k Men'!B44</f>
        <v>Owen</v>
      </c>
      <c r="C44" s="17" t="str">
        <f>'5k Men'!C44</f>
        <v>Fox</v>
      </c>
      <c r="D44" s="8">
        <f t="shared" si="22"/>
        <v>48</v>
      </c>
      <c r="E44" s="8" t="str">
        <f>IF(OR(D44="",COUNTIF($D$4:$D$176,"="&amp;D44)&lt;=1),"",IF(COUNTIF($D$4:$D44,"="&amp;D44)=1,"",COUNTIF($D$4:$D44,"="&amp;D44)-1))</f>
        <v/>
      </c>
      <c r="F44" s="8">
        <f t="shared" ref="F44" si="24">IF(D44="","",SUM(D44:E44))</f>
        <v>48</v>
      </c>
      <c r="G44" s="6">
        <f t="shared" ref="G44" si="25">MIN(H44:AP44)</f>
        <v>3.6840277777777777E-2</v>
      </c>
      <c r="H44" s="118"/>
      <c r="I44" s="6">
        <v>3.6840277777777777E-2</v>
      </c>
      <c r="J44" s="6"/>
      <c r="K44" s="6"/>
      <c r="L44" s="6"/>
      <c r="M44" s="6"/>
      <c r="N44" s="6"/>
      <c r="O44" s="6"/>
      <c r="P44" s="6"/>
      <c r="Q44" s="6"/>
      <c r="R44" s="6"/>
      <c r="S44" s="6"/>
      <c r="T44" s="6">
        <v>3.9143518518518522E-2</v>
      </c>
      <c r="U44" s="6"/>
      <c r="V44" s="6"/>
      <c r="W44" s="6"/>
      <c r="X44" s="6"/>
      <c r="Y44" s="6"/>
      <c r="Z44" s="6"/>
      <c r="AA44" s="6"/>
      <c r="AB44" s="6"/>
      <c r="AC44" s="6"/>
      <c r="AD44" s="6"/>
      <c r="AE44" s="6"/>
      <c r="AF44" s="6"/>
      <c r="AG44" s="6"/>
      <c r="AH44" s="6"/>
      <c r="AI44" s="6"/>
      <c r="AJ44" s="6"/>
      <c r="AK44" s="6"/>
      <c r="AL44" s="6"/>
      <c r="AM44" s="6"/>
      <c r="AN44" s="6"/>
      <c r="AO44" s="6"/>
      <c r="AP44" s="102"/>
    </row>
    <row r="45" spans="1:42" x14ac:dyDescent="0.5">
      <c r="A45" s="101" t="str">
        <f t="shared" si="0"/>
        <v/>
      </c>
      <c r="B45" s="17" t="str">
        <f>'5k Men'!B45</f>
        <v>Matthew</v>
      </c>
      <c r="C45" s="17" t="str">
        <f>'5k Men'!C45</f>
        <v>Frampton</v>
      </c>
      <c r="D45" s="8" t="str">
        <f t="shared" si="22"/>
        <v/>
      </c>
      <c r="E45" s="8" t="str">
        <f>IF(OR(D45="",COUNTIF($D$4:$D$176,"="&amp;D45)&lt;=1),"",IF(COUNTIF($D$4:$D45,"="&amp;D45)=1,"",COUNTIF($D$4:$D45,"="&amp;D45)-1))</f>
        <v/>
      </c>
      <c r="F45" s="8" t="str">
        <f t="shared" si="2"/>
        <v/>
      </c>
      <c r="G45" s="6">
        <f t="shared" si="6"/>
        <v>0</v>
      </c>
      <c r="H45" s="118"/>
      <c r="I45" s="6"/>
      <c r="J45" s="6"/>
      <c r="K45" s="6"/>
      <c r="L45" s="6"/>
      <c r="M45" s="6"/>
      <c r="N45" s="6"/>
      <c r="O45" s="6"/>
      <c r="P45" s="6"/>
      <c r="Q45" s="6"/>
      <c r="R45" s="6"/>
      <c r="S45" s="6"/>
      <c r="T45" s="6"/>
      <c r="U45" s="6"/>
      <c r="V45" s="6"/>
      <c r="W45" s="6"/>
      <c r="X45" s="6"/>
      <c r="Y45" s="6"/>
      <c r="Z45" s="6"/>
      <c r="AA45" s="6"/>
      <c r="AB45" s="6"/>
      <c r="AC45" s="6"/>
      <c r="AD45" s="6"/>
      <c r="AE45" s="6"/>
      <c r="AF45" s="6"/>
      <c r="AG45" s="6"/>
      <c r="AH45" s="6"/>
      <c r="AI45" s="6"/>
      <c r="AJ45" s="6"/>
      <c r="AK45" s="6"/>
      <c r="AL45" s="6"/>
      <c r="AM45" s="6"/>
      <c r="AN45" s="6"/>
      <c r="AO45" s="6"/>
      <c r="AP45" s="102"/>
    </row>
    <row r="46" spans="1:42" x14ac:dyDescent="0.5">
      <c r="A46" s="101" t="str">
        <f t="shared" si="0"/>
        <v/>
      </c>
      <c r="B46" s="17" t="str">
        <f>'5k Men'!B46</f>
        <v>Kieron</v>
      </c>
      <c r="C46" s="17" t="str">
        <f>'5k Men'!C46</f>
        <v>Freeman</v>
      </c>
      <c r="D46" s="8" t="str">
        <f t="shared" si="22"/>
        <v/>
      </c>
      <c r="E46" s="8" t="str">
        <f>IF(OR(D46="",COUNTIF($D$4:$D$176,"="&amp;D46)&lt;=1),"",IF(COUNTIF($D$4:$D46,"="&amp;D46)=1,"",COUNTIF($D$4:$D46,"="&amp;D46)-1))</f>
        <v/>
      </c>
      <c r="F46" s="8" t="str">
        <f t="shared" si="2"/>
        <v/>
      </c>
      <c r="G46" s="6">
        <f t="shared" si="6"/>
        <v>0</v>
      </c>
      <c r="H46" s="118"/>
      <c r="I46" s="6"/>
      <c r="J46" s="6"/>
      <c r="K46" s="6"/>
      <c r="L46" s="6"/>
      <c r="M46" s="6"/>
      <c r="N46" s="6"/>
      <c r="O46" s="6"/>
      <c r="P46" s="6"/>
      <c r="Q46" s="6"/>
      <c r="R46" s="6"/>
      <c r="S46" s="6"/>
      <c r="T46" s="6"/>
      <c r="U46" s="6"/>
      <c r="V46" s="6"/>
      <c r="W46" s="6"/>
      <c r="X46" s="6"/>
      <c r="Y46" s="6"/>
      <c r="Z46" s="6"/>
      <c r="AA46" s="6"/>
      <c r="AB46" s="6"/>
      <c r="AC46" s="6"/>
      <c r="AD46" s="6"/>
      <c r="AE46" s="6"/>
      <c r="AF46" s="6"/>
      <c r="AG46" s="6"/>
      <c r="AH46" s="6"/>
      <c r="AI46" s="6"/>
      <c r="AJ46" s="6"/>
      <c r="AK46" s="6"/>
      <c r="AL46" s="6"/>
      <c r="AM46" s="6"/>
      <c r="AN46" s="6"/>
      <c r="AO46" s="6"/>
      <c r="AP46" s="102"/>
    </row>
    <row r="47" spans="1:42" x14ac:dyDescent="0.5">
      <c r="A47" s="101" t="str">
        <f>F47</f>
        <v/>
      </c>
      <c r="B47" s="17" t="str">
        <f>'5k Men'!B47</f>
        <v>Matthew</v>
      </c>
      <c r="C47" s="17" t="str">
        <f>'5k Men'!C47</f>
        <v>Galvin</v>
      </c>
      <c r="D47" s="8" t="str">
        <f t="shared" si="22"/>
        <v/>
      </c>
      <c r="E47" s="8" t="str">
        <f>IF(OR(D47="",COUNTIF($D$4:$D$176,"="&amp;D47)&lt;=1),"",IF(COUNTIF($D$4:$D47,"="&amp;D47)=1,"",COUNTIF($D$4:$D47,"="&amp;D47)-1))</f>
        <v/>
      </c>
      <c r="F47" s="8" t="str">
        <f>IF(D47="","",SUM(D47:E47))</f>
        <v/>
      </c>
      <c r="G47" s="6">
        <f t="shared" si="6"/>
        <v>0</v>
      </c>
      <c r="H47" s="118"/>
      <c r="I47" s="6"/>
      <c r="J47" s="6"/>
      <c r="K47" s="6"/>
      <c r="L47" s="6"/>
      <c r="M47" s="6"/>
      <c r="N47" s="6"/>
      <c r="O47" s="6"/>
      <c r="P47" s="6"/>
      <c r="Q47" s="6"/>
      <c r="R47" s="6"/>
      <c r="S47" s="6"/>
      <c r="T47" s="6"/>
      <c r="U47" s="6"/>
      <c r="V47" s="6"/>
      <c r="W47" s="6"/>
      <c r="X47" s="6"/>
      <c r="Y47" s="6"/>
      <c r="Z47" s="6"/>
      <c r="AA47" s="6"/>
      <c r="AB47" s="6"/>
      <c r="AC47" s="6"/>
      <c r="AD47" s="6"/>
      <c r="AE47" s="6"/>
      <c r="AF47" s="6"/>
      <c r="AG47" s="6"/>
      <c r="AH47" s="6"/>
      <c r="AI47" s="6"/>
      <c r="AJ47" s="6"/>
      <c r="AK47" s="6"/>
      <c r="AL47" s="6"/>
      <c r="AM47" s="6"/>
      <c r="AN47" s="6"/>
      <c r="AO47" s="6"/>
      <c r="AP47" s="102"/>
    </row>
    <row r="48" spans="1:42" x14ac:dyDescent="0.5">
      <c r="A48" s="101" t="str">
        <f t="shared" si="0"/>
        <v/>
      </c>
      <c r="B48" s="17" t="str">
        <f>'5k Men'!B48</f>
        <v>Peter</v>
      </c>
      <c r="C48" s="17" t="str">
        <f>'5k Men'!C48</f>
        <v>Garrett</v>
      </c>
      <c r="D48" s="8" t="str">
        <f t="shared" si="22"/>
        <v/>
      </c>
      <c r="E48" s="8" t="str">
        <f>IF(OR(D48="",COUNTIF($D$4:$D$176,"="&amp;D48)&lt;=1),"",IF(COUNTIF($D$4:$D48,"="&amp;D48)=1,"",COUNTIF($D$4:$D48,"="&amp;D48)-1))</f>
        <v/>
      </c>
      <c r="F48" s="8" t="str">
        <f t="shared" si="2"/>
        <v/>
      </c>
      <c r="G48" s="6">
        <f t="shared" si="6"/>
        <v>0</v>
      </c>
      <c r="H48" s="118"/>
      <c r="I48" s="6"/>
      <c r="J48" s="6"/>
      <c r="K48" s="6"/>
      <c r="L48" s="6"/>
      <c r="M48" s="6"/>
      <c r="N48" s="6"/>
      <c r="O48" s="6"/>
      <c r="P48" s="6"/>
      <c r="Q48" s="6"/>
      <c r="R48" s="6"/>
      <c r="S48" s="6"/>
      <c r="T48" s="6"/>
      <c r="U48" s="6"/>
      <c r="V48" s="6"/>
      <c r="W48" s="6"/>
      <c r="X48" s="6"/>
      <c r="Y48" s="6"/>
      <c r="Z48" s="6"/>
      <c r="AA48" s="6"/>
      <c r="AB48" s="6"/>
      <c r="AC48" s="6"/>
      <c r="AD48" s="6"/>
      <c r="AE48" s="6"/>
      <c r="AF48" s="6"/>
      <c r="AG48" s="6"/>
      <c r="AH48" s="6"/>
      <c r="AI48" s="6"/>
      <c r="AJ48" s="6"/>
      <c r="AK48" s="6"/>
      <c r="AL48" s="6"/>
      <c r="AM48" s="6"/>
      <c r="AN48" s="6"/>
      <c r="AO48" s="6"/>
      <c r="AP48" s="102"/>
    </row>
    <row r="49" spans="1:42" x14ac:dyDescent="0.5">
      <c r="A49" s="101" t="str">
        <f t="shared" si="0"/>
        <v/>
      </c>
      <c r="B49" s="17" t="str">
        <f>'5k Men'!B49</f>
        <v>Chris</v>
      </c>
      <c r="C49" s="17" t="str">
        <f>'5k Men'!C49</f>
        <v>Gibson</v>
      </c>
      <c r="D49" s="8" t="str">
        <f t="shared" si="22"/>
        <v/>
      </c>
      <c r="E49" s="8" t="str">
        <f>IF(OR(D49="",COUNTIF($D$4:$D$176,"="&amp;D49)&lt;=1),"",IF(COUNTIF($D$4:$D49,"="&amp;D49)=1,"",COUNTIF($D$4:$D49,"="&amp;D49)-1))</f>
        <v/>
      </c>
      <c r="F49" s="8" t="str">
        <f t="shared" si="2"/>
        <v/>
      </c>
      <c r="G49" s="6">
        <f t="shared" si="6"/>
        <v>0</v>
      </c>
      <c r="H49" s="118"/>
      <c r="I49" s="6"/>
      <c r="J49" s="6"/>
      <c r="K49" s="6"/>
      <c r="L49" s="6"/>
      <c r="M49" s="6"/>
      <c r="N49" s="6"/>
      <c r="O49" s="6"/>
      <c r="P49" s="6"/>
      <c r="Q49" s="6"/>
      <c r="R49" s="6"/>
      <c r="S49" s="6"/>
      <c r="T49" s="6"/>
      <c r="U49" s="6"/>
      <c r="V49" s="6"/>
      <c r="W49" s="6"/>
      <c r="X49" s="6"/>
      <c r="Y49" s="6"/>
      <c r="Z49" s="6"/>
      <c r="AA49" s="6"/>
      <c r="AB49" s="6"/>
      <c r="AC49" s="6"/>
      <c r="AD49" s="6"/>
      <c r="AE49" s="6"/>
      <c r="AF49" s="6"/>
      <c r="AG49" s="6"/>
      <c r="AH49" s="6"/>
      <c r="AI49" s="6"/>
      <c r="AJ49" s="6"/>
      <c r="AK49" s="6"/>
      <c r="AL49" s="6"/>
      <c r="AM49" s="6"/>
      <c r="AN49" s="6"/>
      <c r="AO49" s="6"/>
      <c r="AP49" s="102"/>
    </row>
    <row r="50" spans="1:42" x14ac:dyDescent="0.5">
      <c r="A50" s="101" t="str">
        <f t="shared" si="0"/>
        <v/>
      </c>
      <c r="B50" s="17" t="str">
        <f>'5k Men'!B50</f>
        <v>Andrew</v>
      </c>
      <c r="C50" s="17" t="str">
        <f>'5k Men'!C50</f>
        <v>Grainger</v>
      </c>
      <c r="D50" s="8" t="str">
        <f t="shared" si="22"/>
        <v/>
      </c>
      <c r="E50" s="8" t="str">
        <f>IF(OR(D50="",COUNTIF($D$4:$D$176,"="&amp;D50)&lt;=1),"",IF(COUNTIF($D$4:$D50,"="&amp;D50)=1,"",COUNTIF($D$4:$D50,"="&amp;D50)-1))</f>
        <v/>
      </c>
      <c r="F50" s="8" t="str">
        <f t="shared" si="2"/>
        <v/>
      </c>
      <c r="G50" s="6">
        <f t="shared" si="6"/>
        <v>0</v>
      </c>
      <c r="H50" s="118"/>
      <c r="I50" s="6"/>
      <c r="J50" s="6"/>
      <c r="K50" s="6"/>
      <c r="L50" s="6"/>
      <c r="M50" s="6"/>
      <c r="N50" s="6"/>
      <c r="O50" s="6"/>
      <c r="P50" s="6"/>
      <c r="Q50" s="6"/>
      <c r="R50" s="6"/>
      <c r="S50" s="6"/>
      <c r="T50" s="6"/>
      <c r="U50" s="6"/>
      <c r="V50" s="6"/>
      <c r="W50" s="6"/>
      <c r="X50" s="6"/>
      <c r="Y50" s="6"/>
      <c r="Z50" s="6"/>
      <c r="AA50" s="6"/>
      <c r="AB50" s="6"/>
      <c r="AC50" s="6"/>
      <c r="AD50" s="6"/>
      <c r="AE50" s="6"/>
      <c r="AF50" s="6"/>
      <c r="AG50" s="6"/>
      <c r="AH50" s="6"/>
      <c r="AI50" s="6"/>
      <c r="AJ50" s="6"/>
      <c r="AK50" s="6"/>
      <c r="AL50" s="6"/>
      <c r="AM50" s="6"/>
      <c r="AN50" s="6"/>
      <c r="AO50" s="6"/>
      <c r="AP50" s="102"/>
    </row>
    <row r="51" spans="1:42" x14ac:dyDescent="0.5">
      <c r="A51" s="101" t="str">
        <f>F51</f>
        <v/>
      </c>
      <c r="B51" s="17" t="str">
        <f>'5k Men'!B51</f>
        <v>Andrew</v>
      </c>
      <c r="C51" s="17" t="str">
        <f>'5k Men'!C51</f>
        <v>Gray</v>
      </c>
      <c r="D51" s="8" t="str">
        <f t="shared" si="22"/>
        <v/>
      </c>
      <c r="E51" s="8" t="str">
        <f>IF(OR(D51="",COUNTIF($D$4:$D$176,"="&amp;D51)&lt;=1),"",IF(COUNTIF($D$4:$D51,"="&amp;D51)=1,"",COUNTIF($D$4:$D51,"="&amp;D51)-1))</f>
        <v/>
      </c>
      <c r="F51" s="8" t="str">
        <f>IF(D51="","",SUM(D51:E51))</f>
        <v/>
      </c>
      <c r="G51" s="6">
        <f t="shared" ref="G51" si="26">MIN(H51:AP51)</f>
        <v>0</v>
      </c>
      <c r="H51" s="118"/>
      <c r="I51" s="6"/>
      <c r="J51" s="6"/>
      <c r="K51" s="6"/>
      <c r="L51" s="6"/>
      <c r="M51" s="6"/>
      <c r="N51" s="6"/>
      <c r="O51" s="6"/>
      <c r="P51" s="6"/>
      <c r="Q51" s="6"/>
      <c r="R51" s="6"/>
      <c r="S51" s="6"/>
      <c r="T51" s="6"/>
      <c r="U51" s="6"/>
      <c r="V51" s="6"/>
      <c r="W51" s="6"/>
      <c r="X51" s="6"/>
      <c r="Y51" s="6"/>
      <c r="Z51" s="6"/>
      <c r="AA51" s="6"/>
      <c r="AB51" s="6"/>
      <c r="AC51" s="6"/>
      <c r="AD51" s="6"/>
      <c r="AE51" s="6"/>
      <c r="AF51" s="6"/>
      <c r="AG51" s="6"/>
      <c r="AH51" s="6"/>
      <c r="AI51" s="6"/>
      <c r="AJ51" s="6"/>
      <c r="AK51" s="6"/>
      <c r="AL51" s="6"/>
      <c r="AM51" s="6"/>
      <c r="AN51" s="6"/>
      <c r="AO51" s="6"/>
      <c r="AP51" s="102"/>
    </row>
    <row r="52" spans="1:42" x14ac:dyDescent="0.5">
      <c r="A52" s="101">
        <f>F52</f>
        <v>9</v>
      </c>
      <c r="B52" s="17" t="str">
        <f>'5k Men'!B52</f>
        <v>Josh</v>
      </c>
      <c r="C52" s="17" t="str">
        <f>'5k Men'!C52</f>
        <v>Green</v>
      </c>
      <c r="D52" s="8">
        <f t="shared" si="22"/>
        <v>9</v>
      </c>
      <c r="E52" s="8" t="str">
        <f>IF(OR(D52="",COUNTIF($D$4:$D$176,"="&amp;D52)&lt;=1),"",IF(COUNTIF($D$4:$D52,"="&amp;D52)=1,"",COUNTIF($D$4:$D52,"="&amp;D52)-1))</f>
        <v/>
      </c>
      <c r="F52" s="8">
        <f>IF(D52="","",SUM(D52:E52))</f>
        <v>9</v>
      </c>
      <c r="G52" s="6">
        <f t="shared" si="6"/>
        <v>2.5312500000000002E-2</v>
      </c>
      <c r="H52" s="118"/>
      <c r="I52" s="6"/>
      <c r="J52" s="6"/>
      <c r="K52" s="6"/>
      <c r="L52" s="6"/>
      <c r="M52" s="6"/>
      <c r="N52" s="6"/>
      <c r="O52" s="6"/>
      <c r="P52" s="6"/>
      <c r="Q52" s="6"/>
      <c r="R52" s="6"/>
      <c r="S52" s="6"/>
      <c r="T52" s="6">
        <v>2.5312500000000002E-2</v>
      </c>
      <c r="U52" s="6"/>
      <c r="V52" s="6"/>
      <c r="W52" s="6">
        <v>2.5914351851851852E-2</v>
      </c>
      <c r="X52" s="6"/>
      <c r="Y52" s="6"/>
      <c r="Z52" s="6"/>
      <c r="AA52" s="6"/>
      <c r="AB52" s="6"/>
      <c r="AC52" s="6"/>
      <c r="AD52" s="6"/>
      <c r="AE52" s="6"/>
      <c r="AF52" s="6"/>
      <c r="AG52" s="6">
        <v>3.4490740740740738E-2</v>
      </c>
      <c r="AH52" s="6"/>
      <c r="AI52" s="6"/>
      <c r="AJ52" s="6"/>
      <c r="AK52" s="6"/>
      <c r="AL52" s="6"/>
      <c r="AM52" s="6"/>
      <c r="AN52" s="6"/>
      <c r="AO52" s="6"/>
      <c r="AP52" s="102"/>
    </row>
    <row r="53" spans="1:42" x14ac:dyDescent="0.5">
      <c r="A53" s="101" t="str">
        <f t="shared" si="0"/>
        <v/>
      </c>
      <c r="B53" s="17" t="str">
        <f>'5k Men'!B53</f>
        <v>Martin</v>
      </c>
      <c r="C53" s="17" t="str">
        <f>'5k Men'!C53</f>
        <v>Greensill</v>
      </c>
      <c r="D53" s="8" t="str">
        <f t="shared" si="22"/>
        <v/>
      </c>
      <c r="E53" s="8" t="str">
        <f>IF(OR(D53="",COUNTIF($D$4:$D$176,"="&amp;D53)&lt;=1),"",IF(COUNTIF($D$4:$D53,"="&amp;D53)=1,"",COUNTIF($D$4:$D53,"="&amp;D53)-1))</f>
        <v/>
      </c>
      <c r="F53" s="8" t="str">
        <f t="shared" si="2"/>
        <v/>
      </c>
      <c r="G53" s="6">
        <f t="shared" si="6"/>
        <v>0</v>
      </c>
      <c r="H53" s="118"/>
      <c r="I53" s="6"/>
      <c r="J53" s="6"/>
      <c r="K53" s="6"/>
      <c r="L53" s="6"/>
      <c r="M53" s="6"/>
      <c r="N53" s="6"/>
      <c r="O53" s="6"/>
      <c r="P53" s="6"/>
      <c r="Q53" s="6"/>
      <c r="R53" s="6"/>
      <c r="S53" s="6"/>
      <c r="T53" s="6"/>
      <c r="U53" s="6"/>
      <c r="V53" s="6"/>
      <c r="W53" s="6"/>
      <c r="X53" s="6"/>
      <c r="Y53" s="6"/>
      <c r="Z53" s="6"/>
      <c r="AA53" s="6"/>
      <c r="AB53" s="6"/>
      <c r="AC53" s="6"/>
      <c r="AD53" s="6"/>
      <c r="AE53" s="6"/>
      <c r="AF53" s="6"/>
      <c r="AG53" s="6"/>
      <c r="AH53" s="6"/>
      <c r="AI53" s="6"/>
      <c r="AJ53" s="6"/>
      <c r="AK53" s="6"/>
      <c r="AL53" s="6"/>
      <c r="AM53" s="6"/>
      <c r="AN53" s="6"/>
      <c r="AO53" s="6"/>
      <c r="AP53" s="102"/>
    </row>
    <row r="54" spans="1:42" x14ac:dyDescent="0.5">
      <c r="A54" s="101" t="str">
        <f t="shared" si="0"/>
        <v/>
      </c>
      <c r="B54" s="17" t="str">
        <f>'5k Men'!B54</f>
        <v>Alex</v>
      </c>
      <c r="C54" s="17" t="str">
        <f>'5k Men'!C54</f>
        <v>Gymer</v>
      </c>
      <c r="D54" s="8" t="str">
        <f t="shared" si="22"/>
        <v/>
      </c>
      <c r="E54" s="8" t="str">
        <f>IF(OR(D54="",COUNTIF($D$4:$D$176,"="&amp;D54)&lt;=1),"",IF(COUNTIF($D$4:$D54,"="&amp;D54)=1,"",COUNTIF($D$4:$D54,"="&amp;D54)-1))</f>
        <v/>
      </c>
      <c r="F54" s="8" t="str">
        <f t="shared" si="2"/>
        <v/>
      </c>
      <c r="G54" s="6">
        <f t="shared" si="6"/>
        <v>0</v>
      </c>
      <c r="H54" s="118"/>
      <c r="I54" s="6"/>
      <c r="J54" s="6"/>
      <c r="K54" s="6"/>
      <c r="L54" s="6"/>
      <c r="M54" s="6"/>
      <c r="N54" s="6"/>
      <c r="O54" s="6"/>
      <c r="P54" s="6"/>
      <c r="Q54" s="6"/>
      <c r="R54" s="6"/>
      <c r="S54" s="6"/>
      <c r="T54" s="6"/>
      <c r="U54" s="6"/>
      <c r="V54" s="6"/>
      <c r="W54" s="6"/>
      <c r="X54" s="6"/>
      <c r="Y54" s="6"/>
      <c r="Z54" s="6"/>
      <c r="AA54" s="6"/>
      <c r="AB54" s="6"/>
      <c r="AC54" s="6"/>
      <c r="AD54" s="6"/>
      <c r="AE54" s="6"/>
      <c r="AF54" s="6"/>
      <c r="AG54" s="6"/>
      <c r="AH54" s="6"/>
      <c r="AI54" s="6"/>
      <c r="AJ54" s="6"/>
      <c r="AK54" s="6"/>
      <c r="AL54" s="6"/>
      <c r="AM54" s="6"/>
      <c r="AN54" s="6"/>
      <c r="AO54" s="6"/>
      <c r="AP54" s="102"/>
    </row>
    <row r="55" spans="1:42" x14ac:dyDescent="0.5">
      <c r="A55" s="101">
        <f t="shared" si="0"/>
        <v>61</v>
      </c>
      <c r="B55" s="17" t="str">
        <f>'5k Men'!B55</f>
        <v>Carl</v>
      </c>
      <c r="C55" s="17" t="str">
        <f>'5k Men'!C55</f>
        <v>Hailstone</v>
      </c>
      <c r="D55" s="8">
        <f t="shared" si="22"/>
        <v>61</v>
      </c>
      <c r="E55" s="8" t="str">
        <f>IF(OR(D55="",COUNTIF($D$4:$D$176,"="&amp;D55)&lt;=1),"",IF(COUNTIF($D$4:$D55,"="&amp;D55)=1,"",COUNTIF($D$4:$D55,"="&amp;D55)-1))</f>
        <v/>
      </c>
      <c r="F55" s="8">
        <f t="shared" si="2"/>
        <v>61</v>
      </c>
      <c r="G55" s="6">
        <f t="shared" si="6"/>
        <v>4.1458333333333333E-2</v>
      </c>
      <c r="H55" s="118"/>
      <c r="I55" s="6"/>
      <c r="J55" s="6"/>
      <c r="K55" s="6"/>
      <c r="L55" s="6"/>
      <c r="M55" s="6"/>
      <c r="N55" s="6"/>
      <c r="O55" s="6"/>
      <c r="P55" s="6"/>
      <c r="Q55" s="6"/>
      <c r="R55" s="6"/>
      <c r="S55" s="6">
        <v>4.1458333333333333E-2</v>
      </c>
      <c r="T55" s="6"/>
      <c r="U55" s="6"/>
      <c r="V55" s="6"/>
      <c r="W55" s="6"/>
      <c r="X55" s="6"/>
      <c r="Y55" s="6"/>
      <c r="Z55" s="6"/>
      <c r="AA55" s="6"/>
      <c r="AB55" s="6"/>
      <c r="AC55" s="6"/>
      <c r="AD55" s="6"/>
      <c r="AE55" s="6"/>
      <c r="AF55" s="6"/>
      <c r="AG55" s="6"/>
      <c r="AH55" s="6"/>
      <c r="AI55" s="6"/>
      <c r="AJ55" s="6"/>
      <c r="AK55" s="6"/>
      <c r="AL55" s="6"/>
      <c r="AM55" s="6"/>
      <c r="AN55" s="6"/>
      <c r="AO55" s="6"/>
      <c r="AP55" s="102"/>
    </row>
    <row r="56" spans="1:42" x14ac:dyDescent="0.5">
      <c r="A56" s="101" t="str">
        <f t="shared" si="0"/>
        <v/>
      </c>
      <c r="B56" s="17" t="str">
        <f>'5k Men'!B56</f>
        <v>Martin</v>
      </c>
      <c r="C56" s="17" t="str">
        <f>'5k Men'!C56</f>
        <v>Hall</v>
      </c>
      <c r="D56" s="8" t="str">
        <f t="shared" si="22"/>
        <v/>
      </c>
      <c r="E56" s="8" t="str">
        <f>IF(OR(D56="",COUNTIF($D$4:$D$176,"="&amp;D56)&lt;=1),"",IF(COUNTIF($D$4:$D56,"="&amp;D56)=1,"",COUNTIF($D$4:$D56,"="&amp;D56)-1))</f>
        <v/>
      </c>
      <c r="F56" s="8" t="str">
        <f t="shared" si="2"/>
        <v/>
      </c>
      <c r="G56" s="6">
        <f t="shared" si="6"/>
        <v>0</v>
      </c>
      <c r="H56" s="118"/>
      <c r="I56" s="6"/>
      <c r="J56" s="6"/>
      <c r="K56" s="6"/>
      <c r="L56" s="6"/>
      <c r="M56" s="6"/>
      <c r="N56" s="6"/>
      <c r="O56" s="6"/>
      <c r="P56" s="6"/>
      <c r="Q56" s="6"/>
      <c r="R56" s="6"/>
      <c r="S56" s="6"/>
      <c r="T56" s="6"/>
      <c r="U56" s="6"/>
      <c r="V56" s="6"/>
      <c r="W56" s="6"/>
      <c r="X56" s="6"/>
      <c r="Y56" s="6"/>
      <c r="Z56" s="6"/>
      <c r="AA56" s="6"/>
      <c r="AB56" s="6"/>
      <c r="AC56" s="6"/>
      <c r="AD56" s="6"/>
      <c r="AE56" s="6"/>
      <c r="AF56" s="6"/>
      <c r="AG56" s="6"/>
      <c r="AH56" s="6"/>
      <c r="AI56" s="6"/>
      <c r="AJ56" s="6"/>
      <c r="AK56" s="6"/>
      <c r="AL56" s="6"/>
      <c r="AM56" s="6"/>
      <c r="AN56" s="6"/>
      <c r="AO56" s="6"/>
      <c r="AP56" s="102"/>
    </row>
    <row r="57" spans="1:42" x14ac:dyDescent="0.5">
      <c r="A57" s="101" t="str">
        <f t="shared" si="0"/>
        <v/>
      </c>
      <c r="B57" s="17" t="str">
        <f>'5k Men'!B57</f>
        <v>Stephen</v>
      </c>
      <c r="C57" s="17" t="str">
        <f>'5k Men'!C57</f>
        <v>Hall</v>
      </c>
      <c r="D57" s="8" t="str">
        <f t="shared" si="22"/>
        <v/>
      </c>
      <c r="E57" s="8" t="str">
        <f>IF(OR(D57="",COUNTIF($D$4:$D$176,"="&amp;D57)&lt;=1),"",IF(COUNTIF($D$4:$D57,"="&amp;D57)=1,"",COUNTIF($D$4:$D57,"="&amp;D57)-1))</f>
        <v/>
      </c>
      <c r="F57" s="8" t="str">
        <f t="shared" si="2"/>
        <v/>
      </c>
      <c r="G57" s="6">
        <f t="shared" si="6"/>
        <v>0</v>
      </c>
      <c r="H57" s="118"/>
      <c r="I57" s="6"/>
      <c r="J57" s="6"/>
      <c r="K57" s="6"/>
      <c r="L57" s="6"/>
      <c r="M57" s="6"/>
      <c r="N57" s="6"/>
      <c r="O57" s="6"/>
      <c r="P57" s="6"/>
      <c r="Q57" s="6"/>
      <c r="R57" s="6"/>
      <c r="S57" s="6"/>
      <c r="T57" s="6"/>
      <c r="U57" s="6"/>
      <c r="V57" s="6"/>
      <c r="W57" s="6"/>
      <c r="X57" s="6"/>
      <c r="Y57" s="6"/>
      <c r="Z57" s="6"/>
      <c r="AA57" s="6"/>
      <c r="AB57" s="6"/>
      <c r="AC57" s="6"/>
      <c r="AD57" s="6"/>
      <c r="AE57" s="6"/>
      <c r="AF57" s="6"/>
      <c r="AG57" s="6"/>
      <c r="AH57" s="6"/>
      <c r="AI57" s="6"/>
      <c r="AJ57" s="6"/>
      <c r="AK57" s="6"/>
      <c r="AL57" s="6"/>
      <c r="AM57" s="6"/>
      <c r="AN57" s="6"/>
      <c r="AO57" s="6"/>
      <c r="AP57" s="102"/>
    </row>
    <row r="58" spans="1:42" x14ac:dyDescent="0.5">
      <c r="A58" s="101">
        <f t="shared" si="0"/>
        <v>29</v>
      </c>
      <c r="B58" s="17" t="str">
        <f>'5k Men'!B58</f>
        <v>Daniel</v>
      </c>
      <c r="C58" s="17" t="str">
        <f>'5k Men'!C58</f>
        <v>Hammond</v>
      </c>
      <c r="D58" s="8">
        <f t="shared" si="22"/>
        <v>29</v>
      </c>
      <c r="E58" s="8" t="str">
        <f>IF(OR(D58="",COUNTIF($D$4:$D$176,"="&amp;D58)&lt;=1),"",IF(COUNTIF($D$4:$D58,"="&amp;D58)=1,"",COUNTIF($D$4:$D58,"="&amp;D58)-1))</f>
        <v/>
      </c>
      <c r="F58" s="8">
        <f t="shared" si="2"/>
        <v>29</v>
      </c>
      <c r="G58" s="6">
        <f t="shared" si="6"/>
        <v>3.0949074074074073E-2</v>
      </c>
      <c r="H58" s="118"/>
      <c r="I58" s="6"/>
      <c r="J58" s="6"/>
      <c r="K58" s="6"/>
      <c r="L58" s="6"/>
      <c r="M58" s="6"/>
      <c r="N58" s="6"/>
      <c r="O58" s="6"/>
      <c r="P58" s="6"/>
      <c r="Q58" s="6"/>
      <c r="R58" s="6"/>
      <c r="S58" s="6"/>
      <c r="T58" s="6">
        <v>3.1273148148148147E-2</v>
      </c>
      <c r="U58" s="6"/>
      <c r="V58" s="6"/>
      <c r="W58" s="6"/>
      <c r="X58" s="6"/>
      <c r="Y58" s="6"/>
      <c r="Z58" s="6"/>
      <c r="AA58" s="6"/>
      <c r="AB58" s="6"/>
      <c r="AC58" s="6">
        <v>3.2442129629629626E-2</v>
      </c>
      <c r="AD58" s="6"/>
      <c r="AE58" s="6">
        <v>3.0949074074074073E-2</v>
      </c>
      <c r="AF58" s="6"/>
      <c r="AG58" s="6"/>
      <c r="AH58" s="6"/>
      <c r="AI58" s="6"/>
      <c r="AJ58" s="6"/>
      <c r="AK58" s="6"/>
      <c r="AL58" s="6"/>
      <c r="AM58" s="6"/>
      <c r="AN58" s="6"/>
      <c r="AO58" s="6"/>
      <c r="AP58" s="102"/>
    </row>
    <row r="59" spans="1:42" x14ac:dyDescent="0.5">
      <c r="A59" s="101">
        <f>F59</f>
        <v>66</v>
      </c>
      <c r="B59" s="17" t="str">
        <f>'5k Men'!B59</f>
        <v>Lee</v>
      </c>
      <c r="C59" s="17" t="str">
        <f>'5k Men'!C59</f>
        <v>Harper</v>
      </c>
      <c r="D59" s="8">
        <f t="shared" si="22"/>
        <v>66</v>
      </c>
      <c r="E59" s="8" t="str">
        <f>IF(OR(D59="",COUNTIF($D$4:$D$176,"="&amp;D59)&lt;=1),"",IF(COUNTIF($D$4:$D59,"="&amp;D59)=1,"",COUNTIF($D$4:$D59,"="&amp;D59)-1))</f>
        <v/>
      </c>
      <c r="F59" s="8">
        <f>IF(D59="","",SUM(D59:E59))</f>
        <v>66</v>
      </c>
      <c r="G59" s="6">
        <f t="shared" si="6"/>
        <v>5.1874999999999998E-2</v>
      </c>
      <c r="H59" s="118"/>
      <c r="I59" s="6"/>
      <c r="J59" s="6"/>
      <c r="K59" s="6"/>
      <c r="L59" s="6"/>
      <c r="M59" s="6"/>
      <c r="N59" s="6"/>
      <c r="O59" s="6"/>
      <c r="P59" s="6"/>
      <c r="Q59" s="6"/>
      <c r="R59" s="6"/>
      <c r="S59" s="6"/>
      <c r="T59" s="6"/>
      <c r="U59" s="6"/>
      <c r="V59" s="6"/>
      <c r="W59" s="6"/>
      <c r="X59" s="6"/>
      <c r="Y59" s="6"/>
      <c r="Z59" s="6"/>
      <c r="AA59" s="6"/>
      <c r="AB59" s="6"/>
      <c r="AC59" s="6"/>
      <c r="AD59" s="6"/>
      <c r="AE59" s="6"/>
      <c r="AF59" s="6"/>
      <c r="AG59" s="6"/>
      <c r="AH59" s="6">
        <v>5.1874999999999998E-2</v>
      </c>
      <c r="AI59" s="6"/>
      <c r="AJ59" s="6"/>
      <c r="AK59" s="6"/>
      <c r="AL59" s="6"/>
      <c r="AM59" s="6"/>
      <c r="AN59" s="6"/>
      <c r="AO59" s="6"/>
      <c r="AP59" s="102"/>
    </row>
    <row r="60" spans="1:42" x14ac:dyDescent="0.5">
      <c r="A60" s="101" t="str">
        <f t="shared" si="0"/>
        <v/>
      </c>
      <c r="B60" s="17" t="str">
        <f>'5k Men'!B60</f>
        <v>Frank</v>
      </c>
      <c r="C60" s="17" t="str">
        <f>'5k Men'!C60</f>
        <v>Harrison</v>
      </c>
      <c r="D60" s="8" t="str">
        <f t="shared" si="22"/>
        <v/>
      </c>
      <c r="E60" s="8" t="str">
        <f>IF(OR(D60="",COUNTIF($D$4:$D$176,"="&amp;D60)&lt;=1),"",IF(COUNTIF($D$4:$D60,"="&amp;D60)=1,"",COUNTIF($D$4:$D60,"="&amp;D60)-1))</f>
        <v/>
      </c>
      <c r="F60" s="8" t="str">
        <f t="shared" si="2"/>
        <v/>
      </c>
      <c r="G60" s="6">
        <f t="shared" si="6"/>
        <v>0</v>
      </c>
      <c r="H60" s="118"/>
      <c r="I60" s="6"/>
      <c r="J60" s="6"/>
      <c r="K60" s="6"/>
      <c r="L60" s="6"/>
      <c r="M60" s="6"/>
      <c r="N60" s="6"/>
      <c r="O60" s="6"/>
      <c r="P60" s="6"/>
      <c r="Q60" s="6"/>
      <c r="R60" s="6"/>
      <c r="S60" s="6"/>
      <c r="T60" s="6"/>
      <c r="U60" s="6"/>
      <c r="V60" s="6"/>
      <c r="W60" s="6"/>
      <c r="X60" s="6"/>
      <c r="Y60" s="6"/>
      <c r="Z60" s="6"/>
      <c r="AA60" s="6"/>
      <c r="AB60" s="6"/>
      <c r="AC60" s="6"/>
      <c r="AD60" s="6"/>
      <c r="AE60" s="6"/>
      <c r="AF60" s="6"/>
      <c r="AG60" s="6"/>
      <c r="AH60" s="6"/>
      <c r="AI60" s="6"/>
      <c r="AJ60" s="6"/>
      <c r="AK60" s="6"/>
      <c r="AL60" s="6"/>
      <c r="AM60" s="6"/>
      <c r="AN60" s="6"/>
      <c r="AO60" s="6"/>
      <c r="AP60" s="102"/>
    </row>
    <row r="61" spans="1:42" x14ac:dyDescent="0.5">
      <c r="A61" s="101" t="str">
        <f>F61</f>
        <v/>
      </c>
      <c r="B61" s="17" t="str">
        <f>'5k Men'!B61</f>
        <v>Stuart</v>
      </c>
      <c r="C61" s="17" t="str">
        <f>'5k Men'!C61</f>
        <v>Hayward</v>
      </c>
      <c r="D61" s="8" t="str">
        <f t="shared" si="22"/>
        <v/>
      </c>
      <c r="E61" s="8" t="str">
        <f>IF(OR(D61="",COUNTIF($D$4:$D$176,"="&amp;D61)&lt;=1),"",IF(COUNTIF($D$4:$D61,"="&amp;D61)=1,"",COUNTIF($D$4:$D61,"="&amp;D61)-1))</f>
        <v/>
      </c>
      <c r="F61" s="8" t="str">
        <f>IF(D61="","",SUM(D61:E61))</f>
        <v/>
      </c>
      <c r="G61" s="6">
        <f t="shared" ref="G61" si="27">MIN(H61:AP61)</f>
        <v>0</v>
      </c>
      <c r="H61" s="118"/>
      <c r="I61" s="6"/>
      <c r="J61" s="6"/>
      <c r="K61" s="6"/>
      <c r="L61" s="6"/>
      <c r="M61" s="6"/>
      <c r="N61" s="6"/>
      <c r="O61" s="6"/>
      <c r="P61" s="6"/>
      <c r="Q61" s="6"/>
      <c r="R61" s="6"/>
      <c r="S61" s="6"/>
      <c r="T61" s="6"/>
      <c r="U61" s="6"/>
      <c r="V61" s="6"/>
      <c r="W61" s="6"/>
      <c r="X61" s="6"/>
      <c r="Y61" s="6"/>
      <c r="Z61" s="6"/>
      <c r="AA61" s="6"/>
      <c r="AB61" s="6"/>
      <c r="AC61" s="6"/>
      <c r="AD61" s="6"/>
      <c r="AE61" s="6"/>
      <c r="AF61" s="6"/>
      <c r="AG61" s="6"/>
      <c r="AH61" s="6"/>
      <c r="AI61" s="6"/>
      <c r="AJ61" s="6"/>
      <c r="AK61" s="6"/>
      <c r="AL61" s="6"/>
      <c r="AM61" s="6"/>
      <c r="AN61" s="6"/>
      <c r="AO61" s="6"/>
      <c r="AP61" s="102"/>
    </row>
    <row r="62" spans="1:42" x14ac:dyDescent="0.5">
      <c r="A62" s="101">
        <f>F62</f>
        <v>56</v>
      </c>
      <c r="B62" s="17" t="str">
        <f>'5k Men'!B62</f>
        <v>Kenneth</v>
      </c>
      <c r="C62" s="17" t="str">
        <f>'5k Men'!C62</f>
        <v>Hearson</v>
      </c>
      <c r="D62" s="8">
        <f t="shared" si="22"/>
        <v>56</v>
      </c>
      <c r="E62" s="8" t="str">
        <f>IF(OR(D62="",COUNTIF($D$4:$D$176,"="&amp;D62)&lt;=1),"",IF(COUNTIF($D$4:$D62,"="&amp;D62)=1,"",COUNTIF($D$4:$D62,"="&amp;D62)-1))</f>
        <v/>
      </c>
      <c r="F62" s="8">
        <f>IF(D62="","",SUM(D62:E62))</f>
        <v>56</v>
      </c>
      <c r="G62" s="6">
        <f t="shared" si="6"/>
        <v>3.9456018518518515E-2</v>
      </c>
      <c r="H62" s="118"/>
      <c r="I62" s="6"/>
      <c r="J62" s="6"/>
      <c r="K62" s="6"/>
      <c r="L62" s="6"/>
      <c r="M62" s="6"/>
      <c r="N62" s="6"/>
      <c r="O62" s="6"/>
      <c r="P62" s="6"/>
      <c r="Q62" s="6"/>
      <c r="R62" s="6"/>
      <c r="S62" s="6"/>
      <c r="T62" s="6">
        <v>4.1678240740740738E-2</v>
      </c>
      <c r="U62" s="6"/>
      <c r="V62" s="6"/>
      <c r="W62" s="6"/>
      <c r="X62" s="6"/>
      <c r="Y62" s="6"/>
      <c r="Z62" s="6"/>
      <c r="AA62" s="6"/>
      <c r="AB62" s="6"/>
      <c r="AC62" s="6">
        <v>3.9456018518518515E-2</v>
      </c>
      <c r="AD62" s="6"/>
      <c r="AE62" s="6"/>
      <c r="AF62" s="6"/>
      <c r="AG62" s="6"/>
      <c r="AH62" s="6"/>
      <c r="AI62" s="6"/>
      <c r="AJ62" s="6"/>
      <c r="AK62" s="6"/>
      <c r="AL62" s="6"/>
      <c r="AM62" s="6"/>
      <c r="AN62" s="6"/>
      <c r="AO62" s="6"/>
      <c r="AP62" s="102"/>
    </row>
    <row r="63" spans="1:42" x14ac:dyDescent="0.5">
      <c r="A63" s="101">
        <f t="shared" si="0"/>
        <v>27</v>
      </c>
      <c r="B63" s="17" t="str">
        <f>'5k Men'!B63</f>
        <v>Peter</v>
      </c>
      <c r="C63" s="17" t="str">
        <f>'5k Men'!C63</f>
        <v>Henderson</v>
      </c>
      <c r="D63" s="8">
        <f t="shared" si="22"/>
        <v>27</v>
      </c>
      <c r="E63" s="8" t="str">
        <f>IF(OR(D63="",COUNTIF($D$4:$D$176,"="&amp;D63)&lt;=1),"",IF(COUNTIF($D$4:$D63,"="&amp;D63)=1,"",COUNTIF($D$4:$D63,"="&amp;D63)-1))</f>
        <v/>
      </c>
      <c r="F63" s="8">
        <f t="shared" si="2"/>
        <v>27</v>
      </c>
      <c r="G63" s="6">
        <f t="shared" si="6"/>
        <v>3.0752314814814816E-2</v>
      </c>
      <c r="H63" s="118"/>
      <c r="I63" s="6"/>
      <c r="J63" s="6"/>
      <c r="K63" s="6"/>
      <c r="L63" s="6"/>
      <c r="M63" s="6"/>
      <c r="N63" s="6"/>
      <c r="O63" s="6"/>
      <c r="P63" s="6"/>
      <c r="Q63" s="6"/>
      <c r="R63" s="6"/>
      <c r="S63" s="6"/>
      <c r="T63" s="6">
        <v>3.0752314814814816E-2</v>
      </c>
      <c r="U63" s="6"/>
      <c r="V63" s="6"/>
      <c r="W63" s="6"/>
      <c r="X63" s="6"/>
      <c r="Y63" s="6"/>
      <c r="Z63" s="6"/>
      <c r="AA63" s="6"/>
      <c r="AB63" s="6"/>
      <c r="AC63" s="6"/>
      <c r="AD63" s="6"/>
      <c r="AE63" s="6"/>
      <c r="AF63" s="6"/>
      <c r="AG63" s="6"/>
      <c r="AH63" s="6"/>
      <c r="AI63" s="6"/>
      <c r="AJ63" s="6"/>
      <c r="AK63" s="6"/>
      <c r="AL63" s="6"/>
      <c r="AM63" s="6"/>
      <c r="AN63" s="6"/>
      <c r="AO63" s="6"/>
      <c r="AP63" s="102"/>
    </row>
    <row r="64" spans="1:42" x14ac:dyDescent="0.5">
      <c r="A64" s="101" t="str">
        <f t="shared" si="0"/>
        <v/>
      </c>
      <c r="B64" s="17" t="str">
        <f>'5k Men'!B64</f>
        <v>Tim</v>
      </c>
      <c r="C64" s="17" t="str">
        <f>'5k Men'!C64</f>
        <v>Heneghan</v>
      </c>
      <c r="D64" s="8" t="str">
        <f t="shared" si="22"/>
        <v/>
      </c>
      <c r="E64" s="8" t="str">
        <f>IF(OR(D64="",COUNTIF($D$4:$D$176,"="&amp;D64)&lt;=1),"",IF(COUNTIF($D$4:$D64,"="&amp;D64)=1,"",COUNTIF($D$4:$D64,"="&amp;D64)-1))</f>
        <v/>
      </c>
      <c r="F64" s="8" t="str">
        <f t="shared" si="2"/>
        <v/>
      </c>
      <c r="G64" s="6">
        <f t="shared" si="6"/>
        <v>0</v>
      </c>
      <c r="H64" s="118"/>
      <c r="I64" s="6"/>
      <c r="J64" s="6"/>
      <c r="K64" s="6"/>
      <c r="L64" s="6"/>
      <c r="M64" s="6"/>
      <c r="N64" s="6"/>
      <c r="O64" s="6"/>
      <c r="P64" s="6"/>
      <c r="Q64" s="6"/>
      <c r="R64" s="6"/>
      <c r="S64" s="6"/>
      <c r="T64" s="6"/>
      <c r="U64" s="6"/>
      <c r="V64" s="6"/>
      <c r="W64" s="6"/>
      <c r="X64" s="6"/>
      <c r="Y64" s="6"/>
      <c r="Z64" s="6"/>
      <c r="AA64" s="6"/>
      <c r="AB64" s="6"/>
      <c r="AC64" s="6"/>
      <c r="AD64" s="6"/>
      <c r="AE64" s="6"/>
      <c r="AF64" s="6"/>
      <c r="AG64" s="6"/>
      <c r="AH64" s="6"/>
      <c r="AI64" s="6"/>
      <c r="AJ64" s="6"/>
      <c r="AK64" s="6"/>
      <c r="AL64" s="6"/>
      <c r="AM64" s="6"/>
      <c r="AN64" s="6"/>
      <c r="AO64" s="6"/>
      <c r="AP64" s="102"/>
    </row>
    <row r="65" spans="1:42" x14ac:dyDescent="0.5">
      <c r="A65" s="101" t="str">
        <f t="shared" si="0"/>
        <v/>
      </c>
      <c r="B65" s="17" t="str">
        <f>'5k Men'!B65</f>
        <v>Kris</v>
      </c>
      <c r="C65" s="17" t="str">
        <f>'5k Men'!C65</f>
        <v>Hilton</v>
      </c>
      <c r="D65" s="8" t="str">
        <f t="shared" si="22"/>
        <v/>
      </c>
      <c r="E65" s="8" t="str">
        <f>IF(OR(D65="",COUNTIF($D$4:$D$176,"="&amp;D65)&lt;=1),"",IF(COUNTIF($D$4:$D65,"="&amp;D65)=1,"",COUNTIF($D$4:$D65,"="&amp;D65)-1))</f>
        <v/>
      </c>
      <c r="F65" s="8" t="str">
        <f t="shared" si="2"/>
        <v/>
      </c>
      <c r="G65" s="6">
        <f t="shared" si="6"/>
        <v>0</v>
      </c>
      <c r="H65" s="118"/>
      <c r="I65" s="6"/>
      <c r="J65" s="6"/>
      <c r="K65" s="6"/>
      <c r="L65" s="6"/>
      <c r="M65" s="6"/>
      <c r="N65" s="6"/>
      <c r="O65" s="6"/>
      <c r="P65" s="6"/>
      <c r="Q65" s="6"/>
      <c r="R65" s="6"/>
      <c r="S65" s="6"/>
      <c r="T65" s="6"/>
      <c r="U65" s="6"/>
      <c r="V65" s="6"/>
      <c r="W65" s="6"/>
      <c r="X65" s="6"/>
      <c r="Y65" s="6"/>
      <c r="Z65" s="6"/>
      <c r="AA65" s="6"/>
      <c r="AB65" s="6"/>
      <c r="AC65" s="6"/>
      <c r="AD65" s="6"/>
      <c r="AE65" s="6"/>
      <c r="AF65" s="6"/>
      <c r="AG65" s="6"/>
      <c r="AH65" s="6"/>
      <c r="AI65" s="6"/>
      <c r="AJ65" s="6"/>
      <c r="AK65" s="6"/>
      <c r="AL65" s="6"/>
      <c r="AM65" s="6"/>
      <c r="AN65" s="6"/>
      <c r="AO65" s="6"/>
      <c r="AP65" s="102"/>
    </row>
    <row r="66" spans="1:42" x14ac:dyDescent="0.5">
      <c r="A66" s="101">
        <f>F66</f>
        <v>2</v>
      </c>
      <c r="B66" s="17" t="str">
        <f>'5k Men'!B66</f>
        <v>Robert</v>
      </c>
      <c r="C66" s="17" t="str">
        <f>'5k Men'!C66</f>
        <v>Hodges</v>
      </c>
      <c r="D66" s="8">
        <f t="shared" si="22"/>
        <v>2</v>
      </c>
      <c r="E66" s="8" t="str">
        <f>IF(OR(D66="",COUNTIF($D$4:$D$176,"="&amp;D66)&lt;=1),"",IF(COUNTIF($D$4:$D66,"="&amp;D66)=1,"",COUNTIF($D$4:$D66,"="&amp;D66)-1))</f>
        <v/>
      </c>
      <c r="F66" s="8">
        <f>IF(D66="","",SUM(D66:E66))</f>
        <v>2</v>
      </c>
      <c r="G66" s="6">
        <f t="shared" si="6"/>
        <v>2.3032407407407408E-2</v>
      </c>
      <c r="H66" s="118">
        <v>2.3032407407407408E-2</v>
      </c>
      <c r="I66" s="6"/>
      <c r="J66" s="6"/>
      <c r="K66" s="6"/>
      <c r="L66" s="6"/>
      <c r="M66" s="6"/>
      <c r="N66" s="6"/>
      <c r="O66" s="6"/>
      <c r="P66" s="6"/>
      <c r="Q66" s="6"/>
      <c r="R66" s="6"/>
      <c r="S66" s="6"/>
      <c r="T66" s="6">
        <v>2.3912037037037037E-2</v>
      </c>
      <c r="U66" s="6"/>
      <c r="V66" s="6"/>
      <c r="W66" s="6"/>
      <c r="X66" s="6"/>
      <c r="Y66" s="6"/>
      <c r="Z66" s="6"/>
      <c r="AA66" s="6"/>
      <c r="AB66" s="6"/>
      <c r="AC66" s="6"/>
      <c r="AD66" s="6"/>
      <c r="AE66" s="6"/>
      <c r="AF66" s="6"/>
      <c r="AG66" s="6">
        <v>2.3877314814814816E-2</v>
      </c>
      <c r="AH66" s="6"/>
      <c r="AI66" s="6"/>
      <c r="AJ66" s="6"/>
      <c r="AK66" s="6"/>
      <c r="AL66" s="6"/>
      <c r="AM66" s="6"/>
      <c r="AN66" s="6"/>
      <c r="AO66" s="6"/>
      <c r="AP66" s="102"/>
    </row>
    <row r="67" spans="1:42" x14ac:dyDescent="0.5">
      <c r="A67" s="101" t="str">
        <f t="shared" si="0"/>
        <v/>
      </c>
      <c r="B67" s="17" t="str">
        <f>'5k Men'!B67</f>
        <v>Jeremy</v>
      </c>
      <c r="C67" s="17" t="str">
        <f>'5k Men'!C67</f>
        <v>Holden</v>
      </c>
      <c r="D67" s="8" t="str">
        <f t="shared" si="22"/>
        <v/>
      </c>
      <c r="E67" s="8" t="str">
        <f>IF(OR(D67="",COUNTIF($D$4:$D$176,"="&amp;D67)&lt;=1),"",IF(COUNTIF($D$4:$D67,"="&amp;D67)=1,"",COUNTIF($D$4:$D67,"="&amp;D67)-1))</f>
        <v/>
      </c>
      <c r="F67" s="8" t="str">
        <f t="shared" si="2"/>
        <v/>
      </c>
      <c r="G67" s="6">
        <f t="shared" si="6"/>
        <v>0</v>
      </c>
      <c r="H67" s="118"/>
      <c r="I67" s="6"/>
      <c r="J67" s="6"/>
      <c r="K67" s="6"/>
      <c r="L67" s="6"/>
      <c r="M67" s="6"/>
      <c r="N67" s="6"/>
      <c r="O67" s="6"/>
      <c r="P67" s="6"/>
      <c r="Q67" s="6"/>
      <c r="R67" s="6"/>
      <c r="S67" s="6"/>
      <c r="T67" s="6"/>
      <c r="U67" s="6"/>
      <c r="V67" s="6"/>
      <c r="W67" s="6"/>
      <c r="X67" s="6"/>
      <c r="Y67" s="6"/>
      <c r="Z67" s="6"/>
      <c r="AA67" s="6"/>
      <c r="AB67" s="6"/>
      <c r="AC67" s="6"/>
      <c r="AD67" s="6"/>
      <c r="AE67" s="6"/>
      <c r="AF67" s="6"/>
      <c r="AG67" s="6"/>
      <c r="AH67" s="6"/>
      <c r="AI67" s="6"/>
      <c r="AJ67" s="6"/>
      <c r="AK67" s="6"/>
      <c r="AL67" s="6"/>
      <c r="AM67" s="6"/>
      <c r="AN67" s="6"/>
      <c r="AO67" s="6"/>
      <c r="AP67" s="102"/>
    </row>
    <row r="68" spans="1:42" x14ac:dyDescent="0.5">
      <c r="A68" s="101">
        <f>F68</f>
        <v>64</v>
      </c>
      <c r="B68" s="17" t="str">
        <f>'5k Men'!B68</f>
        <v>Adrian</v>
      </c>
      <c r="C68" s="17" t="str">
        <f>'5k Men'!C68</f>
        <v>Holland</v>
      </c>
      <c r="D68" s="8">
        <f t="shared" ref="D68:D99" si="28">IF(RANK(G68,G$4:G$176,1)-COUNTIF(G$4:G$176,"=0")&lt;=0,"",RANK(G68,G$4:G$176,1)-COUNTIF(G$4:G$176,"=0"))</f>
        <v>64</v>
      </c>
      <c r="E68" s="8" t="str">
        <f>IF(OR(D68="",COUNTIF($D$4:$D$176,"="&amp;D68)&lt;=1),"",IF(COUNTIF($D$4:$D68,"="&amp;D68)=1,"",COUNTIF($D$4:$D68,"="&amp;D68)-1))</f>
        <v/>
      </c>
      <c r="F68" s="8">
        <f>IF(D68="","",SUM(D68:E68))</f>
        <v>64</v>
      </c>
      <c r="G68" s="6">
        <f t="shared" si="6"/>
        <v>4.4571759259259262E-2</v>
      </c>
      <c r="H68" s="118"/>
      <c r="I68" s="6"/>
      <c r="J68" s="6"/>
      <c r="K68" s="6"/>
      <c r="L68" s="6"/>
      <c r="M68" s="6"/>
      <c r="N68" s="6"/>
      <c r="O68" s="6"/>
      <c r="P68" s="6"/>
      <c r="Q68" s="6"/>
      <c r="R68" s="6"/>
      <c r="S68" s="6"/>
      <c r="T68" s="6"/>
      <c r="U68" s="6"/>
      <c r="V68" s="6"/>
      <c r="W68" s="6"/>
      <c r="X68" s="6"/>
      <c r="Y68" s="6"/>
      <c r="Z68" s="6"/>
      <c r="AA68" s="6"/>
      <c r="AB68" s="6"/>
      <c r="AC68" s="6"/>
      <c r="AD68" s="6"/>
      <c r="AE68" s="6">
        <v>4.4571759259259262E-2</v>
      </c>
      <c r="AF68" s="6"/>
      <c r="AG68" s="6"/>
      <c r="AH68" s="6"/>
      <c r="AI68" s="6"/>
      <c r="AJ68" s="6"/>
      <c r="AK68" s="6"/>
      <c r="AL68" s="6"/>
      <c r="AM68" s="6"/>
      <c r="AN68" s="6"/>
      <c r="AO68" s="6"/>
      <c r="AP68" s="102"/>
    </row>
    <row r="69" spans="1:42" x14ac:dyDescent="0.5">
      <c r="A69" s="101">
        <f t="shared" si="0"/>
        <v>17</v>
      </c>
      <c r="B69" s="17" t="str">
        <f>'5k Men'!B69</f>
        <v>Lewis</v>
      </c>
      <c r="C69" s="17" t="str">
        <f>'5k Men'!C69</f>
        <v>Holloway</v>
      </c>
      <c r="D69" s="8">
        <f t="shared" si="28"/>
        <v>17</v>
      </c>
      <c r="E69" s="8" t="str">
        <f>IF(OR(D69="",COUNTIF($D$4:$D$176,"="&amp;D69)&lt;=1),"",IF(COUNTIF($D$4:$D69,"="&amp;D69)=1,"",COUNTIF($D$4:$D69,"="&amp;D69)-1))</f>
        <v/>
      </c>
      <c r="F69" s="8">
        <f t="shared" si="2"/>
        <v>17</v>
      </c>
      <c r="G69" s="6">
        <f t="shared" si="6"/>
        <v>2.7731481481481482E-2</v>
      </c>
      <c r="H69" s="118"/>
      <c r="I69" s="6"/>
      <c r="J69" s="6"/>
      <c r="K69" s="6"/>
      <c r="L69" s="6"/>
      <c r="M69" s="6"/>
      <c r="N69" s="6"/>
      <c r="O69" s="6"/>
      <c r="P69" s="6"/>
      <c r="Q69" s="6"/>
      <c r="R69" s="6"/>
      <c r="S69" s="6"/>
      <c r="T69" s="6">
        <v>2.7731481481481482E-2</v>
      </c>
      <c r="U69" s="6"/>
      <c r="V69" s="6"/>
      <c r="W69" s="6">
        <v>2.9513888888888888E-2</v>
      </c>
      <c r="X69" s="6"/>
      <c r="Y69" s="6"/>
      <c r="Z69" s="6"/>
      <c r="AA69" s="6"/>
      <c r="AB69" s="6"/>
      <c r="AC69" s="6"/>
      <c r="AD69" s="6"/>
      <c r="AE69" s="6"/>
      <c r="AF69" s="6"/>
      <c r="AG69" s="6"/>
      <c r="AH69" s="6"/>
      <c r="AI69" s="6"/>
      <c r="AJ69" s="6"/>
      <c r="AK69" s="6"/>
      <c r="AL69" s="6"/>
      <c r="AM69" s="6"/>
      <c r="AN69" s="6"/>
      <c r="AO69" s="6"/>
      <c r="AP69" s="102"/>
    </row>
    <row r="70" spans="1:42" x14ac:dyDescent="0.5">
      <c r="A70" s="101">
        <f t="shared" si="0"/>
        <v>20</v>
      </c>
      <c r="B70" s="17" t="str">
        <f>'5k Men'!B70</f>
        <v>Jody</v>
      </c>
      <c r="C70" s="17" t="str">
        <f>'5k Men'!C70</f>
        <v>Horth</v>
      </c>
      <c r="D70" s="8">
        <f t="shared" si="28"/>
        <v>20</v>
      </c>
      <c r="E70" s="8" t="str">
        <f>IF(OR(D70="",COUNTIF($D$4:$D$176,"="&amp;D70)&lt;=1),"",IF(COUNTIF($D$4:$D70,"="&amp;D70)=1,"",COUNTIF($D$4:$D70,"="&amp;D70)-1))</f>
        <v/>
      </c>
      <c r="F70" s="8">
        <f t="shared" si="2"/>
        <v>20</v>
      </c>
      <c r="G70" s="6">
        <f t="shared" si="6"/>
        <v>2.826388888888889E-2</v>
      </c>
      <c r="H70" s="118"/>
      <c r="I70" s="6"/>
      <c r="J70" s="6"/>
      <c r="K70" s="6"/>
      <c r="L70" s="6"/>
      <c r="M70" s="6"/>
      <c r="N70" s="6"/>
      <c r="O70" s="6"/>
      <c r="P70" s="6"/>
      <c r="Q70" s="6"/>
      <c r="R70" s="6"/>
      <c r="S70" s="6"/>
      <c r="T70" s="6"/>
      <c r="U70" s="6">
        <v>2.826388888888889E-2</v>
      </c>
      <c r="V70" s="6"/>
      <c r="W70" s="6"/>
      <c r="X70" s="6"/>
      <c r="Y70" s="6"/>
      <c r="Z70" s="6"/>
      <c r="AA70" s="6"/>
      <c r="AB70" s="6"/>
      <c r="AC70" s="6">
        <v>2.9398148148148149E-2</v>
      </c>
      <c r="AD70" s="6"/>
      <c r="AE70" s="6">
        <v>2.8668981481481483E-2</v>
      </c>
      <c r="AF70" s="6"/>
      <c r="AG70" s="6"/>
      <c r="AH70" s="6"/>
      <c r="AI70" s="6"/>
      <c r="AJ70" s="6"/>
      <c r="AK70" s="6"/>
      <c r="AL70" s="6"/>
      <c r="AM70" s="6"/>
      <c r="AN70" s="6"/>
      <c r="AO70" s="6"/>
      <c r="AP70" s="102"/>
    </row>
    <row r="71" spans="1:42" x14ac:dyDescent="0.5">
      <c r="A71" s="101" t="str">
        <f t="shared" si="0"/>
        <v/>
      </c>
      <c r="B71" s="17" t="str">
        <f>'5k Men'!B71</f>
        <v>Mathias</v>
      </c>
      <c r="C71" s="17" t="str">
        <f>'5k Men'!C71</f>
        <v>Hulse</v>
      </c>
      <c r="D71" s="8" t="str">
        <f t="shared" si="28"/>
        <v/>
      </c>
      <c r="E71" s="8" t="str">
        <f>IF(OR(D71="",COUNTIF($D$4:$D$176,"="&amp;D71)&lt;=1),"",IF(COUNTIF($D$4:$D71,"="&amp;D71)=1,"",COUNTIF($D$4:$D71,"="&amp;D71)-1))</f>
        <v/>
      </c>
      <c r="F71" s="8" t="str">
        <f t="shared" si="2"/>
        <v/>
      </c>
      <c r="G71" s="6">
        <f t="shared" si="6"/>
        <v>0</v>
      </c>
      <c r="H71" s="118"/>
      <c r="I71" s="6"/>
      <c r="J71" s="6"/>
      <c r="K71" s="6"/>
      <c r="L71" s="6"/>
      <c r="M71" s="6"/>
      <c r="N71" s="6"/>
      <c r="O71" s="6"/>
      <c r="P71" s="6"/>
      <c r="Q71" s="6"/>
      <c r="R71" s="6"/>
      <c r="S71" s="6"/>
      <c r="T71" s="6"/>
      <c r="U71" s="6"/>
      <c r="V71" s="6"/>
      <c r="W71" s="6"/>
      <c r="X71" s="6"/>
      <c r="Y71" s="6"/>
      <c r="Z71" s="6"/>
      <c r="AA71" s="6"/>
      <c r="AB71" s="6"/>
      <c r="AC71" s="6"/>
      <c r="AD71" s="6"/>
      <c r="AE71" s="6"/>
      <c r="AF71" s="6"/>
      <c r="AG71" s="6"/>
      <c r="AH71" s="6"/>
      <c r="AI71" s="6"/>
      <c r="AJ71" s="6"/>
      <c r="AK71" s="6"/>
      <c r="AL71" s="6"/>
      <c r="AM71" s="6"/>
      <c r="AN71" s="6"/>
      <c r="AO71" s="6"/>
      <c r="AP71" s="102"/>
    </row>
    <row r="72" spans="1:42" x14ac:dyDescent="0.5">
      <c r="A72" s="101">
        <f t="shared" ref="A72:A119" si="29">F72</f>
        <v>49</v>
      </c>
      <c r="B72" s="17" t="str">
        <f>'5k Men'!B72</f>
        <v>Matthew</v>
      </c>
      <c r="C72" s="17" t="str">
        <f>'5k Men'!C72</f>
        <v>Hutchinson</v>
      </c>
      <c r="D72" s="8">
        <f t="shared" si="28"/>
        <v>49</v>
      </c>
      <c r="E72" s="8" t="str">
        <f>IF(OR(D72="",COUNTIF($D$4:$D$176,"="&amp;D72)&lt;=1),"",IF(COUNTIF($D$4:$D72,"="&amp;D72)=1,"",COUNTIF($D$4:$D72,"="&amp;D72)-1))</f>
        <v/>
      </c>
      <c r="F72" s="8">
        <f t="shared" si="2"/>
        <v>49</v>
      </c>
      <c r="G72" s="6">
        <f t="shared" ref="G72:G128" si="30">MIN(H72:AP72)</f>
        <v>3.7314814814814815E-2</v>
      </c>
      <c r="H72" s="118"/>
      <c r="I72" s="6"/>
      <c r="J72" s="6"/>
      <c r="K72" s="6"/>
      <c r="L72" s="6"/>
      <c r="M72" s="6"/>
      <c r="N72" s="6"/>
      <c r="O72" s="6"/>
      <c r="P72" s="6"/>
      <c r="Q72" s="6"/>
      <c r="R72" s="6"/>
      <c r="S72" s="6"/>
      <c r="T72" s="6"/>
      <c r="U72" s="6"/>
      <c r="V72" s="6"/>
      <c r="W72" s="6"/>
      <c r="X72" s="6"/>
      <c r="Y72" s="6"/>
      <c r="Z72" s="6"/>
      <c r="AA72" s="6"/>
      <c r="AB72" s="6"/>
      <c r="AC72" s="6"/>
      <c r="AD72" s="6"/>
      <c r="AE72" s="6"/>
      <c r="AF72" s="6"/>
      <c r="AG72" s="6">
        <v>3.7314814814814815E-2</v>
      </c>
      <c r="AH72" s="6"/>
      <c r="AI72" s="6"/>
      <c r="AJ72" s="6"/>
      <c r="AK72" s="6"/>
      <c r="AL72" s="6"/>
      <c r="AM72" s="6"/>
      <c r="AN72" s="6"/>
      <c r="AO72" s="6"/>
      <c r="AP72" s="102"/>
    </row>
    <row r="73" spans="1:42" x14ac:dyDescent="0.5">
      <c r="A73" s="101">
        <f t="shared" si="29"/>
        <v>62</v>
      </c>
      <c r="B73" s="17" t="str">
        <f>'5k Men'!B73</f>
        <v>Paul</v>
      </c>
      <c r="C73" s="17" t="str">
        <f>'5k Men'!C73</f>
        <v>Isaac</v>
      </c>
      <c r="D73" s="8">
        <f t="shared" si="28"/>
        <v>62</v>
      </c>
      <c r="E73" s="8" t="str">
        <f>IF(OR(D73="",COUNTIF($D$4:$D$176,"="&amp;D73)&lt;=1),"",IF(COUNTIF($D$4:$D73,"="&amp;D73)=1,"",COUNTIF($D$4:$D73,"="&amp;D73)-1))</f>
        <v/>
      </c>
      <c r="F73" s="8">
        <f>IF(D73="","",SUM(D73:E73))</f>
        <v>62</v>
      </c>
      <c r="G73" s="6">
        <f t="shared" si="30"/>
        <v>4.162037037037037E-2</v>
      </c>
      <c r="H73" s="118"/>
      <c r="I73" s="6"/>
      <c r="J73" s="6"/>
      <c r="K73" s="6"/>
      <c r="L73" s="6"/>
      <c r="M73" s="6"/>
      <c r="N73" s="6"/>
      <c r="O73" s="6"/>
      <c r="P73" s="6"/>
      <c r="Q73" s="6"/>
      <c r="R73" s="6"/>
      <c r="S73" s="6"/>
      <c r="T73" s="6"/>
      <c r="U73" s="6"/>
      <c r="V73" s="6"/>
      <c r="W73" s="6"/>
      <c r="X73" s="6"/>
      <c r="Y73" s="6"/>
      <c r="Z73" s="6"/>
      <c r="AA73" s="6"/>
      <c r="AB73" s="6"/>
      <c r="AC73" s="6">
        <v>4.162037037037037E-2</v>
      </c>
      <c r="AD73" s="6"/>
      <c r="AE73" s="6"/>
      <c r="AF73" s="6"/>
      <c r="AG73" s="6"/>
      <c r="AH73" s="6"/>
      <c r="AI73" s="6"/>
      <c r="AJ73" s="6"/>
      <c r="AK73" s="6"/>
      <c r="AL73" s="6"/>
      <c r="AM73" s="6"/>
      <c r="AN73" s="6"/>
      <c r="AO73" s="6"/>
      <c r="AP73" s="102"/>
    </row>
    <row r="74" spans="1:42" x14ac:dyDescent="0.5">
      <c r="A74" s="101">
        <f>F74</f>
        <v>46</v>
      </c>
      <c r="B74" s="17" t="str">
        <f>'5k Men'!B74</f>
        <v>Ian</v>
      </c>
      <c r="C74" s="17" t="str">
        <f>'5k Men'!C74</f>
        <v>Jackson</v>
      </c>
      <c r="D74" s="8">
        <f t="shared" si="28"/>
        <v>46</v>
      </c>
      <c r="E74" s="8" t="str">
        <f>IF(OR(D74="",COUNTIF($D$4:$D$176,"="&amp;D74)&lt;=1),"",IF(COUNTIF($D$4:$D74,"="&amp;D74)=1,"",COUNTIF($D$4:$D74,"="&amp;D74)-1))</f>
        <v/>
      </c>
      <c r="F74" s="8">
        <f>IF(D74="","",SUM(D74:E74))</f>
        <v>46</v>
      </c>
      <c r="G74" s="6">
        <f t="shared" si="30"/>
        <v>3.5891203703703703E-2</v>
      </c>
      <c r="H74" s="118"/>
      <c r="I74" s="6"/>
      <c r="J74" s="6"/>
      <c r="K74" s="6"/>
      <c r="L74" s="6"/>
      <c r="M74" s="6"/>
      <c r="N74" s="6"/>
      <c r="O74" s="6"/>
      <c r="P74" s="6"/>
      <c r="Q74" s="6"/>
      <c r="R74" s="6"/>
      <c r="S74" s="6"/>
      <c r="T74" s="6"/>
      <c r="U74" s="6">
        <v>3.7071759259259263E-2</v>
      </c>
      <c r="V74" s="6"/>
      <c r="W74" s="6"/>
      <c r="X74" s="6"/>
      <c r="Y74" s="6"/>
      <c r="Z74" s="6">
        <v>3.8321759259259257E-2</v>
      </c>
      <c r="AA74" s="6"/>
      <c r="AB74" s="6">
        <v>3.5891203703703703E-2</v>
      </c>
      <c r="AC74" s="6"/>
      <c r="AD74" s="6"/>
      <c r="AE74" s="6"/>
      <c r="AF74" s="6"/>
      <c r="AG74" s="6"/>
      <c r="AH74" s="6"/>
      <c r="AI74" s="6"/>
      <c r="AJ74" s="6"/>
      <c r="AK74" s="6"/>
      <c r="AL74" s="6"/>
      <c r="AM74" s="6"/>
      <c r="AN74" s="6"/>
      <c r="AO74" s="6"/>
      <c r="AP74" s="102"/>
    </row>
    <row r="75" spans="1:42" x14ac:dyDescent="0.5">
      <c r="A75" s="101">
        <f t="shared" si="29"/>
        <v>45</v>
      </c>
      <c r="B75" s="17" t="str">
        <f>'5k Men'!B75</f>
        <v>Andrew</v>
      </c>
      <c r="C75" s="17" t="str">
        <f>'5k Men'!C75</f>
        <v>Johnson</v>
      </c>
      <c r="D75" s="8">
        <f t="shared" si="28"/>
        <v>45</v>
      </c>
      <c r="E75" s="8" t="str">
        <f>IF(OR(D75="",COUNTIF($D$4:$D$176,"="&amp;D75)&lt;=1),"",IF(COUNTIF($D$4:$D75,"="&amp;D75)=1,"",COUNTIF($D$4:$D75,"="&amp;D75)-1))</f>
        <v/>
      </c>
      <c r="F75" s="8">
        <f t="shared" ref="F75:F119" si="31">IF(D75="","",SUM(D75:E75))</f>
        <v>45</v>
      </c>
      <c r="G75" s="6">
        <f t="shared" si="30"/>
        <v>3.5833333333333335E-2</v>
      </c>
      <c r="H75" s="118"/>
      <c r="I75" s="6"/>
      <c r="J75" s="6"/>
      <c r="K75" s="6"/>
      <c r="L75" s="6"/>
      <c r="M75" s="6"/>
      <c r="N75" s="6">
        <v>3.5833333333333335E-2</v>
      </c>
      <c r="O75" s="6"/>
      <c r="P75" s="6"/>
      <c r="Q75" s="6"/>
      <c r="R75" s="6"/>
      <c r="S75" s="6"/>
      <c r="T75" s="6"/>
      <c r="U75" s="6"/>
      <c r="V75" s="6"/>
      <c r="W75" s="6"/>
      <c r="X75" s="6"/>
      <c r="Y75" s="6"/>
      <c r="Z75" s="6"/>
      <c r="AA75" s="6"/>
      <c r="AB75" s="6"/>
      <c r="AC75" s="6"/>
      <c r="AD75" s="6"/>
      <c r="AE75" s="6"/>
      <c r="AF75" s="6"/>
      <c r="AG75" s="6"/>
      <c r="AH75" s="6"/>
      <c r="AI75" s="6"/>
      <c r="AJ75" s="6"/>
      <c r="AK75" s="6"/>
      <c r="AL75" s="6"/>
      <c r="AM75" s="6"/>
      <c r="AN75" s="6"/>
      <c r="AO75" s="6"/>
      <c r="AP75" s="102"/>
    </row>
    <row r="76" spans="1:42" x14ac:dyDescent="0.5">
      <c r="A76" s="101" t="str">
        <f t="shared" si="29"/>
        <v/>
      </c>
      <c r="B76" s="17" t="str">
        <f>'5k Men'!B76</f>
        <v>James</v>
      </c>
      <c r="C76" s="17" t="str">
        <f>'5k Men'!C76</f>
        <v>Johnson</v>
      </c>
      <c r="D76" s="8" t="str">
        <f t="shared" si="28"/>
        <v/>
      </c>
      <c r="E76" s="8" t="str">
        <f>IF(OR(D76="",COUNTIF($D$4:$D$176,"="&amp;D76)&lt;=1),"",IF(COUNTIF($D$4:$D76,"="&amp;D76)=1,"",COUNTIF($D$4:$D76,"="&amp;D76)-1))</f>
        <v/>
      </c>
      <c r="F76" s="8" t="str">
        <f t="shared" si="31"/>
        <v/>
      </c>
      <c r="G76" s="6">
        <f t="shared" si="30"/>
        <v>0</v>
      </c>
      <c r="H76" s="118"/>
      <c r="I76" s="6"/>
      <c r="J76" s="6"/>
      <c r="K76" s="6"/>
      <c r="L76" s="6"/>
      <c r="M76" s="6"/>
      <c r="N76" s="6"/>
      <c r="O76" s="6"/>
      <c r="P76" s="6"/>
      <c r="Q76" s="6"/>
      <c r="R76" s="6"/>
      <c r="S76" s="6"/>
      <c r="T76" s="6"/>
      <c r="U76" s="6"/>
      <c r="V76" s="6"/>
      <c r="W76" s="6"/>
      <c r="X76" s="6"/>
      <c r="Y76" s="6"/>
      <c r="Z76" s="6"/>
      <c r="AA76" s="6"/>
      <c r="AB76" s="6"/>
      <c r="AC76" s="6"/>
      <c r="AD76" s="6"/>
      <c r="AE76" s="6"/>
      <c r="AF76" s="6"/>
      <c r="AG76" s="6"/>
      <c r="AH76" s="6"/>
      <c r="AI76" s="6"/>
      <c r="AJ76" s="6"/>
      <c r="AK76" s="6"/>
      <c r="AL76" s="6"/>
      <c r="AM76" s="6"/>
      <c r="AN76" s="6"/>
      <c r="AO76" s="6"/>
      <c r="AP76" s="102"/>
    </row>
    <row r="77" spans="1:42" x14ac:dyDescent="0.5">
      <c r="A77" s="101">
        <f t="shared" si="29"/>
        <v>19</v>
      </c>
      <c r="B77" s="17" t="str">
        <f>'5k Men'!B77</f>
        <v>Thomas</v>
      </c>
      <c r="C77" s="17" t="str">
        <f>'5k Men'!C77</f>
        <v>Jorna</v>
      </c>
      <c r="D77" s="8">
        <f t="shared" si="28"/>
        <v>19</v>
      </c>
      <c r="E77" s="8" t="str">
        <f>IF(OR(D77="",COUNTIF($D$4:$D$176,"="&amp;D77)&lt;=1),"",IF(COUNTIF($D$4:$D77,"="&amp;D77)=1,"",COUNTIF($D$4:$D77,"="&amp;D77)-1))</f>
        <v/>
      </c>
      <c r="F77" s="8">
        <f t="shared" si="31"/>
        <v>19</v>
      </c>
      <c r="G77" s="6">
        <f t="shared" si="30"/>
        <v>2.8078703703703703E-2</v>
      </c>
      <c r="H77" s="118"/>
      <c r="I77" s="6"/>
      <c r="J77" s="6"/>
      <c r="K77" s="6"/>
      <c r="L77" s="6"/>
      <c r="M77" s="6"/>
      <c r="N77" s="6"/>
      <c r="O77" s="6"/>
      <c r="P77" s="6"/>
      <c r="Q77" s="6"/>
      <c r="R77" s="6"/>
      <c r="S77" s="6"/>
      <c r="T77" s="6"/>
      <c r="U77" s="6">
        <v>2.8078703703703703E-2</v>
      </c>
      <c r="V77" s="6"/>
      <c r="W77" s="6"/>
      <c r="X77" s="6"/>
      <c r="Y77" s="6"/>
      <c r="Z77" s="6"/>
      <c r="AA77" s="6">
        <v>2.8715277777777777E-2</v>
      </c>
      <c r="AB77" s="6"/>
      <c r="AC77" s="6"/>
      <c r="AD77" s="6"/>
      <c r="AE77" s="6"/>
      <c r="AF77" s="6"/>
      <c r="AG77" s="6"/>
      <c r="AH77" s="6"/>
      <c r="AI77" s="6"/>
      <c r="AJ77" s="6"/>
      <c r="AK77" s="6"/>
      <c r="AL77" s="6"/>
      <c r="AM77" s="6"/>
      <c r="AN77" s="6"/>
      <c r="AO77" s="6"/>
      <c r="AP77" s="102"/>
    </row>
    <row r="78" spans="1:42" x14ac:dyDescent="0.5">
      <c r="A78" s="101">
        <f t="shared" si="29"/>
        <v>14</v>
      </c>
      <c r="B78" s="17" t="str">
        <f>'5k Men'!B78</f>
        <v>Jack</v>
      </c>
      <c r="C78" s="17" t="str">
        <f>'5k Men'!C78</f>
        <v>Kane</v>
      </c>
      <c r="D78" s="8">
        <f t="shared" si="28"/>
        <v>14</v>
      </c>
      <c r="E78" s="8" t="str">
        <f>IF(OR(D78="",COUNTIF($D$4:$D$176,"="&amp;D78)&lt;=1),"",IF(COUNTIF($D$4:$D78,"="&amp;D78)=1,"",COUNTIF($D$4:$D78,"="&amp;D78)-1))</f>
        <v/>
      </c>
      <c r="F78" s="8">
        <f t="shared" si="31"/>
        <v>14</v>
      </c>
      <c r="G78" s="6">
        <f t="shared" si="30"/>
        <v>2.7349537037037037E-2</v>
      </c>
      <c r="H78" s="118"/>
      <c r="I78" s="6"/>
      <c r="J78" s="6"/>
      <c r="K78" s="6"/>
      <c r="L78" s="6"/>
      <c r="M78" s="6"/>
      <c r="N78" s="6"/>
      <c r="O78" s="6"/>
      <c r="P78" s="6"/>
      <c r="Q78" s="6"/>
      <c r="R78" s="6"/>
      <c r="S78" s="6"/>
      <c r="T78" s="6"/>
      <c r="U78" s="6"/>
      <c r="V78" s="6"/>
      <c r="W78" s="6"/>
      <c r="X78" s="6"/>
      <c r="Y78" s="6"/>
      <c r="Z78" s="6"/>
      <c r="AA78" s="6"/>
      <c r="AB78" s="6"/>
      <c r="AC78" s="6"/>
      <c r="AD78" s="6">
        <v>2.7349537037037037E-2</v>
      </c>
      <c r="AE78" s="6"/>
      <c r="AF78" s="6"/>
      <c r="AG78" s="6"/>
      <c r="AH78" s="6"/>
      <c r="AI78" s="6"/>
      <c r="AJ78" s="6"/>
      <c r="AK78" s="6"/>
      <c r="AL78" s="6"/>
      <c r="AM78" s="6"/>
      <c r="AN78" s="6"/>
      <c r="AO78" s="6"/>
      <c r="AP78" s="102"/>
    </row>
    <row r="79" spans="1:42" x14ac:dyDescent="0.5">
      <c r="A79" s="101">
        <f>F79</f>
        <v>18</v>
      </c>
      <c r="B79" s="17" t="str">
        <f>'5k Men'!B79</f>
        <v>Jamie</v>
      </c>
      <c r="C79" s="17" t="str">
        <f>'5k Men'!C79</f>
        <v>Kitching</v>
      </c>
      <c r="D79" s="8">
        <f t="shared" si="28"/>
        <v>18</v>
      </c>
      <c r="E79" s="8" t="str">
        <f>IF(OR(D79="",COUNTIF($D$4:$D$176,"="&amp;D79)&lt;=1),"",IF(COUNTIF($D$4:$D79,"="&amp;D79)=1,"",COUNTIF($D$4:$D79,"="&amp;D79)-1))</f>
        <v/>
      </c>
      <c r="F79" s="8">
        <f>IF(D79="","",SUM(D79:E79))</f>
        <v>18</v>
      </c>
      <c r="G79" s="6">
        <f t="shared" si="30"/>
        <v>2.7789351851851853E-2</v>
      </c>
      <c r="H79" s="118"/>
      <c r="I79" s="6"/>
      <c r="J79" s="6"/>
      <c r="K79" s="6"/>
      <c r="L79" s="6"/>
      <c r="M79" s="6"/>
      <c r="N79" s="6"/>
      <c r="O79" s="6"/>
      <c r="P79" s="6"/>
      <c r="Q79" s="6"/>
      <c r="R79" s="6"/>
      <c r="S79" s="6"/>
      <c r="T79" s="6">
        <v>2.7789351851851853E-2</v>
      </c>
      <c r="U79" s="6"/>
      <c r="V79" s="6"/>
      <c r="W79" s="6"/>
      <c r="X79" s="6"/>
      <c r="Y79" s="6"/>
      <c r="Z79" s="6"/>
      <c r="AA79" s="6">
        <v>2.8171296296296295E-2</v>
      </c>
      <c r="AB79" s="6"/>
      <c r="AC79" s="6"/>
      <c r="AD79" s="6"/>
      <c r="AE79" s="6"/>
      <c r="AF79" s="6"/>
      <c r="AG79" s="6"/>
      <c r="AH79" s="6"/>
      <c r="AI79" s="6"/>
      <c r="AJ79" s="6"/>
      <c r="AK79" s="6"/>
      <c r="AL79" s="6"/>
      <c r="AM79" s="6"/>
      <c r="AN79" s="6"/>
      <c r="AO79" s="6"/>
      <c r="AP79" s="102"/>
    </row>
    <row r="80" spans="1:42" x14ac:dyDescent="0.5">
      <c r="A80" s="101">
        <f t="shared" si="29"/>
        <v>6</v>
      </c>
      <c r="B80" s="17" t="str">
        <f>'5k Men'!B80</f>
        <v>Stuart</v>
      </c>
      <c r="C80" s="17" t="str">
        <f>'5k Men'!C80</f>
        <v>Little</v>
      </c>
      <c r="D80" s="8">
        <f t="shared" si="28"/>
        <v>6</v>
      </c>
      <c r="E80" s="8" t="str">
        <f>IF(OR(D80="",COUNTIF($D$4:$D$176,"="&amp;D80)&lt;=1),"",IF(COUNTIF($D$4:$D80,"="&amp;D80)=1,"",COUNTIF($D$4:$D80,"="&amp;D80)-1))</f>
        <v/>
      </c>
      <c r="F80" s="8">
        <f t="shared" si="31"/>
        <v>6</v>
      </c>
      <c r="G80" s="6">
        <f t="shared" si="30"/>
        <v>2.5115740740740741E-2</v>
      </c>
      <c r="H80" s="118"/>
      <c r="I80" s="6"/>
      <c r="J80" s="6"/>
      <c r="K80" s="6"/>
      <c r="L80" s="6"/>
      <c r="M80" s="6"/>
      <c r="N80" s="6"/>
      <c r="O80" s="6"/>
      <c r="P80" s="6"/>
      <c r="Q80" s="6"/>
      <c r="R80" s="6"/>
      <c r="S80" s="6"/>
      <c r="T80" s="6">
        <v>2.5115740740740741E-2</v>
      </c>
      <c r="U80" s="6"/>
      <c r="V80" s="6"/>
      <c r="W80" s="6"/>
      <c r="X80" s="6"/>
      <c r="Y80" s="6"/>
      <c r="Z80" s="6"/>
      <c r="AA80" s="6"/>
      <c r="AB80" s="6"/>
      <c r="AC80" s="6"/>
      <c r="AD80" s="6"/>
      <c r="AE80" s="6"/>
      <c r="AF80" s="6"/>
      <c r="AG80" s="6"/>
      <c r="AH80" s="6"/>
      <c r="AI80" s="6"/>
      <c r="AJ80" s="6"/>
      <c r="AK80" s="6"/>
      <c r="AL80" s="6"/>
      <c r="AM80" s="6"/>
      <c r="AN80" s="6"/>
      <c r="AO80" s="6"/>
      <c r="AP80" s="102"/>
    </row>
    <row r="81" spans="1:42" x14ac:dyDescent="0.5">
      <c r="A81" s="101" t="str">
        <f>F81</f>
        <v/>
      </c>
      <c r="B81" s="17" t="str">
        <f>'5k Men'!B81</f>
        <v>Paul</v>
      </c>
      <c r="C81" s="17" t="str">
        <f>'5k Men'!C81</f>
        <v>Littlewood</v>
      </c>
      <c r="D81" s="8" t="str">
        <f t="shared" si="28"/>
        <v/>
      </c>
      <c r="E81" s="8" t="str">
        <f>IF(OR(D81="",COUNTIF($D$4:$D$176,"="&amp;D81)&lt;=1),"",IF(COUNTIF($D$4:$D81,"="&amp;D81)=1,"",COUNTIF($D$4:$D81,"="&amp;D81)-1))</f>
        <v/>
      </c>
      <c r="F81" s="8" t="str">
        <f t="shared" si="31"/>
        <v/>
      </c>
      <c r="G81" s="6">
        <f t="shared" si="30"/>
        <v>0</v>
      </c>
      <c r="H81" s="118"/>
      <c r="I81" s="6"/>
      <c r="J81" s="6"/>
      <c r="K81" s="6"/>
      <c r="L81" s="6"/>
      <c r="M81" s="6"/>
      <c r="N81" s="6"/>
      <c r="O81" s="6"/>
      <c r="P81" s="6"/>
      <c r="Q81" s="6"/>
      <c r="R81" s="6"/>
      <c r="S81" s="6"/>
      <c r="T81" s="6"/>
      <c r="U81" s="6"/>
      <c r="V81" s="6"/>
      <c r="W81" s="6"/>
      <c r="X81" s="6"/>
      <c r="Y81" s="6"/>
      <c r="Z81" s="6"/>
      <c r="AA81" s="6"/>
      <c r="AB81" s="6"/>
      <c r="AC81" s="6"/>
      <c r="AD81" s="6"/>
      <c r="AE81" s="6"/>
      <c r="AF81" s="6"/>
      <c r="AG81" s="6"/>
      <c r="AH81" s="6"/>
      <c r="AI81" s="6"/>
      <c r="AJ81" s="6"/>
      <c r="AK81" s="6"/>
      <c r="AL81" s="6"/>
      <c r="AM81" s="6"/>
      <c r="AN81" s="6"/>
      <c r="AO81" s="6"/>
      <c r="AP81" s="102"/>
    </row>
    <row r="82" spans="1:42" x14ac:dyDescent="0.5">
      <c r="A82" s="101" t="str">
        <f t="shared" si="29"/>
        <v/>
      </c>
      <c r="B82" s="17" t="str">
        <f>'5k Men'!B82</f>
        <v>Mark</v>
      </c>
      <c r="C82" s="17" t="str">
        <f>'5k Men'!C82</f>
        <v>Lorch</v>
      </c>
      <c r="D82" s="8" t="str">
        <f t="shared" si="28"/>
        <v/>
      </c>
      <c r="E82" s="8" t="str">
        <f>IF(OR(D82="",COUNTIF($D$4:$D$176,"="&amp;D82)&lt;=1),"",IF(COUNTIF($D$4:$D82,"="&amp;D82)=1,"",COUNTIF($D$4:$D82,"="&amp;D82)-1))</f>
        <v/>
      </c>
      <c r="F82" s="8" t="str">
        <f>IF(D82="","",SUM(D82:E82))</f>
        <v/>
      </c>
      <c r="G82" s="6">
        <f t="shared" si="30"/>
        <v>0</v>
      </c>
      <c r="H82" s="118"/>
      <c r="I82" s="6"/>
      <c r="J82" s="6"/>
      <c r="K82" s="6"/>
      <c r="L82" s="6"/>
      <c r="M82" s="6"/>
      <c r="N82" s="6"/>
      <c r="O82" s="6"/>
      <c r="P82" s="6"/>
      <c r="Q82" s="6"/>
      <c r="R82" s="6"/>
      <c r="S82" s="6"/>
      <c r="T82" s="6"/>
      <c r="U82" s="6"/>
      <c r="V82" s="6"/>
      <c r="W82" s="6"/>
      <c r="X82" s="6"/>
      <c r="Y82" s="6"/>
      <c r="Z82" s="6"/>
      <c r="AA82" s="6"/>
      <c r="AB82" s="6"/>
      <c r="AC82" s="6"/>
      <c r="AD82" s="6"/>
      <c r="AE82" s="6"/>
      <c r="AF82" s="6"/>
      <c r="AG82" s="6"/>
      <c r="AH82" s="6"/>
      <c r="AI82" s="6"/>
      <c r="AJ82" s="6"/>
      <c r="AK82" s="6"/>
      <c r="AL82" s="6"/>
      <c r="AM82" s="6"/>
      <c r="AN82" s="6"/>
      <c r="AO82" s="6"/>
      <c r="AP82" s="102"/>
    </row>
    <row r="83" spans="1:42" x14ac:dyDescent="0.5">
      <c r="A83" s="101" t="str">
        <f t="shared" si="29"/>
        <v/>
      </c>
      <c r="B83" s="17" t="str">
        <f>'5k Men'!B83</f>
        <v>Steven</v>
      </c>
      <c r="C83" s="17" t="str">
        <f>'5k Men'!C83</f>
        <v>Marsay</v>
      </c>
      <c r="D83" s="8" t="str">
        <f t="shared" si="28"/>
        <v/>
      </c>
      <c r="E83" s="8" t="str">
        <f>IF(OR(D83="",COUNTIF($D$4:$D$176,"="&amp;D83)&lt;=1),"",IF(COUNTIF($D$4:$D83,"="&amp;D83)=1,"",COUNTIF($D$4:$D83,"="&amp;D83)-1))</f>
        <v/>
      </c>
      <c r="F83" s="8" t="str">
        <f t="shared" si="31"/>
        <v/>
      </c>
      <c r="G83" s="6">
        <f t="shared" si="30"/>
        <v>0</v>
      </c>
      <c r="H83" s="118"/>
      <c r="I83" s="6"/>
      <c r="J83" s="6"/>
      <c r="K83" s="6"/>
      <c r="L83" s="6"/>
      <c r="M83" s="6"/>
      <c r="N83" s="6"/>
      <c r="O83" s="6"/>
      <c r="P83" s="6"/>
      <c r="Q83" s="6"/>
      <c r="R83" s="6"/>
      <c r="S83" s="6"/>
      <c r="T83" s="6"/>
      <c r="U83" s="6"/>
      <c r="V83" s="6"/>
      <c r="W83" s="6"/>
      <c r="X83" s="6"/>
      <c r="Y83" s="6"/>
      <c r="Z83" s="6"/>
      <c r="AA83" s="6"/>
      <c r="AB83" s="6"/>
      <c r="AC83" s="6"/>
      <c r="AD83" s="6"/>
      <c r="AE83" s="6"/>
      <c r="AF83" s="6"/>
      <c r="AG83" s="6"/>
      <c r="AH83" s="6"/>
      <c r="AI83" s="6"/>
      <c r="AJ83" s="6"/>
      <c r="AK83" s="6"/>
      <c r="AL83" s="6"/>
      <c r="AM83" s="6"/>
      <c r="AN83" s="6"/>
      <c r="AO83" s="6"/>
      <c r="AP83" s="102"/>
    </row>
    <row r="84" spans="1:42" x14ac:dyDescent="0.5">
      <c r="A84" s="101">
        <f t="shared" si="29"/>
        <v>36</v>
      </c>
      <c r="B84" s="17" t="str">
        <f>'5k Men'!B84</f>
        <v>Patrick</v>
      </c>
      <c r="C84" s="17" t="str">
        <f>'5k Men'!C84</f>
        <v>Marshall</v>
      </c>
      <c r="D84" s="8">
        <f t="shared" si="28"/>
        <v>36</v>
      </c>
      <c r="E84" s="8" t="str">
        <f>IF(OR(D84="",COUNTIF($D$4:$D$176,"="&amp;D84)&lt;=1),"",IF(COUNTIF($D$4:$D84,"="&amp;D84)=1,"",COUNTIF($D$4:$D84,"="&amp;D84)-1))</f>
        <v/>
      </c>
      <c r="F84" s="8">
        <f t="shared" si="31"/>
        <v>36</v>
      </c>
      <c r="G84" s="6">
        <f t="shared" si="30"/>
        <v>3.290509259259259E-2</v>
      </c>
      <c r="H84" s="118"/>
      <c r="I84" s="6"/>
      <c r="J84" s="6"/>
      <c r="K84" s="6"/>
      <c r="L84" s="6"/>
      <c r="M84" s="6"/>
      <c r="N84" s="6"/>
      <c r="O84" s="6"/>
      <c r="P84" s="6"/>
      <c r="Q84" s="6"/>
      <c r="R84" s="6"/>
      <c r="S84" s="6"/>
      <c r="T84" s="6">
        <v>3.290509259259259E-2</v>
      </c>
      <c r="U84" s="6"/>
      <c r="V84" s="6">
        <v>3.3437500000000002E-2</v>
      </c>
      <c r="W84" s="6"/>
      <c r="X84" s="6"/>
      <c r="Y84" s="6"/>
      <c r="Z84" s="6"/>
      <c r="AA84" s="6">
        <v>3.4525462962962966E-2</v>
      </c>
      <c r="AB84" s="6"/>
      <c r="AC84" s="6"/>
      <c r="AD84" s="6"/>
      <c r="AE84" s="6"/>
      <c r="AF84" s="6"/>
      <c r="AG84" s="6">
        <v>3.4201388888888892E-2</v>
      </c>
      <c r="AH84" s="6"/>
      <c r="AI84" s="6">
        <v>3.3819444444444444E-2</v>
      </c>
      <c r="AJ84" s="6"/>
      <c r="AK84" s="6"/>
      <c r="AL84" s="6"/>
      <c r="AM84" s="6"/>
      <c r="AN84" s="6"/>
      <c r="AO84" s="6"/>
      <c r="AP84" s="102"/>
    </row>
    <row r="85" spans="1:42" x14ac:dyDescent="0.5">
      <c r="A85" s="101">
        <f t="shared" si="29"/>
        <v>55</v>
      </c>
      <c r="B85" s="17" t="str">
        <f>'5k Men'!B85</f>
        <v>Robert</v>
      </c>
      <c r="C85" s="17" t="str">
        <f>'5k Men'!C85</f>
        <v>Mayson</v>
      </c>
      <c r="D85" s="8">
        <f t="shared" si="28"/>
        <v>55</v>
      </c>
      <c r="E85" s="8" t="str">
        <f>IF(OR(D85="",COUNTIF($D$4:$D$176,"="&amp;D85)&lt;=1),"",IF(COUNTIF($D$4:$D85,"="&amp;D85)=1,"",COUNTIF($D$4:$D85,"="&amp;D85)-1))</f>
        <v/>
      </c>
      <c r="F85" s="8">
        <f t="shared" si="31"/>
        <v>55</v>
      </c>
      <c r="G85" s="6">
        <f t="shared" si="30"/>
        <v>3.9120370370370368E-2</v>
      </c>
      <c r="H85" s="118"/>
      <c r="I85" s="6"/>
      <c r="J85" s="6"/>
      <c r="K85" s="6"/>
      <c r="L85" s="6"/>
      <c r="M85" s="6"/>
      <c r="N85" s="6"/>
      <c r="O85" s="6"/>
      <c r="P85" s="6"/>
      <c r="Q85" s="6"/>
      <c r="R85" s="6"/>
      <c r="S85" s="6"/>
      <c r="T85" s="6"/>
      <c r="U85" s="6"/>
      <c r="V85" s="6"/>
      <c r="W85" s="6"/>
      <c r="X85" s="6"/>
      <c r="Y85" s="6"/>
      <c r="Z85" s="6"/>
      <c r="AA85" s="6"/>
      <c r="AB85" s="6"/>
      <c r="AC85" s="6">
        <v>4.207175925925926E-2</v>
      </c>
      <c r="AD85" s="6"/>
      <c r="AE85" s="6"/>
      <c r="AF85" s="6"/>
      <c r="AG85" s="6">
        <v>3.9710648148148148E-2</v>
      </c>
      <c r="AH85" s="6">
        <v>3.9120370370370368E-2</v>
      </c>
      <c r="AI85" s="6"/>
      <c r="AJ85" s="6"/>
      <c r="AK85" s="6"/>
      <c r="AL85" s="6"/>
      <c r="AM85" s="6"/>
      <c r="AN85" s="6"/>
      <c r="AO85" s="6"/>
      <c r="AP85" s="102"/>
    </row>
    <row r="86" spans="1:42" x14ac:dyDescent="0.5">
      <c r="A86" s="101" t="str">
        <f t="shared" si="29"/>
        <v/>
      </c>
      <c r="B86" s="17" t="str">
        <f>'5k Men'!B86</f>
        <v>Patrick</v>
      </c>
      <c r="C86" s="17" t="str">
        <f>'5k Men'!C86</f>
        <v>McConnell</v>
      </c>
      <c r="D86" s="8" t="str">
        <f t="shared" si="28"/>
        <v/>
      </c>
      <c r="E86" s="8" t="str">
        <f>IF(OR(D86="",COUNTIF($D$4:$D$176,"="&amp;D86)&lt;=1),"",IF(COUNTIF($D$4:$D86,"="&amp;D86)=1,"",COUNTIF($D$4:$D86,"="&amp;D86)-1))</f>
        <v/>
      </c>
      <c r="F86" s="8" t="str">
        <f t="shared" si="31"/>
        <v/>
      </c>
      <c r="G86" s="6">
        <f t="shared" si="30"/>
        <v>0</v>
      </c>
      <c r="H86" s="118"/>
      <c r="I86" s="6"/>
      <c r="J86" s="6"/>
      <c r="K86" s="6"/>
      <c r="L86" s="6"/>
      <c r="M86" s="6"/>
      <c r="N86" s="6"/>
      <c r="O86" s="6"/>
      <c r="P86" s="6"/>
      <c r="Q86" s="6"/>
      <c r="R86" s="6"/>
      <c r="S86" s="6"/>
      <c r="T86" s="6"/>
      <c r="U86" s="6"/>
      <c r="V86" s="6"/>
      <c r="W86" s="6"/>
      <c r="X86" s="6"/>
      <c r="Y86" s="6"/>
      <c r="Z86" s="6"/>
      <c r="AA86" s="6"/>
      <c r="AB86" s="6"/>
      <c r="AC86" s="6"/>
      <c r="AD86" s="6"/>
      <c r="AE86" s="6"/>
      <c r="AF86" s="6"/>
      <c r="AG86" s="6"/>
      <c r="AH86" s="6"/>
      <c r="AI86" s="6"/>
      <c r="AJ86" s="6"/>
      <c r="AK86" s="6"/>
      <c r="AL86" s="6"/>
      <c r="AM86" s="6"/>
      <c r="AN86" s="6"/>
      <c r="AO86" s="6"/>
      <c r="AP86" s="102"/>
    </row>
    <row r="87" spans="1:42" x14ac:dyDescent="0.5">
      <c r="A87" s="101" t="str">
        <f t="shared" si="29"/>
        <v/>
      </c>
      <c r="B87" s="17" t="str">
        <f>'5k Men'!B87</f>
        <v>James</v>
      </c>
      <c r="C87" s="17" t="str">
        <f>'5k Men'!C87</f>
        <v>McGivern</v>
      </c>
      <c r="D87" s="8" t="str">
        <f t="shared" si="28"/>
        <v/>
      </c>
      <c r="E87" s="8" t="str">
        <f>IF(OR(D87="",COUNTIF($D$4:$D$176,"="&amp;D87)&lt;=1),"",IF(COUNTIF($D$4:$D87,"="&amp;D87)=1,"",COUNTIF($D$4:$D87,"="&amp;D87)-1))</f>
        <v/>
      </c>
      <c r="F87" s="8" t="str">
        <f t="shared" si="31"/>
        <v/>
      </c>
      <c r="G87" s="6">
        <f t="shared" si="30"/>
        <v>0</v>
      </c>
      <c r="H87" s="118"/>
      <c r="I87" s="6"/>
      <c r="J87" s="6"/>
      <c r="K87" s="6"/>
      <c r="L87" s="6"/>
      <c r="M87" s="6"/>
      <c r="N87" s="6"/>
      <c r="O87" s="6"/>
      <c r="P87" s="6"/>
      <c r="Q87" s="6"/>
      <c r="R87" s="6"/>
      <c r="S87" s="6"/>
      <c r="T87" s="6"/>
      <c r="U87" s="6"/>
      <c r="V87" s="6"/>
      <c r="W87" s="6"/>
      <c r="X87" s="6"/>
      <c r="Y87" s="6"/>
      <c r="Z87" s="6"/>
      <c r="AA87" s="6"/>
      <c r="AB87" s="6"/>
      <c r="AC87" s="6"/>
      <c r="AD87" s="6"/>
      <c r="AE87" s="6"/>
      <c r="AF87" s="6"/>
      <c r="AG87" s="6"/>
      <c r="AH87" s="6"/>
      <c r="AI87" s="6"/>
      <c r="AJ87" s="6"/>
      <c r="AK87" s="6"/>
      <c r="AL87" s="6"/>
      <c r="AM87" s="6"/>
      <c r="AN87" s="6"/>
      <c r="AO87" s="6"/>
      <c r="AP87" s="102"/>
    </row>
    <row r="88" spans="1:42" x14ac:dyDescent="0.5">
      <c r="A88" s="101">
        <f>F88</f>
        <v>16</v>
      </c>
      <c r="B88" s="17" t="str">
        <f>'5k Men'!B88</f>
        <v>Michael</v>
      </c>
      <c r="C88" s="17" t="str">
        <f>'5k Men'!C88</f>
        <v>McGrath</v>
      </c>
      <c r="D88" s="8">
        <f t="shared" si="28"/>
        <v>16</v>
      </c>
      <c r="E88" s="8" t="str">
        <f>IF(OR(D88="",COUNTIF($D$4:$D$176,"="&amp;D88)&lt;=1),"",IF(COUNTIF($D$4:$D88,"="&amp;D88)=1,"",COUNTIF($D$4:$D88,"="&amp;D88)-1))</f>
        <v/>
      </c>
      <c r="F88" s="8">
        <f>IF(D88="","",SUM(D88:E88))</f>
        <v>16</v>
      </c>
      <c r="G88" s="6">
        <f t="shared" si="30"/>
        <v>2.7696759259259258E-2</v>
      </c>
      <c r="H88" s="118"/>
      <c r="I88" s="6"/>
      <c r="J88" s="6"/>
      <c r="K88" s="6"/>
      <c r="L88" s="6"/>
      <c r="M88" s="6"/>
      <c r="N88" s="6"/>
      <c r="O88" s="6">
        <v>2.9814814814814815E-2</v>
      </c>
      <c r="P88" s="6"/>
      <c r="Q88" s="6"/>
      <c r="R88" s="6">
        <v>2.8680555555555556E-2</v>
      </c>
      <c r="S88" s="6"/>
      <c r="T88" s="6">
        <v>2.7905092592592592E-2</v>
      </c>
      <c r="U88" s="6"/>
      <c r="V88" s="6">
        <v>2.8402777777777777E-2</v>
      </c>
      <c r="W88" s="6"/>
      <c r="X88" s="6"/>
      <c r="Y88" s="6"/>
      <c r="Z88" s="6"/>
      <c r="AA88" s="6"/>
      <c r="AB88" s="6">
        <v>2.8634259259259259E-2</v>
      </c>
      <c r="AC88" s="6">
        <v>2.8634259259259259E-2</v>
      </c>
      <c r="AD88" s="6"/>
      <c r="AE88" s="6"/>
      <c r="AF88" s="6">
        <v>2.7696759259259258E-2</v>
      </c>
      <c r="AG88" s="6">
        <v>2.8229166666666666E-2</v>
      </c>
      <c r="AH88" s="6"/>
      <c r="AI88" s="6">
        <v>2.7835648148148148E-2</v>
      </c>
      <c r="AJ88" s="6"/>
      <c r="AK88" s="6"/>
      <c r="AL88" s="6"/>
      <c r="AM88" s="6"/>
      <c r="AN88" s="6"/>
      <c r="AO88" s="6"/>
      <c r="AP88" s="102"/>
    </row>
    <row r="89" spans="1:42" x14ac:dyDescent="0.5">
      <c r="A89" s="101" t="str">
        <f t="shared" si="29"/>
        <v/>
      </c>
      <c r="B89" s="17" t="str">
        <f>'5k Men'!B89</f>
        <v>David</v>
      </c>
      <c r="C89" s="17" t="str">
        <f>'5k Men'!C89</f>
        <v>Meilhan</v>
      </c>
      <c r="D89" s="8" t="str">
        <f t="shared" si="28"/>
        <v/>
      </c>
      <c r="E89" s="8" t="str">
        <f>IF(OR(D89="",COUNTIF($D$4:$D$176,"="&amp;D89)&lt;=1),"",IF(COUNTIF($D$4:$D89,"="&amp;D89)=1,"",COUNTIF($D$4:$D89,"="&amp;D89)-1))</f>
        <v/>
      </c>
      <c r="F89" s="8" t="str">
        <f t="shared" si="31"/>
        <v/>
      </c>
      <c r="G89" s="6">
        <f t="shared" si="30"/>
        <v>0</v>
      </c>
      <c r="H89" s="118"/>
      <c r="I89" s="6"/>
      <c r="J89" s="6"/>
      <c r="K89" s="6"/>
      <c r="L89" s="6"/>
      <c r="M89" s="6"/>
      <c r="N89" s="6"/>
      <c r="O89" s="6"/>
      <c r="P89" s="6"/>
      <c r="Q89" s="6"/>
      <c r="R89" s="6"/>
      <c r="S89" s="6"/>
      <c r="T89" s="6"/>
      <c r="U89" s="6"/>
      <c r="V89" s="6"/>
      <c r="W89" s="6"/>
      <c r="X89" s="6"/>
      <c r="Y89" s="6"/>
      <c r="Z89" s="6"/>
      <c r="AA89" s="6"/>
      <c r="AB89" s="6"/>
      <c r="AC89" s="6"/>
      <c r="AD89" s="6"/>
      <c r="AE89" s="6"/>
      <c r="AF89" s="6"/>
      <c r="AG89" s="6"/>
      <c r="AH89" s="6"/>
      <c r="AI89" s="6"/>
      <c r="AJ89" s="6"/>
      <c r="AK89" s="6"/>
      <c r="AL89" s="6"/>
      <c r="AM89" s="6"/>
      <c r="AN89" s="6"/>
      <c r="AO89" s="6"/>
      <c r="AP89" s="102"/>
    </row>
    <row r="90" spans="1:42" x14ac:dyDescent="0.5">
      <c r="A90" s="101" t="str">
        <f t="shared" si="29"/>
        <v/>
      </c>
      <c r="B90" s="17" t="str">
        <f>'5k Men'!B90</f>
        <v>Adrian</v>
      </c>
      <c r="C90" s="17" t="str">
        <f>'5k Men'!C90</f>
        <v>Messingham</v>
      </c>
      <c r="D90" s="8" t="str">
        <f t="shared" si="28"/>
        <v/>
      </c>
      <c r="E90" s="8" t="str">
        <f>IF(OR(D90="",COUNTIF($D$4:$D$176,"="&amp;D90)&lt;=1),"",IF(COUNTIF($D$4:$D90,"="&amp;D90)=1,"",COUNTIF($D$4:$D90,"="&amp;D90)-1))</f>
        <v/>
      </c>
      <c r="F90" s="8" t="str">
        <f t="shared" si="31"/>
        <v/>
      </c>
      <c r="G90" s="6">
        <f t="shared" si="30"/>
        <v>0</v>
      </c>
      <c r="H90" s="118"/>
      <c r="I90" s="6"/>
      <c r="J90" s="6"/>
      <c r="K90" s="6"/>
      <c r="L90" s="6"/>
      <c r="M90" s="6"/>
      <c r="N90" s="6"/>
      <c r="O90" s="6"/>
      <c r="P90" s="6"/>
      <c r="Q90" s="6"/>
      <c r="R90" s="6"/>
      <c r="S90" s="6"/>
      <c r="T90" s="6"/>
      <c r="U90" s="6"/>
      <c r="V90" s="6"/>
      <c r="W90" s="6"/>
      <c r="X90" s="6"/>
      <c r="Y90" s="6"/>
      <c r="Z90" s="6"/>
      <c r="AA90" s="6"/>
      <c r="AB90" s="6"/>
      <c r="AC90" s="6"/>
      <c r="AD90" s="6"/>
      <c r="AE90" s="6"/>
      <c r="AF90" s="6"/>
      <c r="AG90" s="6"/>
      <c r="AH90" s="6"/>
      <c r="AI90" s="6"/>
      <c r="AJ90" s="6"/>
      <c r="AK90" s="6"/>
      <c r="AL90" s="6"/>
      <c r="AM90" s="6"/>
      <c r="AN90" s="6"/>
      <c r="AO90" s="6"/>
      <c r="AP90" s="102"/>
    </row>
    <row r="91" spans="1:42" x14ac:dyDescent="0.5">
      <c r="A91" s="101">
        <f>F91</f>
        <v>8</v>
      </c>
      <c r="B91" s="17" t="str">
        <f>'5k Men'!B91</f>
        <v>Bob</v>
      </c>
      <c r="C91" s="17" t="str">
        <f>'5k Men'!C91</f>
        <v>Metcalfe</v>
      </c>
      <c r="D91" s="8">
        <f t="shared" si="28"/>
        <v>8</v>
      </c>
      <c r="E91" s="8" t="str">
        <f>IF(OR(D91="",COUNTIF($D$4:$D$176,"="&amp;D91)&lt;=1),"",IF(COUNTIF($D$4:$D91,"="&amp;D91)=1,"",COUNTIF($D$4:$D91,"="&amp;D91)-1))</f>
        <v/>
      </c>
      <c r="F91" s="8">
        <f>IF(D91="","",SUM(D91:E91))</f>
        <v>8</v>
      </c>
      <c r="G91" s="6">
        <f t="shared" ref="G91" si="32">MIN(H91:AP91)</f>
        <v>2.5266203703703704E-2</v>
      </c>
      <c r="H91" s="118"/>
      <c r="I91" s="6"/>
      <c r="J91" s="6"/>
      <c r="K91" s="6"/>
      <c r="L91" s="6"/>
      <c r="M91" s="6"/>
      <c r="N91" s="6"/>
      <c r="O91" s="6"/>
      <c r="P91" s="6"/>
      <c r="Q91" s="6"/>
      <c r="R91" s="6"/>
      <c r="S91" s="6"/>
      <c r="T91" s="6"/>
      <c r="U91" s="6"/>
      <c r="V91" s="6"/>
      <c r="W91" s="6"/>
      <c r="X91" s="6">
        <v>2.5266203703703704E-2</v>
      </c>
      <c r="Y91" s="6"/>
      <c r="Z91" s="6"/>
      <c r="AA91" s="6"/>
      <c r="AB91" s="6"/>
      <c r="AC91" s="6"/>
      <c r="AD91" s="6"/>
      <c r="AE91" s="6"/>
      <c r="AF91" s="6"/>
      <c r="AG91" s="6"/>
      <c r="AH91" s="6"/>
      <c r="AI91" s="6"/>
      <c r="AJ91" s="6"/>
      <c r="AK91" s="6"/>
      <c r="AL91" s="6"/>
      <c r="AM91" s="6"/>
      <c r="AN91" s="6"/>
      <c r="AO91" s="6"/>
      <c r="AP91" s="102"/>
    </row>
    <row r="92" spans="1:42" x14ac:dyDescent="0.5">
      <c r="A92" s="101" t="str">
        <f t="shared" si="29"/>
        <v/>
      </c>
      <c r="B92" s="17" t="str">
        <f>'5k Men'!B92</f>
        <v>Sandy</v>
      </c>
      <c r="C92" s="17" t="str">
        <f>'5k Men'!C92</f>
        <v>Milson</v>
      </c>
      <c r="D92" s="8" t="str">
        <f t="shared" si="28"/>
        <v/>
      </c>
      <c r="E92" s="8" t="str">
        <f>IF(OR(D92="",COUNTIF($D$4:$D$176,"="&amp;D92)&lt;=1),"",IF(COUNTIF($D$4:$D92,"="&amp;D92)=1,"",COUNTIF($D$4:$D92,"="&amp;D92)-1))</f>
        <v/>
      </c>
      <c r="F92" s="8" t="str">
        <f t="shared" si="31"/>
        <v/>
      </c>
      <c r="G92" s="6">
        <f t="shared" si="30"/>
        <v>0</v>
      </c>
      <c r="H92" s="118"/>
      <c r="I92" s="6"/>
      <c r="J92" s="6"/>
      <c r="K92" s="6"/>
      <c r="L92" s="6"/>
      <c r="M92" s="6"/>
      <c r="N92" s="6"/>
      <c r="O92" s="6"/>
      <c r="P92" s="6"/>
      <c r="Q92" s="6"/>
      <c r="R92" s="6"/>
      <c r="S92" s="6"/>
      <c r="T92" s="6"/>
      <c r="U92" s="6"/>
      <c r="V92" s="6"/>
      <c r="W92" s="6"/>
      <c r="X92" s="6"/>
      <c r="Y92" s="6"/>
      <c r="Z92" s="6"/>
      <c r="AA92" s="6"/>
      <c r="AB92" s="6"/>
      <c r="AC92" s="6"/>
      <c r="AD92" s="6"/>
      <c r="AE92" s="6"/>
      <c r="AF92" s="6"/>
      <c r="AG92" s="6"/>
      <c r="AH92" s="6"/>
      <c r="AI92" s="6"/>
      <c r="AJ92" s="6"/>
      <c r="AK92" s="6"/>
      <c r="AL92" s="6"/>
      <c r="AM92" s="6"/>
      <c r="AN92" s="6"/>
      <c r="AO92" s="6"/>
      <c r="AP92" s="102"/>
    </row>
    <row r="93" spans="1:42" x14ac:dyDescent="0.5">
      <c r="A93" s="101" t="str">
        <f t="shared" si="29"/>
        <v/>
      </c>
      <c r="B93" s="17" t="str">
        <f>'5k Men'!B93</f>
        <v>Nicholas</v>
      </c>
      <c r="C93" s="17" t="str">
        <f>'5k Men'!C93</f>
        <v>Morrell</v>
      </c>
      <c r="D93" s="8" t="str">
        <f t="shared" si="28"/>
        <v/>
      </c>
      <c r="E93" s="8" t="str">
        <f>IF(OR(D93="",COUNTIF($D$4:$D$176,"="&amp;D93)&lt;=1),"",IF(COUNTIF($D$4:$D93,"="&amp;D93)=1,"",COUNTIF($D$4:$D93,"="&amp;D93)-1))</f>
        <v/>
      </c>
      <c r="F93" s="8" t="str">
        <f t="shared" si="31"/>
        <v/>
      </c>
      <c r="G93" s="6">
        <f t="shared" si="30"/>
        <v>0</v>
      </c>
      <c r="H93" s="118"/>
      <c r="I93" s="6"/>
      <c r="J93" s="6"/>
      <c r="K93" s="6"/>
      <c r="L93" s="6"/>
      <c r="M93" s="6"/>
      <c r="N93" s="6"/>
      <c r="O93" s="6"/>
      <c r="P93" s="6"/>
      <c r="Q93" s="6"/>
      <c r="R93" s="6"/>
      <c r="S93" s="6"/>
      <c r="T93" s="6"/>
      <c r="U93" s="6"/>
      <c r="V93" s="6"/>
      <c r="W93" s="6"/>
      <c r="X93" s="6"/>
      <c r="Y93" s="6"/>
      <c r="Z93" s="6"/>
      <c r="AA93" s="6"/>
      <c r="AB93" s="6"/>
      <c r="AC93" s="6"/>
      <c r="AD93" s="6"/>
      <c r="AE93" s="6"/>
      <c r="AF93" s="6"/>
      <c r="AG93" s="6"/>
      <c r="AH93" s="6"/>
      <c r="AI93" s="6"/>
      <c r="AJ93" s="6"/>
      <c r="AK93" s="6"/>
      <c r="AL93" s="6"/>
      <c r="AM93" s="6"/>
      <c r="AN93" s="6"/>
      <c r="AO93" s="6"/>
      <c r="AP93" s="102"/>
    </row>
    <row r="94" spans="1:42" x14ac:dyDescent="0.5">
      <c r="A94" s="101" t="str">
        <f t="shared" si="29"/>
        <v/>
      </c>
      <c r="B94" s="17" t="str">
        <f>'5k Men'!B94</f>
        <v>David</v>
      </c>
      <c r="C94" s="17" t="str">
        <f>'5k Men'!C94</f>
        <v>Morrison</v>
      </c>
      <c r="D94" s="8" t="str">
        <f t="shared" si="28"/>
        <v/>
      </c>
      <c r="E94" s="8" t="str">
        <f>IF(OR(D94="",COUNTIF($D$4:$D$176,"="&amp;D94)&lt;=1),"",IF(COUNTIF($D$4:$D94,"="&amp;D94)=1,"",COUNTIF($D$4:$D94,"="&amp;D94)-1))</f>
        <v/>
      </c>
      <c r="F94" s="8" t="str">
        <f t="shared" si="31"/>
        <v/>
      </c>
      <c r="G94" s="6">
        <f t="shared" si="30"/>
        <v>0</v>
      </c>
      <c r="H94" s="118"/>
      <c r="I94" s="6"/>
      <c r="J94" s="6"/>
      <c r="K94" s="6"/>
      <c r="L94" s="6"/>
      <c r="M94" s="6"/>
      <c r="N94" s="6"/>
      <c r="O94" s="6"/>
      <c r="P94" s="6"/>
      <c r="Q94" s="6"/>
      <c r="R94" s="6"/>
      <c r="S94" s="6"/>
      <c r="T94" s="6"/>
      <c r="U94" s="6"/>
      <c r="V94" s="6"/>
      <c r="W94" s="6"/>
      <c r="X94" s="6"/>
      <c r="Y94" s="6"/>
      <c r="Z94" s="6"/>
      <c r="AA94" s="6"/>
      <c r="AB94" s="6"/>
      <c r="AC94" s="6"/>
      <c r="AD94" s="6"/>
      <c r="AE94" s="6"/>
      <c r="AF94" s="6"/>
      <c r="AG94" s="6"/>
      <c r="AH94" s="6"/>
      <c r="AI94" s="6"/>
      <c r="AJ94" s="6"/>
      <c r="AK94" s="6"/>
      <c r="AL94" s="6"/>
      <c r="AM94" s="6"/>
      <c r="AN94" s="6"/>
      <c r="AO94" s="6"/>
      <c r="AP94" s="102"/>
    </row>
    <row r="95" spans="1:42" x14ac:dyDescent="0.5">
      <c r="A95" s="101">
        <f>F95</f>
        <v>23</v>
      </c>
      <c r="B95" s="17" t="str">
        <f>'5k Men'!B95</f>
        <v>Wayne</v>
      </c>
      <c r="C95" s="17" t="str">
        <f>'5k Men'!C95</f>
        <v>Murtagh</v>
      </c>
      <c r="D95" s="8">
        <f t="shared" si="28"/>
        <v>23</v>
      </c>
      <c r="E95" s="8" t="str">
        <f>IF(OR(D95="",COUNTIF($D$4:$D$176,"="&amp;D95)&lt;=1),"",IF(COUNTIF($D$4:$D95,"="&amp;D95)=1,"",COUNTIF($D$4:$D95,"="&amp;D95)-1))</f>
        <v/>
      </c>
      <c r="F95" s="8">
        <f>IF(D95="","",SUM(D95:E95))</f>
        <v>23</v>
      </c>
      <c r="G95" s="6">
        <f t="shared" si="30"/>
        <v>2.9733796296296296E-2</v>
      </c>
      <c r="H95" s="118"/>
      <c r="I95" s="6"/>
      <c r="J95" s="6"/>
      <c r="K95" s="6"/>
      <c r="L95" s="6"/>
      <c r="M95" s="6"/>
      <c r="N95" s="6"/>
      <c r="O95" s="6"/>
      <c r="P95" s="6">
        <v>3.215277777777778E-2</v>
      </c>
      <c r="Q95" s="6"/>
      <c r="R95" s="6"/>
      <c r="S95" s="6"/>
      <c r="T95" s="6">
        <v>3.0555555555555555E-2</v>
      </c>
      <c r="U95" s="6">
        <v>2.9733796296296296E-2</v>
      </c>
      <c r="V95" s="6"/>
      <c r="W95" s="6"/>
      <c r="X95" s="6"/>
      <c r="Y95" s="6"/>
      <c r="Z95" s="6"/>
      <c r="AA95" s="6"/>
      <c r="AB95" s="6"/>
      <c r="AC95" s="6"/>
      <c r="AD95" s="6"/>
      <c r="AE95" s="6"/>
      <c r="AF95" s="6"/>
      <c r="AG95" s="6"/>
      <c r="AH95" s="6"/>
      <c r="AI95" s="6"/>
      <c r="AJ95" s="6"/>
      <c r="AK95" s="6"/>
      <c r="AL95" s="6"/>
      <c r="AM95" s="6"/>
      <c r="AN95" s="6"/>
      <c r="AO95" s="6"/>
      <c r="AP95" s="102"/>
    </row>
    <row r="96" spans="1:42" x14ac:dyDescent="0.5">
      <c r="A96" s="101">
        <f t="shared" si="29"/>
        <v>51</v>
      </c>
      <c r="B96" s="17" t="str">
        <f>'5k Men'!B96</f>
        <v>Peter</v>
      </c>
      <c r="C96" s="17" t="str">
        <f>'5k Men'!C96</f>
        <v>Naylor</v>
      </c>
      <c r="D96" s="8">
        <f t="shared" si="28"/>
        <v>51</v>
      </c>
      <c r="E96" s="8" t="str">
        <f>IF(OR(D96="",COUNTIF($D$4:$D$176,"="&amp;D96)&lt;=1),"",IF(COUNTIF($D$4:$D96,"="&amp;D96)=1,"",COUNTIF($D$4:$D96,"="&amp;D96)-1))</f>
        <v/>
      </c>
      <c r="F96" s="8">
        <f t="shared" si="31"/>
        <v>51</v>
      </c>
      <c r="G96" s="6">
        <f t="shared" si="30"/>
        <v>3.7488425925925925E-2</v>
      </c>
      <c r="H96" s="118"/>
      <c r="I96" s="6"/>
      <c r="J96" s="6"/>
      <c r="K96" s="6"/>
      <c r="L96" s="6"/>
      <c r="M96" s="6"/>
      <c r="N96" s="6"/>
      <c r="O96" s="6"/>
      <c r="P96" s="6"/>
      <c r="Q96" s="6"/>
      <c r="R96" s="6"/>
      <c r="S96" s="6"/>
      <c r="T96" s="6"/>
      <c r="U96" s="6"/>
      <c r="V96" s="6"/>
      <c r="W96" s="6"/>
      <c r="X96" s="6"/>
      <c r="Y96" s="6"/>
      <c r="Z96" s="6"/>
      <c r="AA96" s="6"/>
      <c r="AB96" s="6"/>
      <c r="AC96" s="6">
        <v>3.7488425925925925E-2</v>
      </c>
      <c r="AD96" s="6"/>
      <c r="AE96" s="6"/>
      <c r="AF96" s="6"/>
      <c r="AG96" s="6"/>
      <c r="AH96" s="6"/>
      <c r="AI96" s="6"/>
      <c r="AJ96" s="6"/>
      <c r="AK96" s="6"/>
      <c r="AL96" s="6"/>
      <c r="AM96" s="6"/>
      <c r="AN96" s="6"/>
      <c r="AO96" s="6"/>
      <c r="AP96" s="102"/>
    </row>
    <row r="97" spans="1:42" x14ac:dyDescent="0.5">
      <c r="A97" s="101" t="str">
        <f t="shared" si="29"/>
        <v/>
      </c>
      <c r="B97" s="17" t="str">
        <f>'5k Men'!B97</f>
        <v>Stephen</v>
      </c>
      <c r="C97" s="17" t="str">
        <f>'5k Men'!C97</f>
        <v>Newton</v>
      </c>
      <c r="D97" s="8" t="str">
        <f t="shared" si="28"/>
        <v/>
      </c>
      <c r="E97" s="8" t="str">
        <f>IF(OR(D97="",COUNTIF($D$4:$D$176,"="&amp;D97)&lt;=1),"",IF(COUNTIF($D$4:$D97,"="&amp;D97)=1,"",COUNTIF($D$4:$D97,"="&amp;D97)-1))</f>
        <v/>
      </c>
      <c r="F97" s="8" t="str">
        <f t="shared" si="31"/>
        <v/>
      </c>
      <c r="G97" s="6">
        <f t="shared" si="30"/>
        <v>0</v>
      </c>
      <c r="H97" s="118"/>
      <c r="I97" s="6"/>
      <c r="J97" s="6"/>
      <c r="K97" s="6"/>
      <c r="L97" s="6"/>
      <c r="M97" s="6"/>
      <c r="N97" s="6"/>
      <c r="O97" s="6"/>
      <c r="P97" s="6"/>
      <c r="Q97" s="6"/>
      <c r="R97" s="6"/>
      <c r="S97" s="6"/>
      <c r="T97" s="6"/>
      <c r="U97" s="6"/>
      <c r="V97" s="6"/>
      <c r="W97" s="6"/>
      <c r="X97" s="6"/>
      <c r="Y97" s="6"/>
      <c r="Z97" s="6"/>
      <c r="AA97" s="6"/>
      <c r="AB97" s="6"/>
      <c r="AC97" s="6"/>
      <c r="AD97" s="6"/>
      <c r="AE97" s="6"/>
      <c r="AF97" s="6"/>
      <c r="AG97" s="6"/>
      <c r="AH97" s="6"/>
      <c r="AI97" s="6"/>
      <c r="AJ97" s="6"/>
      <c r="AK97" s="6"/>
      <c r="AL97" s="6"/>
      <c r="AM97" s="6"/>
      <c r="AN97" s="6"/>
      <c r="AO97" s="6"/>
      <c r="AP97" s="102"/>
    </row>
    <row r="98" spans="1:42" x14ac:dyDescent="0.5">
      <c r="A98" s="101">
        <f>F98</f>
        <v>12</v>
      </c>
      <c r="B98" s="17" t="str">
        <f>'5k Men'!B98</f>
        <v>Martin</v>
      </c>
      <c r="C98" s="17" t="str">
        <f>'5k Men'!C98</f>
        <v>Oliver</v>
      </c>
      <c r="D98" s="8">
        <f t="shared" si="28"/>
        <v>12</v>
      </c>
      <c r="E98" s="8" t="str">
        <f>IF(OR(D98="",COUNTIF($D$4:$D$176,"="&amp;D98)&lt;=1),"",IF(COUNTIF($D$4:$D98,"="&amp;D98)=1,"",COUNTIF($D$4:$D98,"="&amp;D98)-1))</f>
        <v/>
      </c>
      <c r="F98" s="8">
        <f>IF(D98="","",SUM(D98:E98))</f>
        <v>12</v>
      </c>
      <c r="G98" s="6">
        <f t="shared" si="30"/>
        <v>2.7106481481481481E-2</v>
      </c>
      <c r="H98" s="118"/>
      <c r="I98" s="6"/>
      <c r="J98" s="6"/>
      <c r="K98" s="6"/>
      <c r="L98" s="6"/>
      <c r="M98" s="6"/>
      <c r="N98" s="6"/>
      <c r="O98" s="6"/>
      <c r="P98" s="6"/>
      <c r="Q98" s="6"/>
      <c r="R98" s="6"/>
      <c r="S98" s="6"/>
      <c r="T98" s="6">
        <v>2.7106481481481481E-2</v>
      </c>
      <c r="U98" s="6"/>
      <c r="V98" s="6"/>
      <c r="W98" s="6">
        <v>2.8587962962962964E-2</v>
      </c>
      <c r="X98" s="6"/>
      <c r="Y98" s="6"/>
      <c r="Z98" s="6"/>
      <c r="AA98" s="6"/>
      <c r="AB98" s="6"/>
      <c r="AC98" s="6"/>
      <c r="AD98" s="6"/>
      <c r="AE98" s="6"/>
      <c r="AF98" s="6"/>
      <c r="AG98" s="6">
        <v>2.7905092592592592E-2</v>
      </c>
      <c r="AH98" s="6">
        <v>2.7719907407407408E-2</v>
      </c>
      <c r="AI98" s="6"/>
      <c r="AJ98" s="6"/>
      <c r="AK98" s="6"/>
      <c r="AL98" s="6"/>
      <c r="AM98" s="6"/>
      <c r="AN98" s="6"/>
      <c r="AO98" s="6"/>
      <c r="AP98" s="102"/>
    </row>
    <row r="99" spans="1:42" x14ac:dyDescent="0.5">
      <c r="A99" s="101">
        <f t="shared" si="29"/>
        <v>10</v>
      </c>
      <c r="B99" s="17" t="str">
        <f>'5k Men'!B99</f>
        <v>Steve</v>
      </c>
      <c r="C99" s="17" t="str">
        <f>'5k Men'!C99</f>
        <v>Ostler</v>
      </c>
      <c r="D99" s="8">
        <f t="shared" si="28"/>
        <v>10</v>
      </c>
      <c r="E99" s="8" t="str">
        <f>IF(OR(D99="",COUNTIF($D$4:$D$176,"="&amp;D99)&lt;=1),"",IF(COUNTIF($D$4:$D99,"="&amp;D99)=1,"",COUNTIF($D$4:$D99,"="&amp;D99)-1))</f>
        <v/>
      </c>
      <c r="F99" s="8">
        <f t="shared" si="31"/>
        <v>10</v>
      </c>
      <c r="G99" s="6">
        <f t="shared" si="30"/>
        <v>2.6099537037037036E-2</v>
      </c>
      <c r="H99" s="118"/>
      <c r="I99" s="6"/>
      <c r="J99" s="6"/>
      <c r="K99" s="6"/>
      <c r="L99" s="6"/>
      <c r="M99" s="6"/>
      <c r="N99" s="6"/>
      <c r="O99" s="6"/>
      <c r="P99" s="6"/>
      <c r="Q99" s="6"/>
      <c r="R99" s="6"/>
      <c r="S99" s="6"/>
      <c r="T99" s="6"/>
      <c r="U99" s="6"/>
      <c r="V99" s="6"/>
      <c r="W99" s="6"/>
      <c r="X99" s="6"/>
      <c r="Y99" s="6"/>
      <c r="Z99" s="6"/>
      <c r="AA99" s="6"/>
      <c r="AB99" s="6"/>
      <c r="AC99" s="6">
        <v>2.6099537037037036E-2</v>
      </c>
      <c r="AD99" s="6"/>
      <c r="AE99" s="6"/>
      <c r="AF99" s="6"/>
      <c r="AG99" s="6"/>
      <c r="AH99" s="6"/>
      <c r="AI99" s="6"/>
      <c r="AJ99" s="6"/>
      <c r="AK99" s="6"/>
      <c r="AL99" s="6"/>
      <c r="AM99" s="6"/>
      <c r="AN99" s="6"/>
      <c r="AO99" s="6"/>
      <c r="AP99" s="102"/>
    </row>
    <row r="100" spans="1:42" x14ac:dyDescent="0.5">
      <c r="A100" s="101">
        <f t="shared" si="29"/>
        <v>42</v>
      </c>
      <c r="B100" s="17" t="str">
        <f>'5k Men'!B100</f>
        <v>Richard</v>
      </c>
      <c r="C100" s="17" t="str">
        <f>'5k Men'!C100</f>
        <v>Parkin</v>
      </c>
      <c r="D100" s="8">
        <f t="shared" ref="D100:D131" si="33">IF(RANK(G100,G$4:G$176,1)-COUNTIF(G$4:G$176,"=0")&lt;=0,"",RANK(G100,G$4:G$176,1)-COUNTIF(G$4:G$176,"=0"))</f>
        <v>42</v>
      </c>
      <c r="E100" s="8" t="str">
        <f>IF(OR(D100="",COUNTIF($D$4:$D$176,"="&amp;D100)&lt;=1),"",IF(COUNTIF($D$4:$D100,"="&amp;D100)=1,"",COUNTIF($D$4:$D100,"="&amp;D100)-1))</f>
        <v/>
      </c>
      <c r="F100" s="8">
        <f t="shared" si="31"/>
        <v>42</v>
      </c>
      <c r="G100" s="6">
        <f t="shared" si="30"/>
        <v>3.3715277777777775E-2</v>
      </c>
      <c r="H100" s="118"/>
      <c r="I100" s="6"/>
      <c r="J100" s="6"/>
      <c r="K100" s="6"/>
      <c r="L100" s="6"/>
      <c r="M100" s="6"/>
      <c r="N100" s="6"/>
      <c r="O100" s="6"/>
      <c r="P100" s="6"/>
      <c r="Q100" s="6"/>
      <c r="R100" s="6"/>
      <c r="S100" s="6"/>
      <c r="T100" s="6">
        <v>3.3715277777777775E-2</v>
      </c>
      <c r="U100" s="6"/>
      <c r="V100" s="6"/>
      <c r="W100" s="6">
        <v>3.6423611111111108E-2</v>
      </c>
      <c r="X100" s="6"/>
      <c r="Y100" s="6"/>
      <c r="Z100" s="6"/>
      <c r="AA100" s="6"/>
      <c r="AB100" s="6"/>
      <c r="AC100" s="6"/>
      <c r="AD100" s="6"/>
      <c r="AE100" s="6"/>
      <c r="AF100" s="6"/>
      <c r="AG100" s="6"/>
      <c r="AH100" s="6"/>
      <c r="AI100" s="6"/>
      <c r="AJ100" s="6"/>
      <c r="AK100" s="6"/>
      <c r="AL100" s="6"/>
      <c r="AM100" s="6"/>
      <c r="AN100" s="6"/>
      <c r="AO100" s="6"/>
      <c r="AP100" s="102"/>
    </row>
    <row r="101" spans="1:42" x14ac:dyDescent="0.5">
      <c r="A101" s="101" t="str">
        <f t="shared" si="29"/>
        <v/>
      </c>
      <c r="B101" s="17" t="str">
        <f>'5k Men'!B101</f>
        <v>Steve</v>
      </c>
      <c r="C101" s="17" t="str">
        <f>'5k Men'!C101</f>
        <v>Parkinson</v>
      </c>
      <c r="D101" s="8" t="str">
        <f t="shared" si="33"/>
        <v/>
      </c>
      <c r="E101" s="8" t="str">
        <f>IF(OR(D101="",COUNTIF($D$4:$D$176,"="&amp;D101)&lt;=1),"",IF(COUNTIF($D$4:$D101,"="&amp;D101)=1,"",COUNTIF($D$4:$D101,"="&amp;D101)-1))</f>
        <v/>
      </c>
      <c r="F101" s="8" t="str">
        <f t="shared" si="31"/>
        <v/>
      </c>
      <c r="G101" s="6">
        <f t="shared" si="30"/>
        <v>0</v>
      </c>
      <c r="H101" s="118"/>
      <c r="I101" s="6"/>
      <c r="J101" s="6"/>
      <c r="K101" s="6"/>
      <c r="L101" s="6"/>
      <c r="M101" s="6"/>
      <c r="N101" s="6"/>
      <c r="O101" s="6"/>
      <c r="P101" s="6"/>
      <c r="Q101" s="6"/>
      <c r="R101" s="6"/>
      <c r="S101" s="6"/>
      <c r="T101" s="6"/>
      <c r="U101" s="6"/>
      <c r="V101" s="6"/>
      <c r="W101" s="6"/>
      <c r="X101" s="6"/>
      <c r="Y101" s="6"/>
      <c r="Z101" s="6"/>
      <c r="AA101" s="6"/>
      <c r="AB101" s="6"/>
      <c r="AC101" s="6"/>
      <c r="AD101" s="6"/>
      <c r="AE101" s="6"/>
      <c r="AF101" s="6"/>
      <c r="AG101" s="6"/>
      <c r="AH101" s="6"/>
      <c r="AI101" s="6"/>
      <c r="AJ101" s="6"/>
      <c r="AK101" s="6"/>
      <c r="AL101" s="6"/>
      <c r="AM101" s="6"/>
      <c r="AN101" s="6"/>
      <c r="AO101" s="6"/>
      <c r="AP101" s="102"/>
    </row>
    <row r="102" spans="1:42" x14ac:dyDescent="0.5">
      <c r="A102" s="101">
        <f>F102</f>
        <v>43</v>
      </c>
      <c r="B102" s="17" t="str">
        <f>'5k Men'!B102</f>
        <v>Roy</v>
      </c>
      <c r="C102" s="17" t="str">
        <f>'5k Men'!C102</f>
        <v>Partington</v>
      </c>
      <c r="D102" s="8">
        <f t="shared" si="33"/>
        <v>43</v>
      </c>
      <c r="E102" s="8" t="str">
        <f>IF(OR(D102="",COUNTIF($D$4:$D$176,"="&amp;D102)&lt;=1),"",IF(COUNTIF($D$4:$D102,"="&amp;D102)=1,"",COUNTIF($D$4:$D102,"="&amp;D102)-1))</f>
        <v/>
      </c>
      <c r="F102" s="8">
        <f>IF(D102="","",SUM(D102:E102))</f>
        <v>43</v>
      </c>
      <c r="G102" s="6">
        <f t="shared" si="30"/>
        <v>3.5486111111111114E-2</v>
      </c>
      <c r="H102" s="118"/>
      <c r="I102" s="6"/>
      <c r="J102" s="6"/>
      <c r="K102" s="6"/>
      <c r="L102" s="6"/>
      <c r="M102" s="6"/>
      <c r="N102" s="6"/>
      <c r="O102" s="6"/>
      <c r="P102" s="6"/>
      <c r="Q102" s="6"/>
      <c r="R102" s="6"/>
      <c r="S102" s="6"/>
      <c r="T102" s="6"/>
      <c r="U102" s="6"/>
      <c r="V102" s="6"/>
      <c r="W102" s="6">
        <v>3.5486111111111114E-2</v>
      </c>
      <c r="X102" s="6"/>
      <c r="Y102" s="6"/>
      <c r="Z102" s="6"/>
      <c r="AA102" s="6"/>
      <c r="AB102" s="6"/>
      <c r="AC102" s="6"/>
      <c r="AD102" s="6"/>
      <c r="AE102" s="6"/>
      <c r="AF102" s="6"/>
      <c r="AG102" s="6"/>
      <c r="AH102" s="6"/>
      <c r="AI102" s="6"/>
      <c r="AJ102" s="6"/>
      <c r="AK102" s="6"/>
      <c r="AL102" s="6"/>
      <c r="AM102" s="6"/>
      <c r="AN102" s="6"/>
      <c r="AO102" s="6"/>
      <c r="AP102" s="102"/>
    </row>
    <row r="103" spans="1:42" x14ac:dyDescent="0.5">
      <c r="A103" s="101" t="str">
        <f t="shared" si="29"/>
        <v/>
      </c>
      <c r="B103" s="17" t="str">
        <f>'5k Men'!B103</f>
        <v>Chris</v>
      </c>
      <c r="C103" s="17" t="str">
        <f>'5k Men'!C103</f>
        <v>Peach</v>
      </c>
      <c r="D103" s="8" t="str">
        <f t="shared" si="33"/>
        <v/>
      </c>
      <c r="E103" s="8" t="str">
        <f>IF(OR(D103="",COUNTIF($D$4:$D$176,"="&amp;D103)&lt;=1),"",IF(COUNTIF($D$4:$D103,"="&amp;D103)=1,"",COUNTIF($D$4:$D103,"="&amp;D103)-1))</f>
        <v/>
      </c>
      <c r="F103" s="8" t="str">
        <f t="shared" si="31"/>
        <v/>
      </c>
      <c r="G103" s="6">
        <f t="shared" si="30"/>
        <v>0</v>
      </c>
      <c r="H103" s="118"/>
      <c r="I103" s="6"/>
      <c r="J103" s="6"/>
      <c r="K103" s="6"/>
      <c r="L103" s="6"/>
      <c r="M103" s="6"/>
      <c r="N103" s="6"/>
      <c r="O103" s="6"/>
      <c r="P103" s="6"/>
      <c r="Q103" s="6"/>
      <c r="R103" s="6"/>
      <c r="S103" s="6"/>
      <c r="T103" s="6"/>
      <c r="U103" s="6"/>
      <c r="V103" s="6"/>
      <c r="W103" s="6"/>
      <c r="X103" s="6"/>
      <c r="Y103" s="6"/>
      <c r="Z103" s="6"/>
      <c r="AA103" s="6"/>
      <c r="AB103" s="6"/>
      <c r="AC103" s="6"/>
      <c r="AD103" s="6"/>
      <c r="AE103" s="6"/>
      <c r="AF103" s="6"/>
      <c r="AG103" s="6"/>
      <c r="AH103" s="6"/>
      <c r="AI103" s="6"/>
      <c r="AJ103" s="6"/>
      <c r="AK103" s="6"/>
      <c r="AL103" s="6"/>
      <c r="AM103" s="6"/>
      <c r="AN103" s="6"/>
      <c r="AO103" s="6"/>
      <c r="AP103" s="102"/>
    </row>
    <row r="104" spans="1:42" x14ac:dyDescent="0.5">
      <c r="A104" s="101">
        <f t="shared" si="29"/>
        <v>39</v>
      </c>
      <c r="B104" s="17" t="str">
        <f>'5k Men'!B104</f>
        <v>Ken</v>
      </c>
      <c r="C104" s="17" t="str">
        <f>'5k Men'!C104</f>
        <v>Pearson</v>
      </c>
      <c r="D104" s="8">
        <f t="shared" si="33"/>
        <v>39</v>
      </c>
      <c r="E104" s="8" t="str">
        <f>IF(OR(D104="",COUNTIF($D$4:$D$176,"="&amp;D104)&lt;=1),"",IF(COUNTIF($D$4:$D104,"="&amp;D104)=1,"",COUNTIF($D$4:$D104,"="&amp;D104)-1))</f>
        <v/>
      </c>
      <c r="F104" s="8">
        <f t="shared" si="31"/>
        <v>39</v>
      </c>
      <c r="G104" s="6">
        <f t="shared" si="30"/>
        <v>3.3055555555555553E-2</v>
      </c>
      <c r="H104" s="118"/>
      <c r="I104" s="6"/>
      <c r="J104" s="6"/>
      <c r="K104" s="6"/>
      <c r="L104" s="6"/>
      <c r="M104" s="6"/>
      <c r="N104" s="6"/>
      <c r="O104" s="6"/>
      <c r="P104" s="6"/>
      <c r="Q104" s="6"/>
      <c r="R104" s="6"/>
      <c r="S104" s="6"/>
      <c r="T104" s="6"/>
      <c r="U104" s="6"/>
      <c r="V104" s="6"/>
      <c r="W104" s="6">
        <v>3.5219907407407408E-2</v>
      </c>
      <c r="X104" s="6"/>
      <c r="Y104" s="6"/>
      <c r="Z104" s="6">
        <v>3.5416666666666666E-2</v>
      </c>
      <c r="AA104" s="6"/>
      <c r="AB104" s="6"/>
      <c r="AC104" s="6"/>
      <c r="AD104" s="6"/>
      <c r="AE104" s="6">
        <v>3.3935185185185186E-2</v>
      </c>
      <c r="AF104" s="6"/>
      <c r="AG104" s="6"/>
      <c r="AH104" s="6"/>
      <c r="AI104" s="6">
        <v>3.3055555555555553E-2</v>
      </c>
      <c r="AJ104" s="6"/>
      <c r="AK104" s="6"/>
      <c r="AL104" s="6"/>
      <c r="AM104" s="6"/>
      <c r="AN104" s="6"/>
      <c r="AO104" s="6"/>
      <c r="AP104" s="102"/>
    </row>
    <row r="105" spans="1:42" x14ac:dyDescent="0.5">
      <c r="A105" s="101" t="str">
        <f>F105</f>
        <v/>
      </c>
      <c r="B105" s="17" t="str">
        <f>'5k Men'!B105</f>
        <v>David</v>
      </c>
      <c r="C105" s="17" t="str">
        <f>'5k Men'!C105</f>
        <v>Percival</v>
      </c>
      <c r="D105" s="8" t="str">
        <f t="shared" si="33"/>
        <v/>
      </c>
      <c r="E105" s="8" t="str">
        <f>IF(OR(D105="",COUNTIF($D$4:$D$176,"="&amp;D105)&lt;=1),"",IF(COUNTIF($D$4:$D105,"="&amp;D105)=1,"",COUNTIF($D$4:$D105,"="&amp;D105)-1))</f>
        <v/>
      </c>
      <c r="F105" s="8" t="str">
        <f>IF(D105="","",SUM(D105:E105))</f>
        <v/>
      </c>
      <c r="G105" s="6">
        <f t="shared" si="30"/>
        <v>0</v>
      </c>
      <c r="H105" s="118"/>
      <c r="I105" s="6"/>
      <c r="J105" s="6"/>
      <c r="K105" s="6"/>
      <c r="L105" s="6"/>
      <c r="M105" s="6"/>
      <c r="N105" s="6"/>
      <c r="O105" s="6"/>
      <c r="P105" s="6"/>
      <c r="Q105" s="6"/>
      <c r="R105" s="6"/>
      <c r="S105" s="6"/>
      <c r="T105" s="6"/>
      <c r="U105" s="6"/>
      <c r="V105" s="6"/>
      <c r="W105" s="6"/>
      <c r="X105" s="6"/>
      <c r="Y105" s="6"/>
      <c r="Z105" s="6"/>
      <c r="AA105" s="6"/>
      <c r="AB105" s="6"/>
      <c r="AC105" s="6"/>
      <c r="AD105" s="6"/>
      <c r="AE105" s="6"/>
      <c r="AF105" s="6"/>
      <c r="AG105" s="6"/>
      <c r="AH105" s="6"/>
      <c r="AI105" s="6"/>
      <c r="AJ105" s="6"/>
      <c r="AK105" s="6"/>
      <c r="AL105" s="6"/>
      <c r="AM105" s="6"/>
      <c r="AN105" s="6"/>
      <c r="AO105" s="6"/>
      <c r="AP105" s="102"/>
    </row>
    <row r="106" spans="1:42" x14ac:dyDescent="0.5">
      <c r="A106" s="101">
        <f t="shared" si="29"/>
        <v>24</v>
      </c>
      <c r="B106" s="17" t="str">
        <f>'5k Men'!B106</f>
        <v>Simon</v>
      </c>
      <c r="C106" s="17" t="str">
        <f>'5k Men'!C106</f>
        <v>Pick</v>
      </c>
      <c r="D106" s="8">
        <f t="shared" si="33"/>
        <v>24</v>
      </c>
      <c r="E106" s="8" t="str">
        <f>IF(OR(D106="",COUNTIF($D$4:$D$176,"="&amp;D106)&lt;=1),"",IF(COUNTIF($D$4:$D106,"="&amp;D106)=1,"",COUNTIF($D$4:$D106,"="&amp;D106)-1))</f>
        <v/>
      </c>
      <c r="F106" s="8">
        <f t="shared" si="31"/>
        <v>24</v>
      </c>
      <c r="G106" s="6">
        <f t="shared" si="30"/>
        <v>3.0208333333333334E-2</v>
      </c>
      <c r="H106" s="118"/>
      <c r="I106" s="6"/>
      <c r="J106" s="6"/>
      <c r="K106" s="6"/>
      <c r="L106" s="6"/>
      <c r="M106" s="6"/>
      <c r="N106" s="6"/>
      <c r="O106" s="6"/>
      <c r="P106" s="6"/>
      <c r="Q106" s="6"/>
      <c r="R106" s="6"/>
      <c r="S106" s="6"/>
      <c r="T106" s="6"/>
      <c r="U106" s="6"/>
      <c r="V106" s="6"/>
      <c r="W106" s="6"/>
      <c r="X106" s="6"/>
      <c r="Y106" s="6"/>
      <c r="Z106" s="6"/>
      <c r="AA106" s="6"/>
      <c r="AB106" s="6"/>
      <c r="AC106" s="6"/>
      <c r="AD106" s="6"/>
      <c r="AE106" s="6">
        <v>3.0208333333333334E-2</v>
      </c>
      <c r="AF106" s="6"/>
      <c r="AG106" s="6"/>
      <c r="AH106" s="6"/>
      <c r="AI106" s="6"/>
      <c r="AJ106" s="6"/>
      <c r="AK106" s="6"/>
      <c r="AL106" s="6"/>
      <c r="AM106" s="6"/>
      <c r="AN106" s="6"/>
      <c r="AO106" s="6"/>
      <c r="AP106" s="102"/>
    </row>
    <row r="107" spans="1:42" x14ac:dyDescent="0.5">
      <c r="A107" s="101">
        <f t="shared" si="29"/>
        <v>33</v>
      </c>
      <c r="B107" s="17" t="str">
        <f>'5k Men'!B107</f>
        <v>William</v>
      </c>
      <c r="C107" s="17" t="str">
        <f>'5k Men'!C107</f>
        <v>Pike</v>
      </c>
      <c r="D107" s="8">
        <f t="shared" si="33"/>
        <v>33</v>
      </c>
      <c r="E107" s="8" t="str">
        <f>IF(OR(D107="",COUNTIF($D$4:$D$176,"="&amp;D107)&lt;=1),"",IF(COUNTIF($D$4:$D107,"="&amp;D107)=1,"",COUNTIF($D$4:$D107,"="&amp;D107)-1))</f>
        <v/>
      </c>
      <c r="F107" s="8">
        <f t="shared" si="31"/>
        <v>33</v>
      </c>
      <c r="G107" s="6">
        <f t="shared" si="30"/>
        <v>3.1712962962962964E-2</v>
      </c>
      <c r="H107" s="118"/>
      <c r="I107" s="6"/>
      <c r="J107" s="6"/>
      <c r="K107" s="6"/>
      <c r="L107" s="6"/>
      <c r="M107" s="6"/>
      <c r="N107" s="6"/>
      <c r="O107" s="6"/>
      <c r="P107" s="6"/>
      <c r="Q107" s="6"/>
      <c r="R107" s="6"/>
      <c r="S107" s="6"/>
      <c r="T107" s="6"/>
      <c r="U107" s="6"/>
      <c r="V107" s="6"/>
      <c r="W107" s="6">
        <v>3.1712962962962964E-2</v>
      </c>
      <c r="X107" s="6"/>
      <c r="Y107" s="6">
        <v>3.2222222222222222E-2</v>
      </c>
      <c r="Z107" s="6"/>
      <c r="AA107" s="6"/>
      <c r="AB107" s="6"/>
      <c r="AC107" s="6"/>
      <c r="AD107" s="6"/>
      <c r="AE107" s="6"/>
      <c r="AF107" s="6"/>
      <c r="AG107" s="6"/>
      <c r="AH107" s="6"/>
      <c r="AI107" s="6"/>
      <c r="AJ107" s="6"/>
      <c r="AK107" s="6"/>
      <c r="AL107" s="6"/>
      <c r="AM107" s="6"/>
      <c r="AN107" s="6"/>
      <c r="AO107" s="6"/>
      <c r="AP107" s="102"/>
    </row>
    <row r="108" spans="1:42" x14ac:dyDescent="0.5">
      <c r="A108" s="101">
        <f t="shared" si="29"/>
        <v>41</v>
      </c>
      <c r="B108" s="17" t="str">
        <f>'5k Men'!B108</f>
        <v>Graeme</v>
      </c>
      <c r="C108" s="17" t="str">
        <f>'5k Men'!C108</f>
        <v>Pittaway</v>
      </c>
      <c r="D108" s="8">
        <f t="shared" si="33"/>
        <v>41</v>
      </c>
      <c r="E108" s="8" t="str">
        <f>IF(OR(D108="",COUNTIF($D$4:$D$176,"="&amp;D108)&lt;=1),"",IF(COUNTIF($D$4:$D108,"="&amp;D108)=1,"",COUNTIF($D$4:$D108,"="&amp;D108)-1))</f>
        <v/>
      </c>
      <c r="F108" s="8">
        <f t="shared" si="31"/>
        <v>41</v>
      </c>
      <c r="G108" s="6">
        <f t="shared" si="30"/>
        <v>3.3506944444444443E-2</v>
      </c>
      <c r="H108" s="118"/>
      <c r="I108" s="6"/>
      <c r="J108" s="6"/>
      <c r="K108" s="6"/>
      <c r="L108" s="6"/>
      <c r="M108" s="6"/>
      <c r="N108" s="6"/>
      <c r="O108" s="6"/>
      <c r="P108" s="6"/>
      <c r="Q108" s="6"/>
      <c r="R108" s="6"/>
      <c r="S108" s="6"/>
      <c r="T108" s="6">
        <v>3.3506944444444443E-2</v>
      </c>
      <c r="U108" s="6"/>
      <c r="V108" s="6"/>
      <c r="W108" s="6"/>
      <c r="X108" s="6"/>
      <c r="Y108" s="6"/>
      <c r="Z108" s="6"/>
      <c r="AA108" s="6"/>
      <c r="AB108" s="6"/>
      <c r="AC108" s="6">
        <v>3.4918981481481481E-2</v>
      </c>
      <c r="AD108" s="6"/>
      <c r="AE108" s="6"/>
      <c r="AF108" s="6"/>
      <c r="AG108" s="6"/>
      <c r="AH108" s="6"/>
      <c r="AI108" s="6"/>
      <c r="AJ108" s="6"/>
      <c r="AK108" s="6"/>
      <c r="AL108" s="6"/>
      <c r="AM108" s="6"/>
      <c r="AN108" s="6"/>
      <c r="AO108" s="6"/>
      <c r="AP108" s="102"/>
    </row>
    <row r="109" spans="1:42" x14ac:dyDescent="0.5">
      <c r="A109" s="101" t="str">
        <f t="shared" si="29"/>
        <v/>
      </c>
      <c r="B109" s="17" t="str">
        <f>'5k Men'!B109</f>
        <v>Stephen</v>
      </c>
      <c r="C109" s="17" t="str">
        <f>'5k Men'!C109</f>
        <v>Pointon</v>
      </c>
      <c r="D109" s="8" t="str">
        <f t="shared" si="33"/>
        <v/>
      </c>
      <c r="E109" s="8" t="str">
        <f>IF(OR(D109="",COUNTIF($D$4:$D$176,"="&amp;D109)&lt;=1),"",IF(COUNTIF($D$4:$D109,"="&amp;D109)=1,"",COUNTIF($D$4:$D109,"="&amp;D109)-1))</f>
        <v/>
      </c>
      <c r="F109" s="8" t="str">
        <f t="shared" si="31"/>
        <v/>
      </c>
      <c r="G109" s="6">
        <f t="shared" si="30"/>
        <v>0</v>
      </c>
      <c r="H109" s="118"/>
      <c r="I109" s="6"/>
      <c r="J109" s="6"/>
      <c r="K109" s="6"/>
      <c r="L109" s="6"/>
      <c r="M109" s="6"/>
      <c r="N109" s="6"/>
      <c r="O109" s="6"/>
      <c r="P109" s="6"/>
      <c r="Q109" s="6"/>
      <c r="R109" s="6"/>
      <c r="S109" s="6"/>
      <c r="T109" s="6"/>
      <c r="U109" s="6"/>
      <c r="V109" s="6"/>
      <c r="W109" s="6"/>
      <c r="X109" s="6"/>
      <c r="Y109" s="6"/>
      <c r="Z109" s="6"/>
      <c r="AA109" s="6"/>
      <c r="AB109" s="6"/>
      <c r="AC109" s="6"/>
      <c r="AD109" s="6"/>
      <c r="AE109" s="6"/>
      <c r="AF109" s="6"/>
      <c r="AG109" s="6"/>
      <c r="AH109" s="6"/>
      <c r="AI109" s="6"/>
      <c r="AJ109" s="6"/>
      <c r="AK109" s="6"/>
      <c r="AL109" s="6"/>
      <c r="AM109" s="6"/>
      <c r="AN109" s="6"/>
      <c r="AO109" s="6"/>
      <c r="AP109" s="102"/>
    </row>
    <row r="110" spans="1:42" x14ac:dyDescent="0.5">
      <c r="A110" s="101" t="str">
        <f t="shared" si="29"/>
        <v/>
      </c>
      <c r="B110" s="17" t="str">
        <f>'5k Men'!B110</f>
        <v>Phillip</v>
      </c>
      <c r="C110" s="17" t="str">
        <f>'5k Men'!C110</f>
        <v>Powditch</v>
      </c>
      <c r="D110" s="8" t="str">
        <f t="shared" si="33"/>
        <v/>
      </c>
      <c r="E110" s="8" t="str">
        <f>IF(OR(D110="",COUNTIF($D$4:$D$176,"="&amp;D110)&lt;=1),"",IF(COUNTIF($D$4:$D110,"="&amp;D110)=1,"",COUNTIF($D$4:$D110,"="&amp;D110)-1))</f>
        <v/>
      </c>
      <c r="F110" s="8" t="str">
        <f t="shared" si="31"/>
        <v/>
      </c>
      <c r="G110" s="6">
        <f t="shared" si="30"/>
        <v>0</v>
      </c>
      <c r="H110" s="118"/>
      <c r="I110" s="6"/>
      <c r="J110" s="6"/>
      <c r="K110" s="6"/>
      <c r="L110" s="6"/>
      <c r="M110" s="6"/>
      <c r="N110" s="6"/>
      <c r="O110" s="6"/>
      <c r="P110" s="6"/>
      <c r="Q110" s="6"/>
      <c r="R110" s="6"/>
      <c r="S110" s="6"/>
      <c r="T110" s="6"/>
      <c r="U110" s="6"/>
      <c r="V110" s="6"/>
      <c r="W110" s="6"/>
      <c r="X110" s="6"/>
      <c r="Y110" s="6"/>
      <c r="Z110" s="6"/>
      <c r="AA110" s="6"/>
      <c r="AB110" s="6"/>
      <c r="AC110" s="6"/>
      <c r="AD110" s="6"/>
      <c r="AE110" s="6"/>
      <c r="AF110" s="6"/>
      <c r="AG110" s="6"/>
      <c r="AH110" s="6"/>
      <c r="AI110" s="6"/>
      <c r="AJ110" s="6"/>
      <c r="AK110" s="6"/>
      <c r="AL110" s="6"/>
      <c r="AM110" s="6"/>
      <c r="AN110" s="6"/>
      <c r="AO110" s="6"/>
      <c r="AP110" s="102"/>
    </row>
    <row r="111" spans="1:42" x14ac:dyDescent="0.5">
      <c r="A111" s="101" t="str">
        <f t="shared" si="29"/>
        <v/>
      </c>
      <c r="B111" s="17" t="str">
        <f>'5k Men'!B111</f>
        <v>Michael</v>
      </c>
      <c r="C111" s="17" t="str">
        <f>'5k Men'!C111</f>
        <v>Proudlove</v>
      </c>
      <c r="D111" s="8" t="str">
        <f t="shared" si="33"/>
        <v/>
      </c>
      <c r="E111" s="8" t="str">
        <f>IF(OR(D111="",COUNTIF($D$4:$D$176,"="&amp;D111)&lt;=1),"",IF(COUNTIF($D$4:$D111,"="&amp;D111)=1,"",COUNTIF($D$4:$D111,"="&amp;D111)-1))</f>
        <v/>
      </c>
      <c r="F111" s="8" t="str">
        <f t="shared" si="31"/>
        <v/>
      </c>
      <c r="G111" s="6">
        <f t="shared" si="30"/>
        <v>0</v>
      </c>
      <c r="H111" s="118"/>
      <c r="I111" s="6"/>
      <c r="J111" s="6"/>
      <c r="K111" s="6"/>
      <c r="L111" s="6"/>
      <c r="M111" s="6"/>
      <c r="N111" s="6"/>
      <c r="O111" s="6"/>
      <c r="P111" s="6"/>
      <c r="Q111" s="6"/>
      <c r="R111" s="6"/>
      <c r="S111" s="6"/>
      <c r="T111" s="6"/>
      <c r="U111" s="6"/>
      <c r="V111" s="6"/>
      <c r="W111" s="6"/>
      <c r="X111" s="6"/>
      <c r="Y111" s="6"/>
      <c r="Z111" s="6"/>
      <c r="AA111" s="6"/>
      <c r="AB111" s="6"/>
      <c r="AC111" s="6"/>
      <c r="AD111" s="6"/>
      <c r="AE111" s="6"/>
      <c r="AF111" s="6"/>
      <c r="AG111" s="6"/>
      <c r="AH111" s="6"/>
      <c r="AI111" s="6"/>
      <c r="AJ111" s="6"/>
      <c r="AK111" s="6"/>
      <c r="AL111" s="6"/>
      <c r="AM111" s="6"/>
      <c r="AN111" s="6"/>
      <c r="AO111" s="6"/>
      <c r="AP111" s="102"/>
    </row>
    <row r="112" spans="1:42" x14ac:dyDescent="0.5">
      <c r="A112" s="101" t="str">
        <f>F112</f>
        <v/>
      </c>
      <c r="B112" s="17" t="str">
        <f>'5k Men'!B112</f>
        <v>Dominic</v>
      </c>
      <c r="C112" s="17" t="str">
        <f>'5k Men'!C112</f>
        <v>Rawnsley</v>
      </c>
      <c r="D112" s="8" t="str">
        <f t="shared" si="33"/>
        <v/>
      </c>
      <c r="E112" s="8" t="str">
        <f>IF(OR(D112="",COUNTIF($D$4:$D$176,"="&amp;D112)&lt;=1),"",IF(COUNTIF($D$4:$D112,"="&amp;D112)=1,"",COUNTIF($D$4:$D112,"="&amp;D112)-1))</f>
        <v/>
      </c>
      <c r="F112" s="8" t="str">
        <f>IF(D112="","",SUM(D112:E112))</f>
        <v/>
      </c>
      <c r="G112" s="6">
        <f t="shared" si="30"/>
        <v>0</v>
      </c>
      <c r="H112" s="118"/>
      <c r="I112" s="6"/>
      <c r="J112" s="6"/>
      <c r="K112" s="6"/>
      <c r="L112" s="6"/>
      <c r="M112" s="6"/>
      <c r="N112" s="6"/>
      <c r="O112" s="6"/>
      <c r="P112" s="6"/>
      <c r="Q112" s="6"/>
      <c r="R112" s="6"/>
      <c r="S112" s="6"/>
      <c r="T112" s="6"/>
      <c r="U112" s="6"/>
      <c r="V112" s="6"/>
      <c r="W112" s="6"/>
      <c r="X112" s="6"/>
      <c r="Y112" s="6"/>
      <c r="Z112" s="6"/>
      <c r="AA112" s="6"/>
      <c r="AB112" s="6"/>
      <c r="AC112" s="6"/>
      <c r="AD112" s="6"/>
      <c r="AE112" s="6"/>
      <c r="AF112" s="6"/>
      <c r="AG112" s="6"/>
      <c r="AH112" s="6"/>
      <c r="AI112" s="6"/>
      <c r="AJ112" s="6"/>
      <c r="AK112" s="6"/>
      <c r="AL112" s="6"/>
      <c r="AM112" s="6"/>
      <c r="AN112" s="6"/>
      <c r="AO112" s="6"/>
      <c r="AP112" s="102"/>
    </row>
    <row r="113" spans="1:42" x14ac:dyDescent="0.5">
      <c r="A113" s="101">
        <f t="shared" si="29"/>
        <v>59</v>
      </c>
      <c r="B113" s="17" t="str">
        <f>'5k Men'!B113</f>
        <v>Paul</v>
      </c>
      <c r="C113" s="17" t="str">
        <f>'5k Men'!C113</f>
        <v>Readshaw</v>
      </c>
      <c r="D113" s="8">
        <f t="shared" si="33"/>
        <v>59</v>
      </c>
      <c r="E113" s="8" t="str">
        <f>IF(OR(D113="",COUNTIF($D$4:$D$176,"="&amp;D113)&lt;=1),"",IF(COUNTIF($D$4:$D113,"="&amp;D113)=1,"",COUNTIF($D$4:$D113,"="&amp;D113)-1))</f>
        <v/>
      </c>
      <c r="F113" s="8">
        <f t="shared" si="31"/>
        <v>59</v>
      </c>
      <c r="G113" s="6">
        <f t="shared" si="30"/>
        <v>4.1111111111111112E-2</v>
      </c>
      <c r="H113" s="118"/>
      <c r="I113" s="6"/>
      <c r="J113" s="6"/>
      <c r="K113" s="6"/>
      <c r="L113" s="6"/>
      <c r="M113" s="6"/>
      <c r="N113" s="6"/>
      <c r="O113" s="6"/>
      <c r="P113" s="6"/>
      <c r="Q113" s="6"/>
      <c r="R113" s="6"/>
      <c r="S113" s="6"/>
      <c r="T113" s="6"/>
      <c r="U113" s="6"/>
      <c r="V113" s="6"/>
      <c r="W113" s="6"/>
      <c r="X113" s="6"/>
      <c r="Y113" s="6"/>
      <c r="Z113" s="6"/>
      <c r="AA113" s="6"/>
      <c r="AB113" s="6"/>
      <c r="AC113" s="6"/>
      <c r="AD113" s="6"/>
      <c r="AE113" s="6"/>
      <c r="AF113" s="6"/>
      <c r="AG113" s="6">
        <v>4.1111111111111112E-2</v>
      </c>
      <c r="AH113" s="6">
        <v>4.1574074074074076E-2</v>
      </c>
      <c r="AI113" s="6"/>
      <c r="AJ113" s="6"/>
      <c r="AK113" s="6"/>
      <c r="AL113" s="6"/>
      <c r="AM113" s="6"/>
      <c r="AN113" s="6"/>
      <c r="AO113" s="6"/>
      <c r="AP113" s="102"/>
    </row>
    <row r="114" spans="1:42" x14ac:dyDescent="0.5">
      <c r="A114" s="101" t="str">
        <f t="shared" si="29"/>
        <v/>
      </c>
      <c r="B114" s="17" t="str">
        <f>'5k Men'!B114</f>
        <v>Rob</v>
      </c>
      <c r="C114" s="17" t="str">
        <f>'5k Men'!C114</f>
        <v>Reid</v>
      </c>
      <c r="D114" s="8" t="str">
        <f t="shared" si="33"/>
        <v/>
      </c>
      <c r="E114" s="8" t="str">
        <f>IF(OR(D114="",COUNTIF($D$4:$D$176,"="&amp;D114)&lt;=1),"",IF(COUNTIF($D$4:$D114,"="&amp;D114)=1,"",COUNTIF($D$4:$D114,"="&amp;D114)-1))</f>
        <v/>
      </c>
      <c r="F114" s="8" t="str">
        <f t="shared" si="31"/>
        <v/>
      </c>
      <c r="G114" s="6">
        <f t="shared" si="30"/>
        <v>0</v>
      </c>
      <c r="H114" s="118"/>
      <c r="I114" s="6"/>
      <c r="J114" s="6"/>
      <c r="K114" s="6"/>
      <c r="L114" s="6"/>
      <c r="M114" s="6"/>
      <c r="N114" s="6"/>
      <c r="O114" s="6"/>
      <c r="P114" s="6"/>
      <c r="Q114" s="6"/>
      <c r="R114" s="6"/>
      <c r="S114" s="6"/>
      <c r="T114" s="6"/>
      <c r="U114" s="6"/>
      <c r="V114" s="6"/>
      <c r="W114" s="6"/>
      <c r="X114" s="6"/>
      <c r="Y114" s="6"/>
      <c r="Z114" s="6"/>
      <c r="AA114" s="6"/>
      <c r="AB114" s="6"/>
      <c r="AC114" s="6"/>
      <c r="AD114" s="6"/>
      <c r="AE114" s="6"/>
      <c r="AF114" s="6"/>
      <c r="AG114" s="6"/>
      <c r="AH114" s="6"/>
      <c r="AI114" s="6"/>
      <c r="AJ114" s="6"/>
      <c r="AK114" s="6"/>
      <c r="AL114" s="6"/>
      <c r="AM114" s="6"/>
      <c r="AN114" s="6"/>
      <c r="AO114" s="6"/>
      <c r="AP114" s="102"/>
    </row>
    <row r="115" spans="1:42" x14ac:dyDescent="0.5">
      <c r="A115" s="101">
        <f t="shared" ref="A115" si="34">F115</f>
        <v>13</v>
      </c>
      <c r="B115" s="17" t="str">
        <f>'5k Men'!B115</f>
        <v>Neil</v>
      </c>
      <c r="C115" s="17" t="str">
        <f>'5k Men'!C115</f>
        <v>Ribey</v>
      </c>
      <c r="D115" s="8">
        <f t="shared" si="33"/>
        <v>13</v>
      </c>
      <c r="E115" s="8" t="str">
        <f>IF(OR(D115="",COUNTIF($D$4:$D$176,"="&amp;D115)&lt;=1),"",IF(COUNTIF($D$4:$D115,"="&amp;D115)=1,"",COUNTIF($D$4:$D115,"="&amp;D115)-1))</f>
        <v/>
      </c>
      <c r="F115" s="8">
        <f t="shared" ref="F115" si="35">IF(D115="","",SUM(D115:E115))</f>
        <v>13</v>
      </c>
      <c r="G115" s="6">
        <f t="shared" ref="G115" si="36">MIN(H115:AP115)</f>
        <v>2.7199074074074073E-2</v>
      </c>
      <c r="H115" s="118"/>
      <c r="I115" s="6"/>
      <c r="J115" s="6"/>
      <c r="K115" s="6"/>
      <c r="L115" s="6"/>
      <c r="M115" s="6"/>
      <c r="N115" s="6"/>
      <c r="O115" s="6"/>
      <c r="P115" s="6"/>
      <c r="Q115" s="6"/>
      <c r="R115" s="6"/>
      <c r="S115" s="6"/>
      <c r="T115" s="6"/>
      <c r="U115" s="6">
        <v>2.7199074074074073E-2</v>
      </c>
      <c r="V115" s="6"/>
      <c r="W115" s="6"/>
      <c r="X115" s="6"/>
      <c r="Y115" s="6"/>
      <c r="Z115" s="6"/>
      <c r="AA115" s="6"/>
      <c r="AB115" s="6"/>
      <c r="AC115" s="6">
        <v>2.8726851851851851E-2</v>
      </c>
      <c r="AD115" s="6"/>
      <c r="AE115" s="6"/>
      <c r="AF115" s="6"/>
      <c r="AG115" s="6"/>
      <c r="AH115" s="6"/>
      <c r="AI115" s="6"/>
      <c r="AJ115" s="6"/>
      <c r="AK115" s="6"/>
      <c r="AL115" s="6"/>
      <c r="AM115" s="6"/>
      <c r="AN115" s="6"/>
      <c r="AO115" s="6"/>
      <c r="AP115" s="102"/>
    </row>
    <row r="116" spans="1:42" x14ac:dyDescent="0.5">
      <c r="A116" s="101" t="str">
        <f t="shared" si="29"/>
        <v/>
      </c>
      <c r="B116" s="17" t="str">
        <f>'5k Men'!B116</f>
        <v>Ivor</v>
      </c>
      <c r="C116" s="17" t="str">
        <f>'5k Men'!C116</f>
        <v>Roberts</v>
      </c>
      <c r="D116" s="8" t="str">
        <f t="shared" si="33"/>
        <v/>
      </c>
      <c r="E116" s="8" t="str">
        <f>IF(OR(D116="",COUNTIF($D$4:$D$176,"="&amp;D116)&lt;=1),"",IF(COUNTIF($D$4:$D116,"="&amp;D116)=1,"",COUNTIF($D$4:$D116,"="&amp;D116)-1))</f>
        <v/>
      </c>
      <c r="F116" s="8" t="str">
        <f t="shared" si="31"/>
        <v/>
      </c>
      <c r="G116" s="6">
        <f t="shared" si="30"/>
        <v>0</v>
      </c>
      <c r="H116" s="118"/>
      <c r="I116" s="6"/>
      <c r="J116" s="6"/>
      <c r="K116" s="6"/>
      <c r="L116" s="6"/>
      <c r="M116" s="6"/>
      <c r="N116" s="6"/>
      <c r="O116" s="6"/>
      <c r="P116" s="6"/>
      <c r="Q116" s="6"/>
      <c r="R116" s="6"/>
      <c r="S116" s="6"/>
      <c r="T116" s="6"/>
      <c r="U116" s="6"/>
      <c r="V116" s="6"/>
      <c r="W116" s="6"/>
      <c r="X116" s="6"/>
      <c r="Y116" s="6"/>
      <c r="Z116" s="6"/>
      <c r="AA116" s="6"/>
      <c r="AB116" s="6"/>
      <c r="AC116" s="6"/>
      <c r="AD116" s="6"/>
      <c r="AE116" s="6"/>
      <c r="AF116" s="6"/>
      <c r="AG116" s="6"/>
      <c r="AH116" s="6"/>
      <c r="AI116" s="6"/>
      <c r="AJ116" s="6"/>
      <c r="AK116" s="6"/>
      <c r="AL116" s="6"/>
      <c r="AM116" s="6"/>
      <c r="AN116" s="6"/>
      <c r="AO116" s="6"/>
      <c r="AP116" s="102"/>
    </row>
    <row r="117" spans="1:42" x14ac:dyDescent="0.5">
      <c r="A117" s="101" t="str">
        <f>F117</f>
        <v/>
      </c>
      <c r="B117" s="17" t="str">
        <f>'5k Men'!B117</f>
        <v>Ben</v>
      </c>
      <c r="C117" s="17" t="str">
        <f>'5k Men'!C117</f>
        <v>Rumford</v>
      </c>
      <c r="D117" s="8" t="str">
        <f t="shared" si="33"/>
        <v/>
      </c>
      <c r="E117" s="8" t="str">
        <f>IF(OR(D117="",COUNTIF($D$4:$D$176,"="&amp;D117)&lt;=1),"",IF(COUNTIF($D$4:$D117,"="&amp;D117)=1,"",COUNTIF($D$4:$D117,"="&amp;D117)-1))</f>
        <v/>
      </c>
      <c r="F117" s="8" t="str">
        <f>IF(D117="","",SUM(D117:E117))</f>
        <v/>
      </c>
      <c r="G117" s="6">
        <f t="shared" si="30"/>
        <v>0</v>
      </c>
      <c r="H117" s="118"/>
      <c r="I117" s="6"/>
      <c r="J117" s="6"/>
      <c r="K117" s="6"/>
      <c r="L117" s="6"/>
      <c r="M117" s="6"/>
      <c r="N117" s="6"/>
      <c r="O117" s="6"/>
      <c r="P117" s="6"/>
      <c r="Q117" s="6"/>
      <c r="R117" s="6"/>
      <c r="S117" s="6"/>
      <c r="T117" s="6"/>
      <c r="U117" s="6"/>
      <c r="V117" s="6"/>
      <c r="W117" s="6"/>
      <c r="X117" s="6"/>
      <c r="Y117" s="6"/>
      <c r="Z117" s="6"/>
      <c r="AA117" s="6"/>
      <c r="AB117" s="6"/>
      <c r="AC117" s="6"/>
      <c r="AD117" s="6"/>
      <c r="AE117" s="6"/>
      <c r="AF117" s="6"/>
      <c r="AG117" s="6"/>
      <c r="AH117" s="6"/>
      <c r="AI117" s="6"/>
      <c r="AJ117" s="6"/>
      <c r="AK117" s="6"/>
      <c r="AL117" s="6"/>
      <c r="AM117" s="6"/>
      <c r="AN117" s="6"/>
      <c r="AO117" s="6"/>
      <c r="AP117" s="102"/>
    </row>
    <row r="118" spans="1:42" x14ac:dyDescent="0.5">
      <c r="A118" s="101" t="str">
        <f>F118</f>
        <v/>
      </c>
      <c r="B118" s="17" t="str">
        <f>'5k Men'!B118</f>
        <v>Philip</v>
      </c>
      <c r="C118" s="17" t="str">
        <f>'5k Men'!C118</f>
        <v>Savage</v>
      </c>
      <c r="D118" s="8" t="str">
        <f t="shared" si="33"/>
        <v/>
      </c>
      <c r="E118" s="8" t="str">
        <f>IF(OR(D118="",COUNTIF($D$4:$D$176,"="&amp;D118)&lt;=1),"",IF(COUNTIF($D$4:$D118,"="&amp;D118)=1,"",COUNTIF($D$4:$D118,"="&amp;D118)-1))</f>
        <v/>
      </c>
      <c r="F118" s="8" t="str">
        <f>IF(D118="","",SUM(D118:E118))</f>
        <v/>
      </c>
      <c r="G118" s="6">
        <f t="shared" si="30"/>
        <v>0</v>
      </c>
      <c r="H118" s="118"/>
      <c r="I118" s="6"/>
      <c r="J118" s="6"/>
      <c r="K118" s="6"/>
      <c r="L118" s="6"/>
      <c r="M118" s="6"/>
      <c r="N118" s="6"/>
      <c r="O118" s="6"/>
      <c r="P118" s="6"/>
      <c r="Q118" s="6"/>
      <c r="R118" s="6"/>
      <c r="S118" s="6"/>
      <c r="T118" s="6"/>
      <c r="U118" s="6"/>
      <c r="V118" s="6"/>
      <c r="W118" s="6"/>
      <c r="X118" s="6"/>
      <c r="Y118" s="6"/>
      <c r="Z118" s="6"/>
      <c r="AA118" s="6"/>
      <c r="AB118" s="6"/>
      <c r="AC118" s="6"/>
      <c r="AD118" s="6"/>
      <c r="AE118" s="6"/>
      <c r="AF118" s="6"/>
      <c r="AG118" s="6"/>
      <c r="AH118" s="6"/>
      <c r="AI118" s="6"/>
      <c r="AJ118" s="6"/>
      <c r="AK118" s="6"/>
      <c r="AL118" s="6"/>
      <c r="AM118" s="6"/>
      <c r="AN118" s="6"/>
      <c r="AO118" s="6"/>
      <c r="AP118" s="102"/>
    </row>
    <row r="119" spans="1:42" x14ac:dyDescent="0.5">
      <c r="A119" s="101">
        <f t="shared" si="29"/>
        <v>38</v>
      </c>
      <c r="B119" s="17" t="str">
        <f>'5k Men'!B119</f>
        <v>Richard</v>
      </c>
      <c r="C119" s="17" t="str">
        <f>'5k Men'!C119</f>
        <v>Scaife</v>
      </c>
      <c r="D119" s="8">
        <f t="shared" si="33"/>
        <v>38</v>
      </c>
      <c r="E119" s="8" t="str">
        <f>IF(OR(D119="",COUNTIF($D$4:$D$176,"="&amp;D119)&lt;=1),"",IF(COUNTIF($D$4:$D119,"="&amp;D119)=1,"",COUNTIF($D$4:$D119,"="&amp;D119)-1))</f>
        <v/>
      </c>
      <c r="F119" s="8">
        <f t="shared" si="31"/>
        <v>38</v>
      </c>
      <c r="G119" s="6">
        <f t="shared" si="30"/>
        <v>3.3009259259259259E-2</v>
      </c>
      <c r="H119" s="118"/>
      <c r="I119" s="6"/>
      <c r="J119" s="6"/>
      <c r="K119" s="6"/>
      <c r="L119" s="6"/>
      <c r="M119" s="6"/>
      <c r="N119" s="6"/>
      <c r="O119" s="6"/>
      <c r="P119" s="6"/>
      <c r="Q119" s="6"/>
      <c r="R119" s="6"/>
      <c r="S119" s="6"/>
      <c r="T119" s="6"/>
      <c r="U119" s="6"/>
      <c r="V119" s="6"/>
      <c r="W119" s="6"/>
      <c r="X119" s="6"/>
      <c r="Y119" s="6"/>
      <c r="Z119" s="6"/>
      <c r="AA119" s="6"/>
      <c r="AB119" s="6"/>
      <c r="AC119" s="6"/>
      <c r="AD119" s="6"/>
      <c r="AE119" s="6"/>
      <c r="AF119" s="6">
        <v>3.3009259259259259E-2</v>
      </c>
      <c r="AG119" s="6"/>
      <c r="AH119" s="6"/>
      <c r="AI119" s="6"/>
      <c r="AJ119" s="6"/>
      <c r="AK119" s="6"/>
      <c r="AL119" s="6"/>
      <c r="AM119" s="6"/>
      <c r="AN119" s="6"/>
      <c r="AO119" s="6"/>
      <c r="AP119" s="102"/>
    </row>
    <row r="120" spans="1:42" x14ac:dyDescent="0.5">
      <c r="A120" s="101">
        <f>F120</f>
        <v>7</v>
      </c>
      <c r="B120" s="17" t="str">
        <f>'5k Men'!B120</f>
        <v>Harry</v>
      </c>
      <c r="C120" s="17" t="str">
        <f>'5k Men'!C120</f>
        <v>Schofield</v>
      </c>
      <c r="D120" s="8">
        <f t="shared" si="33"/>
        <v>7</v>
      </c>
      <c r="E120" s="8" t="str">
        <f>IF(OR(D120="",COUNTIF($D$4:$D$176,"="&amp;D120)&lt;=1),"",IF(COUNTIF($D$4:$D120,"="&amp;D120)=1,"",COUNTIF($D$4:$D120,"="&amp;D120)-1))</f>
        <v/>
      </c>
      <c r="F120" s="8">
        <f>IF(D120="","",SUM(D120:E120))</f>
        <v>7</v>
      </c>
      <c r="G120" s="6">
        <f t="shared" ref="G120" si="37">MIN(H120:AP120)</f>
        <v>2.5196759259259259E-2</v>
      </c>
      <c r="H120" s="118"/>
      <c r="I120" s="6"/>
      <c r="J120" s="6"/>
      <c r="K120" s="6"/>
      <c r="L120" s="6"/>
      <c r="M120" s="6"/>
      <c r="N120" s="6"/>
      <c r="O120" s="6"/>
      <c r="P120" s="6"/>
      <c r="Q120" s="6"/>
      <c r="R120" s="6"/>
      <c r="S120" s="6"/>
      <c r="T120" s="6"/>
      <c r="U120" s="6"/>
      <c r="V120" s="6"/>
      <c r="W120" s="6"/>
      <c r="X120" s="6">
        <v>2.5196759259259259E-2</v>
      </c>
      <c r="Y120" s="6"/>
      <c r="Z120" s="6"/>
      <c r="AA120" s="6"/>
      <c r="AB120" s="6"/>
      <c r="AC120" s="6"/>
      <c r="AD120" s="6"/>
      <c r="AE120" s="6"/>
      <c r="AF120" s="6"/>
      <c r="AG120" s="6"/>
      <c r="AH120" s="6"/>
      <c r="AI120" s="6"/>
      <c r="AJ120" s="6"/>
      <c r="AK120" s="6"/>
      <c r="AL120" s="6"/>
      <c r="AM120" s="6"/>
      <c r="AN120" s="6"/>
      <c r="AO120" s="6"/>
      <c r="AP120" s="102"/>
    </row>
    <row r="121" spans="1:42" x14ac:dyDescent="0.5">
      <c r="A121" s="101" t="str">
        <f t="shared" ref="A121:A141" si="38">F121</f>
        <v/>
      </c>
      <c r="B121" s="17" t="str">
        <f>'5k Men'!B121</f>
        <v>Doug</v>
      </c>
      <c r="C121" s="17" t="str">
        <f>'5k Men'!C121</f>
        <v>Sharp</v>
      </c>
      <c r="D121" s="8" t="str">
        <f t="shared" si="33"/>
        <v/>
      </c>
      <c r="E121" s="8" t="str">
        <f>IF(OR(D121="",COUNTIF($D$4:$D$176,"="&amp;D121)&lt;=1),"",IF(COUNTIF($D$4:$D121,"="&amp;D121)=1,"",COUNTIF($D$4:$D121,"="&amp;D121)-1))</f>
        <v/>
      </c>
      <c r="F121" s="8" t="str">
        <f t="shared" ref="F121:F141" si="39">IF(D121="","",SUM(D121:E121))</f>
        <v/>
      </c>
      <c r="G121" s="6">
        <f t="shared" si="30"/>
        <v>0</v>
      </c>
      <c r="H121" s="118"/>
      <c r="I121" s="6"/>
      <c r="J121" s="6"/>
      <c r="K121" s="6"/>
      <c r="L121" s="6"/>
      <c r="M121" s="6"/>
      <c r="N121" s="6"/>
      <c r="O121" s="6"/>
      <c r="P121" s="6"/>
      <c r="Q121" s="6"/>
      <c r="R121" s="6"/>
      <c r="S121" s="6"/>
      <c r="T121" s="6"/>
      <c r="U121" s="6"/>
      <c r="V121" s="6"/>
      <c r="W121" s="6"/>
      <c r="X121" s="6"/>
      <c r="Y121" s="6"/>
      <c r="Z121" s="6"/>
      <c r="AA121" s="6"/>
      <c r="AB121" s="6"/>
      <c r="AC121" s="6"/>
      <c r="AD121" s="6"/>
      <c r="AE121" s="6"/>
      <c r="AF121" s="6"/>
      <c r="AG121" s="6"/>
      <c r="AH121" s="6"/>
      <c r="AI121" s="6"/>
      <c r="AJ121" s="6"/>
      <c r="AK121" s="6"/>
      <c r="AL121" s="6"/>
      <c r="AM121" s="6"/>
      <c r="AN121" s="6"/>
      <c r="AO121" s="6"/>
      <c r="AP121" s="102"/>
    </row>
    <row r="122" spans="1:42" x14ac:dyDescent="0.5">
      <c r="A122" s="101" t="str">
        <f t="shared" si="38"/>
        <v/>
      </c>
      <c r="B122" s="17" t="str">
        <f>'5k Men'!B122</f>
        <v>Simon</v>
      </c>
      <c r="C122" s="17" t="str">
        <f>'5k Men'!C122</f>
        <v>Shiels</v>
      </c>
      <c r="D122" s="8" t="str">
        <f t="shared" si="33"/>
        <v/>
      </c>
      <c r="E122" s="8" t="str">
        <f>IF(OR(D122="",COUNTIF($D$4:$D$176,"="&amp;D122)&lt;=1),"",IF(COUNTIF($D$4:$D122,"="&amp;D122)=1,"",COUNTIF($D$4:$D122,"="&amp;D122)-1))</f>
        <v/>
      </c>
      <c r="F122" s="8" t="str">
        <f t="shared" si="39"/>
        <v/>
      </c>
      <c r="G122" s="6">
        <f t="shared" si="30"/>
        <v>0</v>
      </c>
      <c r="H122" s="118"/>
      <c r="I122" s="6"/>
      <c r="J122" s="6"/>
      <c r="K122" s="6"/>
      <c r="L122" s="6"/>
      <c r="M122" s="6"/>
      <c r="N122" s="6"/>
      <c r="O122" s="6"/>
      <c r="P122" s="6"/>
      <c r="Q122" s="6"/>
      <c r="R122" s="6"/>
      <c r="S122" s="6"/>
      <c r="T122" s="6"/>
      <c r="U122" s="6"/>
      <c r="V122" s="6"/>
      <c r="W122" s="6"/>
      <c r="X122" s="6"/>
      <c r="Y122" s="6"/>
      <c r="Z122" s="6"/>
      <c r="AA122" s="6"/>
      <c r="AB122" s="6"/>
      <c r="AC122" s="6"/>
      <c r="AD122" s="6"/>
      <c r="AE122" s="6"/>
      <c r="AF122" s="6"/>
      <c r="AG122" s="6"/>
      <c r="AH122" s="6"/>
      <c r="AI122" s="6"/>
      <c r="AJ122" s="6"/>
      <c r="AK122" s="6"/>
      <c r="AL122" s="6"/>
      <c r="AM122" s="6"/>
      <c r="AN122" s="6"/>
      <c r="AO122" s="6"/>
      <c r="AP122" s="102"/>
    </row>
    <row r="123" spans="1:42" x14ac:dyDescent="0.5">
      <c r="A123" s="101" t="str">
        <f t="shared" si="38"/>
        <v/>
      </c>
      <c r="B123" s="17" t="str">
        <f>'5k Men'!B123</f>
        <v>Tom</v>
      </c>
      <c r="C123" s="17" t="str">
        <f>'5k Men'!C123</f>
        <v>Skinner</v>
      </c>
      <c r="D123" s="8" t="str">
        <f t="shared" si="33"/>
        <v/>
      </c>
      <c r="E123" s="8" t="str">
        <f>IF(OR(D123="",COUNTIF($D$4:$D$176,"="&amp;D123)&lt;=1),"",IF(COUNTIF($D$4:$D123,"="&amp;D123)=1,"",COUNTIF($D$4:$D123,"="&amp;D123)-1))</f>
        <v/>
      </c>
      <c r="F123" s="8" t="str">
        <f t="shared" si="39"/>
        <v/>
      </c>
      <c r="G123" s="6">
        <f t="shared" si="30"/>
        <v>0</v>
      </c>
      <c r="H123" s="118"/>
      <c r="I123" s="6"/>
      <c r="J123" s="6"/>
      <c r="K123" s="6"/>
      <c r="L123" s="6"/>
      <c r="M123" s="6"/>
      <c r="N123" s="6"/>
      <c r="O123" s="6"/>
      <c r="P123" s="6"/>
      <c r="Q123" s="6"/>
      <c r="R123" s="6"/>
      <c r="S123" s="6"/>
      <c r="T123" s="6"/>
      <c r="U123" s="6"/>
      <c r="V123" s="6"/>
      <c r="W123" s="6"/>
      <c r="X123" s="6"/>
      <c r="Y123" s="6"/>
      <c r="Z123" s="6"/>
      <c r="AA123" s="6"/>
      <c r="AB123" s="6"/>
      <c r="AC123" s="6"/>
      <c r="AD123" s="6"/>
      <c r="AE123" s="6"/>
      <c r="AF123" s="6"/>
      <c r="AG123" s="6"/>
      <c r="AH123" s="6"/>
      <c r="AI123" s="6"/>
      <c r="AJ123" s="6"/>
      <c r="AK123" s="6"/>
      <c r="AL123" s="6"/>
      <c r="AM123" s="6"/>
      <c r="AN123" s="6"/>
      <c r="AO123" s="6"/>
      <c r="AP123" s="102"/>
    </row>
    <row r="124" spans="1:42" x14ac:dyDescent="0.5">
      <c r="A124" s="101" t="str">
        <f t="shared" si="38"/>
        <v/>
      </c>
      <c r="B124" s="17" t="str">
        <f>'5k Men'!B124</f>
        <v>Matthew</v>
      </c>
      <c r="C124" s="17" t="str">
        <f>'5k Men'!C124</f>
        <v>Skinns</v>
      </c>
      <c r="D124" s="8" t="str">
        <f t="shared" si="33"/>
        <v/>
      </c>
      <c r="E124" s="8" t="str">
        <f>IF(OR(D124="",COUNTIF($D$4:$D$176,"="&amp;D124)&lt;=1),"",IF(COUNTIF($D$4:$D124,"="&amp;D124)=1,"",COUNTIF($D$4:$D124,"="&amp;D124)-1))</f>
        <v/>
      </c>
      <c r="F124" s="8" t="str">
        <f t="shared" si="39"/>
        <v/>
      </c>
      <c r="G124" s="6">
        <f t="shared" si="30"/>
        <v>0</v>
      </c>
      <c r="H124" s="118"/>
      <c r="I124" s="6"/>
      <c r="J124" s="6"/>
      <c r="K124" s="6"/>
      <c r="L124" s="6"/>
      <c r="M124" s="6"/>
      <c r="N124" s="6"/>
      <c r="O124" s="6"/>
      <c r="P124" s="6"/>
      <c r="Q124" s="6"/>
      <c r="R124" s="6"/>
      <c r="S124" s="6"/>
      <c r="T124" s="6"/>
      <c r="U124" s="6"/>
      <c r="V124" s="6"/>
      <c r="W124" s="6"/>
      <c r="X124" s="6"/>
      <c r="Y124" s="6"/>
      <c r="Z124" s="6"/>
      <c r="AA124" s="6"/>
      <c r="AB124" s="6"/>
      <c r="AC124" s="6"/>
      <c r="AD124" s="6"/>
      <c r="AE124" s="6"/>
      <c r="AF124" s="6"/>
      <c r="AG124" s="6"/>
      <c r="AH124" s="6"/>
      <c r="AI124" s="6"/>
      <c r="AJ124" s="6"/>
      <c r="AK124" s="6"/>
      <c r="AL124" s="6"/>
      <c r="AM124" s="6"/>
      <c r="AN124" s="6"/>
      <c r="AO124" s="6"/>
      <c r="AP124" s="102"/>
    </row>
    <row r="125" spans="1:42" x14ac:dyDescent="0.5">
      <c r="A125" s="101" t="str">
        <f t="shared" si="38"/>
        <v/>
      </c>
      <c r="B125" s="17" t="str">
        <f>'5k Men'!B125</f>
        <v>Martin</v>
      </c>
      <c r="C125" s="17" t="str">
        <f>'5k Men'!C125</f>
        <v>Smalley</v>
      </c>
      <c r="D125" s="8" t="str">
        <f t="shared" si="33"/>
        <v/>
      </c>
      <c r="E125" s="8" t="str">
        <f>IF(OR(D125="",COUNTIF($D$4:$D$176,"="&amp;D125)&lt;=1),"",IF(COUNTIF($D$4:$D125,"="&amp;D125)=1,"",COUNTIF($D$4:$D125,"="&amp;D125)-1))</f>
        <v/>
      </c>
      <c r="F125" s="8" t="str">
        <f t="shared" si="39"/>
        <v/>
      </c>
      <c r="G125" s="6">
        <f t="shared" si="30"/>
        <v>0</v>
      </c>
      <c r="H125" s="118"/>
      <c r="I125" s="6"/>
      <c r="J125" s="6"/>
      <c r="K125" s="6"/>
      <c r="L125" s="6"/>
      <c r="M125" s="6"/>
      <c r="N125" s="6"/>
      <c r="O125" s="6"/>
      <c r="P125" s="6"/>
      <c r="Q125" s="6"/>
      <c r="R125" s="6"/>
      <c r="S125" s="6"/>
      <c r="T125" s="6"/>
      <c r="U125" s="6"/>
      <c r="V125" s="6"/>
      <c r="W125" s="6"/>
      <c r="X125" s="6"/>
      <c r="Y125" s="6"/>
      <c r="Z125" s="6"/>
      <c r="AA125" s="6"/>
      <c r="AB125" s="6"/>
      <c r="AC125" s="6"/>
      <c r="AD125" s="6"/>
      <c r="AE125" s="6"/>
      <c r="AF125" s="6"/>
      <c r="AG125" s="6"/>
      <c r="AH125" s="6"/>
      <c r="AI125" s="6"/>
      <c r="AJ125" s="6"/>
      <c r="AK125" s="6"/>
      <c r="AL125" s="6"/>
      <c r="AM125" s="6"/>
      <c r="AN125" s="6"/>
      <c r="AO125" s="6"/>
      <c r="AP125" s="102"/>
    </row>
    <row r="126" spans="1:42" x14ac:dyDescent="0.5">
      <c r="A126" s="101">
        <f t="shared" si="38"/>
        <v>1</v>
      </c>
      <c r="B126" s="17" t="str">
        <f>'5k Men'!B126</f>
        <v>Robert</v>
      </c>
      <c r="C126" s="17" t="str">
        <f>'5k Men'!C126</f>
        <v>Sparkes</v>
      </c>
      <c r="D126" s="8">
        <f t="shared" si="33"/>
        <v>1</v>
      </c>
      <c r="E126" s="8" t="str">
        <f>IF(OR(D126="",COUNTIF($D$4:$D$176,"="&amp;D126)&lt;=1),"",IF(COUNTIF($D$4:$D126,"="&amp;D126)=1,"",COUNTIF($D$4:$D126,"="&amp;D126)-1))</f>
        <v/>
      </c>
      <c r="F126" s="8">
        <f t="shared" si="39"/>
        <v>1</v>
      </c>
      <c r="G126" s="6">
        <f t="shared" si="30"/>
        <v>2.2766203703703705E-2</v>
      </c>
      <c r="H126" s="118"/>
      <c r="I126" s="6"/>
      <c r="J126" s="6"/>
      <c r="K126" s="6"/>
      <c r="L126" s="6"/>
      <c r="M126" s="6"/>
      <c r="N126" s="6"/>
      <c r="O126" s="6"/>
      <c r="P126" s="6"/>
      <c r="Q126" s="6"/>
      <c r="R126" s="6"/>
      <c r="S126" s="6"/>
      <c r="T126" s="6">
        <v>2.2766203703703705E-2</v>
      </c>
      <c r="U126" s="6"/>
      <c r="V126" s="6"/>
      <c r="W126" s="6"/>
      <c r="X126" s="6"/>
      <c r="Y126" s="6"/>
      <c r="Z126" s="6"/>
      <c r="AA126" s="6"/>
      <c r="AB126" s="6"/>
      <c r="AC126" s="6"/>
      <c r="AD126" s="6"/>
      <c r="AE126" s="6"/>
      <c r="AF126" s="6"/>
      <c r="AG126" s="6"/>
      <c r="AH126" s="6"/>
      <c r="AI126" s="6"/>
      <c r="AJ126" s="6"/>
      <c r="AK126" s="6"/>
      <c r="AL126" s="6"/>
      <c r="AM126" s="6"/>
      <c r="AN126" s="6"/>
      <c r="AO126" s="6"/>
      <c r="AP126" s="102"/>
    </row>
    <row r="127" spans="1:42" x14ac:dyDescent="0.5">
      <c r="A127" s="101" t="str">
        <f>F127</f>
        <v/>
      </c>
      <c r="B127" s="17" t="str">
        <f>'5k Men'!B127</f>
        <v>Niall</v>
      </c>
      <c r="C127" s="17" t="str">
        <f>'5k Men'!C127</f>
        <v>Stafford</v>
      </c>
      <c r="D127" s="8" t="str">
        <f t="shared" si="33"/>
        <v/>
      </c>
      <c r="E127" s="8" t="str">
        <f>IF(OR(D127="",COUNTIF($D$4:$D$176,"="&amp;D127)&lt;=1),"",IF(COUNTIF($D$4:$D127,"="&amp;D127)=1,"",COUNTIF($D$4:$D127,"="&amp;D127)-1))</f>
        <v/>
      </c>
      <c r="F127" s="8" t="str">
        <f>IF(D127="","",SUM(D127:E127))</f>
        <v/>
      </c>
      <c r="G127" s="6">
        <f t="shared" si="30"/>
        <v>0</v>
      </c>
      <c r="H127" s="118"/>
      <c r="I127" s="6"/>
      <c r="J127" s="6"/>
      <c r="K127" s="6"/>
      <c r="L127" s="6"/>
      <c r="M127" s="6"/>
      <c r="N127" s="6"/>
      <c r="O127" s="6"/>
      <c r="P127" s="6"/>
      <c r="Q127" s="6"/>
      <c r="R127" s="6"/>
      <c r="S127" s="6"/>
      <c r="T127" s="6"/>
      <c r="U127" s="6"/>
      <c r="V127" s="6"/>
      <c r="W127" s="6"/>
      <c r="X127" s="6"/>
      <c r="Y127" s="6"/>
      <c r="Z127" s="6"/>
      <c r="AA127" s="6"/>
      <c r="AB127" s="6"/>
      <c r="AC127" s="6"/>
      <c r="AD127" s="6"/>
      <c r="AE127" s="6"/>
      <c r="AF127" s="6"/>
      <c r="AG127" s="6"/>
      <c r="AH127" s="6"/>
      <c r="AI127" s="6"/>
      <c r="AJ127" s="6"/>
      <c r="AK127" s="6"/>
      <c r="AL127" s="6"/>
      <c r="AM127" s="6"/>
      <c r="AN127" s="6"/>
      <c r="AO127" s="6"/>
      <c r="AP127" s="102"/>
    </row>
    <row r="128" spans="1:42" x14ac:dyDescent="0.5">
      <c r="A128" s="101">
        <f>F128</f>
        <v>30</v>
      </c>
      <c r="B128" s="17" t="str">
        <f>'5k Men'!B128</f>
        <v>Ben</v>
      </c>
      <c r="C128" s="17" t="str">
        <f>'5k Men'!C128</f>
        <v>Stephenson</v>
      </c>
      <c r="D128" s="8">
        <f t="shared" si="33"/>
        <v>30</v>
      </c>
      <c r="E128" s="8" t="str">
        <f>IF(OR(D128="",COUNTIF($D$4:$D$176,"="&amp;D128)&lt;=1),"",IF(COUNTIF($D$4:$D128,"="&amp;D128)=1,"",COUNTIF($D$4:$D128,"="&amp;D128)-1))</f>
        <v/>
      </c>
      <c r="F128" s="8">
        <f>IF(D128="","",SUM(D128:E128))</f>
        <v>30</v>
      </c>
      <c r="G128" s="6">
        <f t="shared" si="30"/>
        <v>3.1041666666666665E-2</v>
      </c>
      <c r="H128" s="118"/>
      <c r="I128" s="6"/>
      <c r="J128" s="6"/>
      <c r="K128" s="6"/>
      <c r="L128" s="6"/>
      <c r="M128" s="6"/>
      <c r="N128" s="6"/>
      <c r="O128" s="6"/>
      <c r="P128" s="6"/>
      <c r="Q128" s="6"/>
      <c r="R128" s="6"/>
      <c r="S128" s="6"/>
      <c r="T128" s="6"/>
      <c r="U128" s="6"/>
      <c r="V128" s="6"/>
      <c r="W128" s="6">
        <v>3.4907407407407408E-2</v>
      </c>
      <c r="X128" s="6"/>
      <c r="Y128" s="6"/>
      <c r="Z128" s="6"/>
      <c r="AA128" s="6"/>
      <c r="AB128" s="6"/>
      <c r="AC128" s="6"/>
      <c r="AD128" s="6"/>
      <c r="AE128" s="6">
        <v>3.1041666666666665E-2</v>
      </c>
      <c r="AF128" s="6"/>
      <c r="AG128" s="6"/>
      <c r="AH128" s="6"/>
      <c r="AI128" s="6"/>
      <c r="AJ128" s="6"/>
      <c r="AK128" s="6"/>
      <c r="AL128" s="6"/>
      <c r="AM128" s="6"/>
      <c r="AN128" s="6"/>
      <c r="AO128" s="6"/>
      <c r="AP128" s="102"/>
    </row>
    <row r="129" spans="1:42" x14ac:dyDescent="0.5">
      <c r="A129" s="101" t="str">
        <f t="shared" si="38"/>
        <v/>
      </c>
      <c r="B129" s="17" t="str">
        <f>'5k Men'!B129</f>
        <v>Andrew</v>
      </c>
      <c r="C129" s="17" t="str">
        <f>'5k Men'!C129</f>
        <v>Tate</v>
      </c>
      <c r="D129" s="8" t="str">
        <f t="shared" si="33"/>
        <v/>
      </c>
      <c r="E129" s="8" t="str">
        <f>IF(OR(D129="",COUNTIF($D$4:$D$176,"="&amp;D129)&lt;=1),"",IF(COUNTIF($D$4:$D129,"="&amp;D129)=1,"",COUNTIF($D$4:$D129,"="&amp;D129)-1))</f>
        <v/>
      </c>
      <c r="F129" s="8" t="str">
        <f t="shared" si="39"/>
        <v/>
      </c>
      <c r="G129" s="6">
        <f t="shared" ref="G129:G143" si="40">MIN(H129:AP129)</f>
        <v>0</v>
      </c>
      <c r="H129" s="118"/>
      <c r="I129" s="6"/>
      <c r="J129" s="6"/>
      <c r="K129" s="6"/>
      <c r="L129" s="6"/>
      <c r="M129" s="6"/>
      <c r="N129" s="6"/>
      <c r="O129" s="6"/>
      <c r="P129" s="6"/>
      <c r="Q129" s="6"/>
      <c r="R129" s="6"/>
      <c r="S129" s="6"/>
      <c r="T129" s="6"/>
      <c r="U129" s="6"/>
      <c r="V129" s="6"/>
      <c r="W129" s="6"/>
      <c r="X129" s="6"/>
      <c r="Y129" s="6"/>
      <c r="Z129" s="6"/>
      <c r="AA129" s="6"/>
      <c r="AB129" s="6"/>
      <c r="AC129" s="6"/>
      <c r="AD129" s="6"/>
      <c r="AE129" s="6"/>
      <c r="AF129" s="6"/>
      <c r="AG129" s="6"/>
      <c r="AH129" s="6"/>
      <c r="AI129" s="6"/>
      <c r="AJ129" s="6"/>
      <c r="AK129" s="6"/>
      <c r="AL129" s="6"/>
      <c r="AM129" s="6"/>
      <c r="AN129" s="6"/>
      <c r="AO129" s="6"/>
      <c r="AP129" s="102"/>
    </row>
    <row r="130" spans="1:42" x14ac:dyDescent="0.5">
      <c r="A130" s="101" t="str">
        <f t="shared" si="38"/>
        <v/>
      </c>
      <c r="B130" s="17" t="str">
        <f>'5k Men'!B130</f>
        <v>Gary</v>
      </c>
      <c r="C130" s="17" t="str">
        <f>'5k Men'!C130</f>
        <v>Thomas</v>
      </c>
      <c r="D130" s="8" t="str">
        <f t="shared" si="33"/>
        <v/>
      </c>
      <c r="E130" s="8" t="str">
        <f>IF(OR(D130="",COUNTIF($D$4:$D$176,"="&amp;D130)&lt;=1),"",IF(COUNTIF($D$4:$D130,"="&amp;D130)=1,"",COUNTIF($D$4:$D130,"="&amp;D130)-1))</f>
        <v/>
      </c>
      <c r="F130" s="8" t="str">
        <f t="shared" si="39"/>
        <v/>
      </c>
      <c r="G130" s="6">
        <f t="shared" si="40"/>
        <v>0</v>
      </c>
      <c r="H130" s="118"/>
      <c r="I130" s="6"/>
      <c r="J130" s="6"/>
      <c r="K130" s="6"/>
      <c r="L130" s="6"/>
      <c r="M130" s="6"/>
      <c r="N130" s="6"/>
      <c r="O130" s="6"/>
      <c r="P130" s="6"/>
      <c r="Q130" s="6"/>
      <c r="R130" s="6"/>
      <c r="S130" s="6"/>
      <c r="T130" s="6"/>
      <c r="U130" s="6"/>
      <c r="V130" s="6"/>
      <c r="W130" s="6"/>
      <c r="X130" s="6"/>
      <c r="Y130" s="6"/>
      <c r="Z130" s="6"/>
      <c r="AA130" s="6"/>
      <c r="AB130" s="6"/>
      <c r="AC130" s="6"/>
      <c r="AD130" s="6"/>
      <c r="AE130" s="6"/>
      <c r="AF130" s="6"/>
      <c r="AG130" s="6"/>
      <c r="AH130" s="6"/>
      <c r="AI130" s="6"/>
      <c r="AJ130" s="6"/>
      <c r="AK130" s="6"/>
      <c r="AL130" s="6"/>
      <c r="AM130" s="6"/>
      <c r="AN130" s="6"/>
      <c r="AO130" s="6"/>
      <c r="AP130" s="102"/>
    </row>
    <row r="131" spans="1:42" x14ac:dyDescent="0.5">
      <c r="A131" s="101" t="str">
        <f>F131</f>
        <v/>
      </c>
      <c r="B131" s="17" t="str">
        <f>'5k Men'!B131</f>
        <v>Phillippe</v>
      </c>
      <c r="C131" s="17" t="str">
        <f>'5k Men'!C131</f>
        <v>Thompson</v>
      </c>
      <c r="D131" s="8" t="str">
        <f t="shared" si="33"/>
        <v/>
      </c>
      <c r="E131" s="8" t="str">
        <f>IF(OR(D131="",COUNTIF($D$4:$D$176,"="&amp;D131)&lt;=1),"",IF(COUNTIF($D$4:$D131,"="&amp;D131)=1,"",COUNTIF($D$4:$D131,"="&amp;D131)-1))</f>
        <v/>
      </c>
      <c r="F131" s="8" t="str">
        <f>IF(D131="","",SUM(D131:E131))</f>
        <v/>
      </c>
      <c r="G131" s="6">
        <f t="shared" si="40"/>
        <v>0</v>
      </c>
      <c r="H131" s="118"/>
      <c r="I131" s="6"/>
      <c r="J131" s="6"/>
      <c r="K131" s="6"/>
      <c r="L131" s="6"/>
      <c r="M131" s="6"/>
      <c r="N131" s="6"/>
      <c r="O131" s="6"/>
      <c r="P131" s="6"/>
      <c r="Q131" s="6"/>
      <c r="R131" s="6"/>
      <c r="S131" s="6"/>
      <c r="T131" s="6"/>
      <c r="U131" s="6"/>
      <c r="V131" s="6"/>
      <c r="W131" s="6"/>
      <c r="X131" s="6"/>
      <c r="Y131" s="6"/>
      <c r="Z131" s="6"/>
      <c r="AA131" s="6"/>
      <c r="AB131" s="6"/>
      <c r="AC131" s="6"/>
      <c r="AD131" s="6"/>
      <c r="AE131" s="6"/>
      <c r="AF131" s="6"/>
      <c r="AG131" s="6"/>
      <c r="AH131" s="6"/>
      <c r="AI131" s="6"/>
      <c r="AJ131" s="6"/>
      <c r="AK131" s="6"/>
      <c r="AL131" s="6"/>
      <c r="AM131" s="6"/>
      <c r="AN131" s="6"/>
      <c r="AO131" s="6"/>
      <c r="AP131" s="102"/>
    </row>
    <row r="132" spans="1:42" x14ac:dyDescent="0.5">
      <c r="A132" s="101" t="str">
        <f t="shared" si="38"/>
        <v/>
      </c>
      <c r="B132" s="17" t="str">
        <f>'5k Men'!B132</f>
        <v>Roger</v>
      </c>
      <c r="C132" s="17" t="str">
        <f>'5k Men'!C132</f>
        <v>Tomlin</v>
      </c>
      <c r="D132" s="8" t="str">
        <f t="shared" ref="D132:D143" si="41">IF(RANK(G132,G$4:G$176,1)-COUNTIF(G$4:G$176,"=0")&lt;=0,"",RANK(G132,G$4:G$176,1)-COUNTIF(G$4:G$176,"=0"))</f>
        <v/>
      </c>
      <c r="E132" s="8" t="str">
        <f>IF(OR(D132="",COUNTIF($D$4:$D$176,"="&amp;D132)&lt;=1),"",IF(COUNTIF($D$4:$D132,"="&amp;D132)=1,"",COUNTIF($D$4:$D132,"="&amp;D132)-1))</f>
        <v/>
      </c>
      <c r="F132" s="8" t="str">
        <f t="shared" si="39"/>
        <v/>
      </c>
      <c r="G132" s="6">
        <f t="shared" si="40"/>
        <v>0</v>
      </c>
      <c r="H132" s="118"/>
      <c r="I132" s="6"/>
      <c r="J132" s="6"/>
      <c r="K132" s="6"/>
      <c r="L132" s="6"/>
      <c r="M132" s="6"/>
      <c r="N132" s="6"/>
      <c r="O132" s="6"/>
      <c r="P132" s="6"/>
      <c r="Q132" s="6"/>
      <c r="R132" s="6"/>
      <c r="S132" s="6"/>
      <c r="T132" s="6"/>
      <c r="U132" s="6"/>
      <c r="V132" s="6"/>
      <c r="W132" s="6"/>
      <c r="X132" s="6"/>
      <c r="Y132" s="6"/>
      <c r="Z132" s="6"/>
      <c r="AA132" s="6"/>
      <c r="AB132" s="6"/>
      <c r="AC132" s="6"/>
      <c r="AD132" s="6"/>
      <c r="AE132" s="6"/>
      <c r="AF132" s="6"/>
      <c r="AG132" s="6"/>
      <c r="AH132" s="6"/>
      <c r="AI132" s="6"/>
      <c r="AJ132" s="6"/>
      <c r="AK132" s="6"/>
      <c r="AL132" s="6"/>
      <c r="AM132" s="6"/>
      <c r="AN132" s="6"/>
      <c r="AO132" s="6"/>
      <c r="AP132" s="102"/>
    </row>
    <row r="133" spans="1:42" x14ac:dyDescent="0.5">
      <c r="A133" s="101" t="str">
        <f t="shared" si="38"/>
        <v/>
      </c>
      <c r="B133" s="17" t="str">
        <f>'5k Men'!B133</f>
        <v>Rod</v>
      </c>
      <c r="C133" s="17" t="str">
        <f>'5k Men'!C133</f>
        <v>Turner</v>
      </c>
      <c r="D133" s="8" t="str">
        <f t="shared" si="41"/>
        <v/>
      </c>
      <c r="E133" s="8" t="str">
        <f>IF(OR(D133="",COUNTIF($D$4:$D$176,"="&amp;D133)&lt;=1),"",IF(COUNTIF($D$4:$D133,"="&amp;D133)=1,"",COUNTIF($D$4:$D133,"="&amp;D133)-1))</f>
        <v/>
      </c>
      <c r="F133" s="8" t="str">
        <f t="shared" si="39"/>
        <v/>
      </c>
      <c r="G133" s="6">
        <f t="shared" si="40"/>
        <v>0</v>
      </c>
      <c r="H133" s="118"/>
      <c r="I133" s="6"/>
      <c r="J133" s="6"/>
      <c r="K133" s="6"/>
      <c r="L133" s="6"/>
      <c r="M133" s="6"/>
      <c r="N133" s="6"/>
      <c r="O133" s="6"/>
      <c r="P133" s="6"/>
      <c r="Q133" s="6"/>
      <c r="R133" s="6"/>
      <c r="S133" s="6"/>
      <c r="T133" s="6"/>
      <c r="U133" s="6"/>
      <c r="V133" s="6"/>
      <c r="W133" s="6"/>
      <c r="X133" s="6"/>
      <c r="Y133" s="6"/>
      <c r="Z133" s="6"/>
      <c r="AA133" s="6"/>
      <c r="AB133" s="6"/>
      <c r="AC133" s="6"/>
      <c r="AD133" s="6"/>
      <c r="AE133" s="6"/>
      <c r="AF133" s="6"/>
      <c r="AG133" s="6"/>
      <c r="AH133" s="6"/>
      <c r="AI133" s="6"/>
      <c r="AJ133" s="6"/>
      <c r="AK133" s="6"/>
      <c r="AL133" s="6"/>
      <c r="AM133" s="6"/>
      <c r="AN133" s="6"/>
      <c r="AO133" s="6"/>
      <c r="AP133" s="102"/>
    </row>
    <row r="134" spans="1:42" x14ac:dyDescent="0.5">
      <c r="A134" s="101" t="str">
        <f t="shared" si="38"/>
        <v/>
      </c>
      <c r="B134" s="17" t="str">
        <f>'5k Men'!B134</f>
        <v>Richard</v>
      </c>
      <c r="C134" s="17" t="str">
        <f>'5k Men'!C134</f>
        <v>Uttley</v>
      </c>
      <c r="D134" s="8" t="str">
        <f t="shared" si="41"/>
        <v/>
      </c>
      <c r="E134" s="8" t="str">
        <f>IF(OR(D134="",COUNTIF($D$4:$D$176,"="&amp;D134)&lt;=1),"",IF(COUNTIF($D$4:$D134,"="&amp;D134)=1,"",COUNTIF($D$4:$D134,"="&amp;D134)-1))</f>
        <v/>
      </c>
      <c r="F134" s="8" t="str">
        <f t="shared" si="39"/>
        <v/>
      </c>
      <c r="G134" s="6">
        <f t="shared" si="40"/>
        <v>0</v>
      </c>
      <c r="H134" s="118"/>
      <c r="I134" s="6"/>
      <c r="J134" s="6"/>
      <c r="K134" s="6"/>
      <c r="L134" s="6"/>
      <c r="M134" s="6"/>
      <c r="N134" s="6"/>
      <c r="O134" s="6"/>
      <c r="P134" s="6"/>
      <c r="Q134" s="6"/>
      <c r="R134" s="6"/>
      <c r="S134" s="6"/>
      <c r="T134" s="6"/>
      <c r="U134" s="6"/>
      <c r="V134" s="6"/>
      <c r="W134" s="6"/>
      <c r="X134" s="6"/>
      <c r="Y134" s="6"/>
      <c r="Z134" s="6"/>
      <c r="AA134" s="6"/>
      <c r="AB134" s="6"/>
      <c r="AC134" s="6"/>
      <c r="AD134" s="6"/>
      <c r="AE134" s="6"/>
      <c r="AF134" s="6"/>
      <c r="AG134" s="6"/>
      <c r="AH134" s="6"/>
      <c r="AI134" s="6"/>
      <c r="AJ134" s="6"/>
      <c r="AK134" s="6"/>
      <c r="AL134" s="6"/>
      <c r="AM134" s="6"/>
      <c r="AN134" s="6"/>
      <c r="AO134" s="6"/>
      <c r="AP134" s="102"/>
    </row>
    <row r="135" spans="1:42" x14ac:dyDescent="0.5">
      <c r="A135" s="101">
        <f t="shared" si="38"/>
        <v>22</v>
      </c>
      <c r="B135" s="17" t="str">
        <f>'5k Men'!B135</f>
        <v>Gary</v>
      </c>
      <c r="C135" s="17" t="str">
        <f>'5k Men'!C135</f>
        <v>Walford</v>
      </c>
      <c r="D135" s="8">
        <f t="shared" si="41"/>
        <v>22</v>
      </c>
      <c r="E135" s="8" t="str">
        <f>IF(OR(D135="",COUNTIF($D$4:$D$176,"="&amp;D135)&lt;=1),"",IF(COUNTIF($D$4:$D135,"="&amp;D135)=1,"",COUNTIF($D$4:$D135,"="&amp;D135)-1))</f>
        <v/>
      </c>
      <c r="F135" s="8">
        <f t="shared" si="39"/>
        <v>22</v>
      </c>
      <c r="G135" s="6">
        <f t="shared" si="40"/>
        <v>2.9560185185185186E-2</v>
      </c>
      <c r="H135" s="118"/>
      <c r="I135" s="6"/>
      <c r="J135" s="6"/>
      <c r="K135" s="6"/>
      <c r="L135" s="6"/>
      <c r="M135" s="6"/>
      <c r="N135" s="6"/>
      <c r="O135" s="6"/>
      <c r="P135" s="6"/>
      <c r="Q135" s="6"/>
      <c r="R135" s="6"/>
      <c r="S135" s="6"/>
      <c r="T135" s="6"/>
      <c r="U135" s="6">
        <v>2.9560185185185186E-2</v>
      </c>
      <c r="V135" s="6"/>
      <c r="W135" s="6"/>
      <c r="X135" s="6"/>
      <c r="Y135" s="6"/>
      <c r="Z135" s="6">
        <v>3.1504629629629632E-2</v>
      </c>
      <c r="AA135" s="6"/>
      <c r="AB135" s="6"/>
      <c r="AC135" s="6"/>
      <c r="AD135" s="6"/>
      <c r="AE135" s="6"/>
      <c r="AF135" s="6"/>
      <c r="AG135" s="6">
        <v>3.0023148148148149E-2</v>
      </c>
      <c r="AH135" s="6"/>
      <c r="AI135" s="6"/>
      <c r="AJ135" s="6"/>
      <c r="AK135" s="6"/>
      <c r="AL135" s="6"/>
      <c r="AM135" s="6"/>
      <c r="AN135" s="6"/>
      <c r="AO135" s="6"/>
      <c r="AP135" s="102"/>
    </row>
    <row r="136" spans="1:42" x14ac:dyDescent="0.5">
      <c r="A136" s="101" t="str">
        <f t="shared" si="38"/>
        <v/>
      </c>
      <c r="B136" s="17" t="str">
        <f>'5k Men'!B136</f>
        <v>Peter</v>
      </c>
      <c r="C136" s="17" t="str">
        <f>'5k Men'!C136</f>
        <v>Watkinson</v>
      </c>
      <c r="D136" s="8" t="str">
        <f t="shared" si="41"/>
        <v/>
      </c>
      <c r="E136" s="8" t="str">
        <f>IF(OR(D136="",COUNTIF($D$4:$D$176,"="&amp;D136)&lt;=1),"",IF(COUNTIF($D$4:$D136,"="&amp;D136)=1,"",COUNTIF($D$4:$D136,"="&amp;D136)-1))</f>
        <v/>
      </c>
      <c r="F136" s="8" t="str">
        <f t="shared" si="39"/>
        <v/>
      </c>
      <c r="G136" s="6">
        <f t="shared" si="40"/>
        <v>0</v>
      </c>
      <c r="H136" s="118"/>
      <c r="I136" s="6"/>
      <c r="J136" s="6"/>
      <c r="K136" s="6"/>
      <c r="L136" s="6"/>
      <c r="M136" s="6"/>
      <c r="N136" s="6"/>
      <c r="O136" s="6"/>
      <c r="P136" s="6"/>
      <c r="Q136" s="6"/>
      <c r="R136" s="6"/>
      <c r="S136" s="6"/>
      <c r="T136" s="6"/>
      <c r="U136" s="6"/>
      <c r="V136" s="6"/>
      <c r="W136" s="6"/>
      <c r="X136" s="6"/>
      <c r="Y136" s="6"/>
      <c r="Z136" s="6"/>
      <c r="AA136" s="6"/>
      <c r="AB136" s="6"/>
      <c r="AC136" s="6"/>
      <c r="AD136" s="6"/>
      <c r="AE136" s="6"/>
      <c r="AF136" s="6"/>
      <c r="AG136" s="6"/>
      <c r="AH136" s="6"/>
      <c r="AI136" s="6"/>
      <c r="AJ136" s="6"/>
      <c r="AK136" s="6"/>
      <c r="AL136" s="6"/>
      <c r="AM136" s="6"/>
      <c r="AN136" s="6"/>
      <c r="AO136" s="6"/>
      <c r="AP136" s="102"/>
    </row>
    <row r="137" spans="1:42" x14ac:dyDescent="0.5">
      <c r="A137" s="101" t="str">
        <f>F137</f>
        <v/>
      </c>
      <c r="B137" s="17" t="str">
        <f>'5k Men'!B137</f>
        <v>Adam</v>
      </c>
      <c r="C137" s="17" t="str">
        <f>'5k Men'!C137</f>
        <v>White</v>
      </c>
      <c r="D137" s="8" t="str">
        <f t="shared" si="41"/>
        <v/>
      </c>
      <c r="E137" s="8" t="str">
        <f>IF(OR(D137="",COUNTIF($D$4:$D$176,"="&amp;D137)&lt;=1),"",IF(COUNTIF($D$4:$D137,"="&amp;D137)=1,"",COUNTIF($D$4:$D137,"="&amp;D137)-1))</f>
        <v/>
      </c>
      <c r="F137" s="8" t="str">
        <f>IF(D137="","",SUM(D137:E137))</f>
        <v/>
      </c>
      <c r="G137" s="6">
        <f t="shared" si="40"/>
        <v>0</v>
      </c>
      <c r="H137" s="118"/>
      <c r="I137" s="6"/>
      <c r="J137" s="6"/>
      <c r="K137" s="6"/>
      <c r="L137" s="6"/>
      <c r="M137" s="6"/>
      <c r="N137" s="6"/>
      <c r="O137" s="6"/>
      <c r="P137" s="6"/>
      <c r="Q137" s="6"/>
      <c r="R137" s="6"/>
      <c r="S137" s="6"/>
      <c r="T137" s="6"/>
      <c r="U137" s="6"/>
      <c r="V137" s="6"/>
      <c r="W137" s="6"/>
      <c r="X137" s="6"/>
      <c r="Y137" s="6"/>
      <c r="Z137" s="6"/>
      <c r="AA137" s="6"/>
      <c r="AB137" s="6"/>
      <c r="AC137" s="6"/>
      <c r="AD137" s="6"/>
      <c r="AE137" s="6"/>
      <c r="AF137" s="6"/>
      <c r="AG137" s="6"/>
      <c r="AH137" s="6"/>
      <c r="AI137" s="6"/>
      <c r="AJ137" s="6"/>
      <c r="AK137" s="6"/>
      <c r="AL137" s="6"/>
      <c r="AM137" s="6"/>
      <c r="AN137" s="6"/>
      <c r="AO137" s="6"/>
      <c r="AP137" s="102"/>
    </row>
    <row r="138" spans="1:42" x14ac:dyDescent="0.5">
      <c r="A138" s="101">
        <f>F138</f>
        <v>3</v>
      </c>
      <c r="B138" s="17" t="str">
        <f>'5k Men'!B138</f>
        <v>David</v>
      </c>
      <c r="C138" s="17" t="str">
        <f>'5k Men'!C138</f>
        <v>Whiting</v>
      </c>
      <c r="D138" s="8">
        <f t="shared" si="41"/>
        <v>3</v>
      </c>
      <c r="E138" s="8" t="str">
        <f>IF(OR(D138="",COUNTIF($D$4:$D$176,"="&amp;D138)&lt;=1),"",IF(COUNTIF($D$4:$D138,"="&amp;D138)=1,"",COUNTIF($D$4:$D138,"="&amp;D138)-1))</f>
        <v/>
      </c>
      <c r="F138" s="8">
        <f>IF(D138="","",SUM(D138:E138))</f>
        <v>3</v>
      </c>
      <c r="G138" s="6">
        <f t="shared" si="40"/>
        <v>2.4548611111111111E-2</v>
      </c>
      <c r="H138" s="118"/>
      <c r="I138" s="6"/>
      <c r="J138" s="6"/>
      <c r="K138" s="6"/>
      <c r="L138" s="6"/>
      <c r="M138" s="6"/>
      <c r="N138" s="6"/>
      <c r="O138" s="6"/>
      <c r="P138" s="6"/>
      <c r="Q138" s="6"/>
      <c r="R138" s="6"/>
      <c r="S138" s="6"/>
      <c r="T138" s="6">
        <v>2.4548611111111111E-2</v>
      </c>
      <c r="U138" s="6"/>
      <c r="V138" s="6"/>
      <c r="W138" s="6">
        <v>2.5706018518518517E-2</v>
      </c>
      <c r="X138" s="6"/>
      <c r="Y138" s="6"/>
      <c r="Z138" s="6"/>
      <c r="AA138" s="6">
        <v>2.4918981481481483E-2</v>
      </c>
      <c r="AB138" s="6"/>
      <c r="AC138" s="6"/>
      <c r="AD138" s="6"/>
      <c r="AE138" s="6"/>
      <c r="AF138" s="6"/>
      <c r="AG138" s="6"/>
      <c r="AH138" s="6"/>
      <c r="AI138" s="6"/>
      <c r="AJ138" s="6"/>
      <c r="AK138" s="6"/>
      <c r="AL138" s="6"/>
      <c r="AM138" s="6"/>
      <c r="AN138" s="6"/>
      <c r="AO138" s="6"/>
      <c r="AP138" s="102"/>
    </row>
    <row r="139" spans="1:42" x14ac:dyDescent="0.5">
      <c r="A139" s="101">
        <f>F139</f>
        <v>25</v>
      </c>
      <c r="B139" s="17" t="str">
        <f>'5k Men'!B139</f>
        <v>Lee</v>
      </c>
      <c r="C139" s="17" t="str">
        <f>'5k Men'!C139</f>
        <v>Wiles</v>
      </c>
      <c r="D139" s="8">
        <f t="shared" si="41"/>
        <v>25</v>
      </c>
      <c r="E139" s="8" t="str">
        <f>IF(OR(D139="",COUNTIF($D$4:$D$176,"="&amp;D139)&lt;=1),"",IF(COUNTIF($D$4:$D139,"="&amp;D139)=1,"",COUNTIF($D$4:$D139,"="&amp;D139)-1))</f>
        <v/>
      </c>
      <c r="F139" s="8">
        <f>IF(D139="","",SUM(D139:E139))</f>
        <v>25</v>
      </c>
      <c r="G139" s="6">
        <f t="shared" si="40"/>
        <v>3.0601851851851852E-2</v>
      </c>
      <c r="H139" s="118"/>
      <c r="I139" s="6"/>
      <c r="J139" s="6"/>
      <c r="K139" s="6"/>
      <c r="L139" s="6"/>
      <c r="M139" s="6"/>
      <c r="N139" s="6"/>
      <c r="O139" s="6"/>
      <c r="P139" s="6"/>
      <c r="Q139" s="6"/>
      <c r="R139" s="6"/>
      <c r="S139" s="6"/>
      <c r="T139" s="6"/>
      <c r="U139" s="6"/>
      <c r="V139" s="6"/>
      <c r="W139" s="6"/>
      <c r="X139" s="6"/>
      <c r="Y139" s="6"/>
      <c r="Z139" s="6"/>
      <c r="AA139" s="6"/>
      <c r="AB139" s="6"/>
      <c r="AC139" s="6">
        <v>3.0601851851851852E-2</v>
      </c>
      <c r="AD139" s="6"/>
      <c r="AE139" s="6"/>
      <c r="AF139" s="6"/>
      <c r="AG139" s="6">
        <v>3.4201388888888892E-2</v>
      </c>
      <c r="AH139" s="6"/>
      <c r="AI139" s="6"/>
      <c r="AJ139" s="6"/>
      <c r="AK139" s="6"/>
      <c r="AL139" s="6"/>
      <c r="AM139" s="6"/>
      <c r="AN139" s="6"/>
      <c r="AO139" s="6"/>
      <c r="AP139" s="102"/>
    </row>
    <row r="140" spans="1:42" x14ac:dyDescent="0.5">
      <c r="A140" s="101" t="str">
        <f t="shared" si="38"/>
        <v/>
      </c>
      <c r="B140" s="17" t="str">
        <f>'5k Men'!B140</f>
        <v>Stephen</v>
      </c>
      <c r="C140" s="17" t="str">
        <f>'5k Men'!C140</f>
        <v>Williets</v>
      </c>
      <c r="D140" s="8" t="str">
        <f t="shared" si="41"/>
        <v/>
      </c>
      <c r="E140" s="8" t="str">
        <f>IF(OR(D140="",COUNTIF($D$4:$D$176,"="&amp;D140)&lt;=1),"",IF(COUNTIF($D$4:$D140,"="&amp;D140)=1,"",COUNTIF($D$4:$D140,"="&amp;D140)-1))</f>
        <v/>
      </c>
      <c r="F140" s="8" t="str">
        <f t="shared" si="39"/>
        <v/>
      </c>
      <c r="G140" s="6">
        <f t="shared" si="40"/>
        <v>0</v>
      </c>
      <c r="H140" s="118"/>
      <c r="I140" s="6"/>
      <c r="J140" s="6"/>
      <c r="K140" s="6"/>
      <c r="L140" s="6"/>
      <c r="M140" s="6"/>
      <c r="N140" s="6"/>
      <c r="O140" s="6"/>
      <c r="P140" s="6"/>
      <c r="Q140" s="6"/>
      <c r="R140" s="6"/>
      <c r="S140" s="6"/>
      <c r="T140" s="6"/>
      <c r="U140" s="6"/>
      <c r="V140" s="6"/>
      <c r="W140" s="6"/>
      <c r="X140" s="6"/>
      <c r="Y140" s="6"/>
      <c r="Z140" s="6"/>
      <c r="AA140" s="6"/>
      <c r="AB140" s="6"/>
      <c r="AC140" s="6"/>
      <c r="AD140" s="6"/>
      <c r="AE140" s="6"/>
      <c r="AF140" s="6"/>
      <c r="AG140" s="6"/>
      <c r="AH140" s="6"/>
      <c r="AI140" s="6"/>
      <c r="AJ140" s="6"/>
      <c r="AK140" s="6"/>
      <c r="AL140" s="6"/>
      <c r="AM140" s="6"/>
      <c r="AN140" s="6"/>
      <c r="AO140" s="6"/>
      <c r="AP140" s="102"/>
    </row>
    <row r="141" spans="1:42" x14ac:dyDescent="0.5">
      <c r="A141" s="101" t="str">
        <f t="shared" si="38"/>
        <v/>
      </c>
      <c r="B141" s="17" t="str">
        <f>'5k Men'!B141</f>
        <v>Nigel</v>
      </c>
      <c r="C141" s="17" t="str">
        <f>'5k Men'!C141</f>
        <v>Wilson</v>
      </c>
      <c r="D141" s="8" t="str">
        <f t="shared" si="41"/>
        <v/>
      </c>
      <c r="E141" s="8" t="str">
        <f>IF(OR(D141="",COUNTIF($D$4:$D$176,"="&amp;D141)&lt;=1),"",IF(COUNTIF($D$4:$D141,"="&amp;D141)=1,"",COUNTIF($D$4:$D141,"="&amp;D141)-1))</f>
        <v/>
      </c>
      <c r="F141" s="8" t="str">
        <f t="shared" si="39"/>
        <v/>
      </c>
      <c r="G141" s="6">
        <f t="shared" si="40"/>
        <v>0</v>
      </c>
      <c r="H141" s="118"/>
      <c r="I141" s="6"/>
      <c r="J141" s="6"/>
      <c r="K141" s="6"/>
      <c r="L141" s="6"/>
      <c r="M141" s="6"/>
      <c r="N141" s="6"/>
      <c r="O141" s="6"/>
      <c r="P141" s="6"/>
      <c r="Q141" s="6"/>
      <c r="R141" s="6"/>
      <c r="S141" s="6"/>
      <c r="T141" s="6"/>
      <c r="U141" s="6"/>
      <c r="V141" s="6"/>
      <c r="W141" s="6"/>
      <c r="X141" s="6"/>
      <c r="Y141" s="6"/>
      <c r="Z141" s="6"/>
      <c r="AA141" s="6"/>
      <c r="AB141" s="6"/>
      <c r="AC141" s="6"/>
      <c r="AD141" s="6"/>
      <c r="AE141" s="6"/>
      <c r="AF141" s="6"/>
      <c r="AG141" s="6"/>
      <c r="AH141" s="6"/>
      <c r="AI141" s="6"/>
      <c r="AJ141" s="6"/>
      <c r="AK141" s="6"/>
      <c r="AL141" s="6"/>
      <c r="AM141" s="6"/>
      <c r="AN141" s="6"/>
      <c r="AO141" s="6"/>
      <c r="AP141" s="102"/>
    </row>
    <row r="142" spans="1:42" x14ac:dyDescent="0.5">
      <c r="A142" s="101">
        <f>F142</f>
        <v>32</v>
      </c>
      <c r="B142" s="17" t="str">
        <f>'5k Men'!B142</f>
        <v>Bruce</v>
      </c>
      <c r="C142" s="17" t="str">
        <f>'5k Men'!C142</f>
        <v>Woodford</v>
      </c>
      <c r="D142" s="8">
        <f t="shared" si="41"/>
        <v>32</v>
      </c>
      <c r="E142" s="8" t="str">
        <f>IF(OR(D142="",COUNTIF($D$4:$D$176,"="&amp;D142)&lt;=1),"",IF(COUNTIF($D$4:$D142,"="&amp;D142)=1,"",COUNTIF($D$4:$D142,"="&amp;D142)-1))</f>
        <v/>
      </c>
      <c r="F142" s="8">
        <f>IF(D142="","",SUM(D142:E142))</f>
        <v>32</v>
      </c>
      <c r="G142" s="6">
        <f t="shared" si="40"/>
        <v>3.152777777777778E-2</v>
      </c>
      <c r="H142" s="118"/>
      <c r="I142" s="6"/>
      <c r="J142" s="6"/>
      <c r="K142" s="6"/>
      <c r="L142" s="6"/>
      <c r="M142" s="6"/>
      <c r="N142" s="6"/>
      <c r="O142" s="6"/>
      <c r="P142" s="6"/>
      <c r="Q142" s="6"/>
      <c r="R142" s="6"/>
      <c r="S142" s="6"/>
      <c r="T142" s="6"/>
      <c r="U142" s="6"/>
      <c r="V142" s="6"/>
      <c r="W142" s="6"/>
      <c r="X142" s="6"/>
      <c r="Y142" s="6"/>
      <c r="Z142" s="6"/>
      <c r="AA142" s="6"/>
      <c r="AB142" s="6"/>
      <c r="AC142" s="6"/>
      <c r="AD142" s="6"/>
      <c r="AE142" s="6"/>
      <c r="AF142" s="6"/>
      <c r="AG142" s="6"/>
      <c r="AH142" s="6"/>
      <c r="AI142" s="6">
        <v>3.152777777777778E-2</v>
      </c>
      <c r="AJ142" s="6"/>
      <c r="AK142" s="6"/>
      <c r="AL142" s="6"/>
      <c r="AM142" s="6"/>
      <c r="AN142" s="6"/>
      <c r="AO142" s="6"/>
      <c r="AP142" s="102"/>
    </row>
    <row r="143" spans="1:42" x14ac:dyDescent="0.5">
      <c r="A143" s="101">
        <f>F143</f>
        <v>44</v>
      </c>
      <c r="B143" s="17" t="str">
        <f>'5k Men'!B143</f>
        <v>Neil</v>
      </c>
      <c r="C143" s="17" t="str">
        <f>'5k Men'!C143</f>
        <v>Wright</v>
      </c>
      <c r="D143" s="8">
        <f t="shared" si="41"/>
        <v>44</v>
      </c>
      <c r="E143" s="8" t="str">
        <f>IF(OR(D143="",COUNTIF($D$4:$D$176,"="&amp;D143)&lt;=1),"",IF(COUNTIF($D$4:$D143,"="&amp;D143)=1,"",COUNTIF($D$4:$D143,"="&amp;D143)-1))</f>
        <v/>
      </c>
      <c r="F143" s="8">
        <f>IF(D143="","",SUM(D143:E143))</f>
        <v>44</v>
      </c>
      <c r="G143" s="6">
        <f t="shared" si="40"/>
        <v>3.5752314814814813E-2</v>
      </c>
      <c r="H143" s="118"/>
      <c r="I143" s="6"/>
      <c r="J143" s="6"/>
      <c r="K143" s="6"/>
      <c r="L143" s="6"/>
      <c r="M143" s="6"/>
      <c r="N143" s="6"/>
      <c r="O143" s="6"/>
      <c r="P143" s="6"/>
      <c r="Q143" s="6"/>
      <c r="R143" s="6"/>
      <c r="S143" s="6"/>
      <c r="T143" s="6"/>
      <c r="U143" s="6"/>
      <c r="V143" s="6"/>
      <c r="W143" s="6"/>
      <c r="X143" s="6"/>
      <c r="Y143" s="6"/>
      <c r="Z143" s="6"/>
      <c r="AA143" s="6"/>
      <c r="AB143" s="6"/>
      <c r="AC143" s="6"/>
      <c r="AD143" s="6"/>
      <c r="AE143" s="6"/>
      <c r="AF143" s="6">
        <v>3.5752314814814813E-2</v>
      </c>
      <c r="AG143" s="6"/>
      <c r="AH143" s="6"/>
      <c r="AI143" s="6"/>
      <c r="AJ143" s="6"/>
      <c r="AK143" s="6"/>
      <c r="AL143" s="6"/>
      <c r="AM143" s="6"/>
      <c r="AN143" s="6"/>
      <c r="AO143" s="6"/>
      <c r="AP143" s="102"/>
    </row>
  </sheetData>
  <phoneticPr fontId="0" type="noConversion"/>
  <pageMargins left="0.36" right="0.25" top="0.42" bottom="0.66" header="0.28000000000000003" footer="0.5"/>
  <pageSetup paperSize="8" scale="55" orientation="portrait" r:id="rId1"/>
  <headerFooter alignWithMargins="0">
    <oddHeader>&amp;A</oddHeader>
    <oddFooter>&amp;L&amp;F&amp;C&amp;A&amp;R&amp;D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Sheet7">
    <tabColor rgb="FFFFFF00"/>
  </sheetPr>
  <dimension ref="A1:S124"/>
  <sheetViews>
    <sheetView zoomScale="90" zoomScaleNormal="90" workbookViewId="0">
      <pane xSplit="7" ySplit="3" topLeftCell="L4" activePane="bottomRight" state="frozen"/>
      <selection pane="topRight"/>
      <selection pane="bottomLeft"/>
      <selection pane="bottomRight"/>
    </sheetView>
  </sheetViews>
  <sheetFormatPr defaultColWidth="9.109375" defaultRowHeight="15" x14ac:dyDescent="0.5"/>
  <cols>
    <col min="1" max="1" width="9.109375" style="10"/>
    <col min="2" max="2" width="11.5546875" style="1" customWidth="1"/>
    <col min="3" max="3" width="15.71875" style="1" customWidth="1"/>
    <col min="4" max="6" width="9.71875" style="8" hidden="1" customWidth="1"/>
    <col min="7" max="7" width="11.71875" style="13" bestFit="1" customWidth="1"/>
    <col min="8" max="19" width="14.77734375" style="13" customWidth="1"/>
    <col min="20" max="16384" width="9.109375" style="1"/>
  </cols>
  <sheetData>
    <row r="1" spans="1:19" s="2" customFormat="1" x14ac:dyDescent="0.5">
      <c r="A1" s="62" t="s">
        <v>229</v>
      </c>
      <c r="B1" s="63" t="s">
        <v>252</v>
      </c>
      <c r="C1" s="63" t="s">
        <v>253</v>
      </c>
      <c r="D1" s="64" t="s">
        <v>229</v>
      </c>
      <c r="E1" s="64" t="s">
        <v>230</v>
      </c>
      <c r="F1" s="64" t="s">
        <v>231</v>
      </c>
      <c r="G1" s="67" t="s">
        <v>263</v>
      </c>
      <c r="H1" s="64">
        <v>1</v>
      </c>
      <c r="I1" s="64">
        <v>2</v>
      </c>
      <c r="J1" s="64">
        <v>3</v>
      </c>
      <c r="K1" s="64">
        <v>4</v>
      </c>
      <c r="L1" s="64">
        <v>5</v>
      </c>
      <c r="M1" s="64">
        <v>6</v>
      </c>
      <c r="N1" s="64">
        <v>7</v>
      </c>
      <c r="O1" s="64">
        <v>8</v>
      </c>
      <c r="P1" s="64">
        <v>9</v>
      </c>
      <c r="Q1" s="64">
        <v>10</v>
      </c>
      <c r="R1" s="64">
        <v>11</v>
      </c>
      <c r="S1" s="68">
        <v>12</v>
      </c>
    </row>
    <row r="2" spans="1:19" s="2" customFormat="1" x14ac:dyDescent="0.5">
      <c r="A2" s="69"/>
      <c r="B2" s="70"/>
      <c r="C2" s="70"/>
      <c r="D2" s="70"/>
      <c r="E2" s="70"/>
      <c r="F2" s="37" t="s">
        <v>229</v>
      </c>
      <c r="G2" s="73" t="s">
        <v>262</v>
      </c>
      <c r="H2" s="58" cm="1">
        <f t="array" ref="H2">IF(ROWS(Races10M)&lt;H$1,"",IF(INDEX(Races10M,H$1,2)="","",INDEX(Races10M,H$1,2)))</f>
        <v>46033</v>
      </c>
      <c r="I2" s="58" cm="1">
        <f t="array" ref="I2">IF(ROWS(Races10M)&lt;I$1,"",IF(INDEX(Races10M,I$1,2)="","",INDEX(Races10M,I$1,2)))</f>
        <v>46047</v>
      </c>
      <c r="J2" s="58" cm="1">
        <f t="array" ref="J2">IF(ROWS(Races10M)&lt;J$1,"",IF(INDEX(Races10M,J$1,2)="","",INDEX(Races10M,J$1,2)))</f>
        <v>46075</v>
      </c>
      <c r="K2" s="58" cm="1">
        <f t="array" ref="K2">IF(ROWS(Races10M)&lt;K$1,"",IF(INDEX(Races10M,K$1,2)="","",INDEX(Races10M,K$1,2)))</f>
        <v>46096</v>
      </c>
      <c r="L2" s="58" cm="1">
        <f t="array" ref="L2">IF(ROWS(Races10M)&lt;L$1,"",IF(INDEX(Races10M,L$1,2)="","",INDEX(Races10M,L$1,2)))</f>
        <v>46110</v>
      </c>
      <c r="M2" s="58" t="str" cm="1">
        <f t="array" ref="M2">IF(ROWS(Races10M)&lt;M$1,"",IF(INDEX(Races10M,M$1,2)="","",INDEX(Races10M,M$1,2)))</f>
        <v/>
      </c>
      <c r="N2" s="58" t="str" cm="1">
        <f t="array" ref="N2">IF(ROWS(Races10M)&lt;N$1,"",IF(INDEX(Races10M,N$1,2)="","",INDEX(Races10M,N$1,2)))</f>
        <v/>
      </c>
      <c r="O2" s="58" t="str" cm="1">
        <f t="array" ref="O2">IF(ROWS(Races10M)&lt;O$1,"",IF(INDEX(Races10M,O$1,2)="","",INDEX(Races10M,O$1,2)))</f>
        <v/>
      </c>
      <c r="P2" s="58" t="str" cm="1">
        <f t="array" ref="P2">IF(ROWS(Races10M)&lt;P$1,"",IF(INDEX(Races10M,P$1,2)="","",INDEX(Races10M,P$1,2)))</f>
        <v/>
      </c>
      <c r="Q2" s="58" t="str" cm="1">
        <f t="array" ref="Q2">IF(ROWS(Races10M)&lt;Q$1,"",IF(INDEX(Races10M,Q$1,2)="","",INDEX(Races10M,Q$1,2)))</f>
        <v/>
      </c>
      <c r="R2" s="58" t="str" cm="1">
        <f t="array" ref="R2">IF(ROWS(Races10M)&lt;R$1,"",IF(INDEX(Races10M,R$1,2)="","",INDEX(Races10M,R$1,2)))</f>
        <v/>
      </c>
      <c r="S2" s="74" t="str" cm="1">
        <f t="array" ref="S2">IF(ROWS(Races10M)&lt;S$1,"",IF(INDEX(Races10M,S$1,2)="","",INDEX(Races10M,S$1,2)))</f>
        <v/>
      </c>
    </row>
    <row r="3" spans="1:19" s="79" customFormat="1" ht="38.549999999999997" customHeight="1" thickBot="1" x14ac:dyDescent="0.45">
      <c r="A3" s="75"/>
      <c r="B3" s="59"/>
      <c r="C3" s="59"/>
      <c r="D3" s="59"/>
      <c r="E3" s="59"/>
      <c r="F3" s="59"/>
      <c r="G3" s="80" t="s">
        <v>35</v>
      </c>
      <c r="H3" s="60" t="str" cm="1">
        <f t="array" ref="H3">IF(ROWS(Races10M)&lt;H$1,"",IF(INDEX(Races10M,H$1,3)="","",INDEX(Races10M,H$1,3)))</f>
        <v>Temple Newsom</v>
      </c>
      <c r="I3" s="60" t="str" cm="1">
        <f t="array" ref="I3">IF(ROWS(Races10M)&lt;I$1,"",IF(INDEX(Races10M,I$1,3)="","",INDEX(Races10M,I$1,3)))</f>
        <v>Ferriby</v>
      </c>
      <c r="J3" s="60" t="str" cm="1">
        <f t="array" ref="J3">IF(ROWS(Races10M)&lt;J$1,"",IF(INDEX(Races10M,J$1,3)="","",INDEX(Races10M,J$1,3)))</f>
        <v>Snake Lane</v>
      </c>
      <c r="K3" s="60" t="str" cm="1">
        <f t="array" ref="K3">IF(ROWS(Races10M)&lt;K$1,"",IF(INDEX(Races10M,K$1,3)="","",INDEX(Races10M,K$1,3)))</f>
        <v>Liverpool</v>
      </c>
      <c r="L3" s="60" t="str" cm="1">
        <f t="array" ref="L3">IF(ROWS(Races10M)&lt;L$1,"",IF(INDEX(Races10M,L$1,3)="","",INDEX(Races10M,L$1,3)))</f>
        <v>Vale of York</v>
      </c>
      <c r="M3" s="60" t="str" cm="1">
        <f t="array" ref="M3">IF(ROWS(Races10M)&lt;M$1,"",IF(INDEX(Races10M,M$1,3)="","",INDEX(Races10M,M$1,3)))</f>
        <v/>
      </c>
      <c r="N3" s="60" t="str" cm="1">
        <f t="array" ref="N3">IF(ROWS(Races10M)&lt;N$1,"",IF(INDEX(Races10M,N$1,3)="","",INDEX(Races10M,N$1,3)))</f>
        <v/>
      </c>
      <c r="O3" s="60" t="str" cm="1">
        <f t="array" ref="O3">IF(ROWS(Races10M)&lt;O$1,"",IF(INDEX(Races10M,O$1,3)="","",INDEX(Races10M,O$1,3)))</f>
        <v/>
      </c>
      <c r="P3" s="60" t="str" cm="1">
        <f t="array" ref="P3">IF(ROWS(Races10M)&lt;P$1,"",IF(INDEX(Races10M,P$1,3)="","",INDEX(Races10M,P$1,3)))</f>
        <v/>
      </c>
      <c r="Q3" s="60" t="str" cm="1">
        <f t="array" ref="Q3">IF(ROWS(Races10M)&lt;Q$1,"",IF(INDEX(Races10M,Q$1,3)="","",INDEX(Races10M,Q$1,3)))</f>
        <v/>
      </c>
      <c r="R3" s="60" t="str" cm="1">
        <f t="array" ref="R3">IF(ROWS(Races10M)&lt;R$1,"",IF(INDEX(Races10M,R$1,3)="","",INDEX(Races10M,R$1,3)))</f>
        <v/>
      </c>
      <c r="S3" s="76" t="str" cm="1">
        <f t="array" ref="S3">IF(ROWS(Races10M)&lt;S$1,"",IF(INDEX(Races10M,S$1,3)="","",INDEX(Races10M,S$1,3)))</f>
        <v/>
      </c>
    </row>
    <row r="4" spans="1:19" ht="15.3" thickTop="1" x14ac:dyDescent="0.5">
      <c r="A4" s="77">
        <f>F4</f>
        <v>7</v>
      </c>
      <c r="B4" s="47" t="str">
        <f>'5k Women'!B4</f>
        <v>Samantha</v>
      </c>
      <c r="C4" s="47" t="str">
        <f>'5k Women'!C4</f>
        <v>Allen</v>
      </c>
      <c r="D4" s="8">
        <f t="shared" ref="D4:D35" si="0">IF(RANK(G4,G$4:G$124,1)-COUNTIF(G$4:G$124,"=0")&lt;=0,"",RANK(G4,G$4:G$124,1)-COUNTIF(G$4:G$124,"=0"))</f>
        <v>7</v>
      </c>
      <c r="E4" s="8" t="str">
        <f>IF(OR(D4="",COUNTIF($D$4:$D$124,"="&amp;D4)&lt;=1),"",IF(COUNTIF($D$4:$D4,"="&amp;D4)=1,"",COUNTIF($D$4:$D4,"="&amp;D4)-1))</f>
        <v/>
      </c>
      <c r="F4" s="8">
        <f>IF(D4="","",SUM(D4:E4))</f>
        <v>7</v>
      </c>
      <c r="G4" s="6">
        <f t="shared" ref="G4:G33" si="1">MIN(H4:S4)</f>
        <v>5.3877314814814815E-2</v>
      </c>
      <c r="H4" s="115"/>
      <c r="I4" s="115">
        <v>5.3877314814814815E-2</v>
      </c>
      <c r="J4" s="115">
        <v>5.4039351851851852E-2</v>
      </c>
      <c r="K4" s="115"/>
      <c r="L4" s="115"/>
      <c r="M4" s="115"/>
      <c r="N4" s="115"/>
      <c r="O4" s="115"/>
      <c r="P4" s="115"/>
      <c r="Q4" s="115"/>
      <c r="R4" s="115"/>
      <c r="S4" s="117"/>
    </row>
    <row r="5" spans="1:19" x14ac:dyDescent="0.5">
      <c r="A5" s="77" t="str">
        <f>F5</f>
        <v/>
      </c>
      <c r="B5" s="17" t="str">
        <f>'5k Women'!B5</f>
        <v>Alys</v>
      </c>
      <c r="C5" s="17" t="str">
        <f>'5k Women'!C5</f>
        <v>Ayre</v>
      </c>
      <c r="D5" s="8" t="str">
        <f t="shared" si="0"/>
        <v/>
      </c>
      <c r="E5" s="8" t="str">
        <f>IF(OR(D5="",COUNTIF($D$4:$D$124,"="&amp;D5)&lt;=1),"",IF(COUNTIF($D$4:$D5,"="&amp;D5)=1,"",COUNTIF($D$4:$D5,"="&amp;D5)-1))</f>
        <v/>
      </c>
      <c r="F5" s="8" t="str">
        <f>IF(D5="","",SUM(D5:E5))</f>
        <v/>
      </c>
      <c r="G5" s="6">
        <f t="shared" ref="G5" si="2">MIN(H5:S5)</f>
        <v>0</v>
      </c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102"/>
    </row>
    <row r="6" spans="1:19" x14ac:dyDescent="0.5">
      <c r="A6" s="77" t="str">
        <f>F6</f>
        <v/>
      </c>
      <c r="B6" s="17" t="str">
        <f>'5k Women'!B6</f>
        <v>Laura</v>
      </c>
      <c r="C6" s="17" t="str">
        <f>'5k Women'!C6</f>
        <v>Baker</v>
      </c>
      <c r="D6" s="8" t="str">
        <f t="shared" si="0"/>
        <v/>
      </c>
      <c r="E6" s="8" t="str">
        <f>IF(OR(D6="",COUNTIF($D$4:$D$124,"="&amp;D6)&lt;=1),"",IF(COUNTIF($D$4:$D6,"="&amp;D6)=1,"",COUNTIF($D$4:$D6,"="&amp;D6)-1))</f>
        <v/>
      </c>
      <c r="F6" s="8" t="str">
        <f>IF(D6="","",SUM(D6:E6))</f>
        <v/>
      </c>
      <c r="G6" s="6">
        <f t="shared" si="1"/>
        <v>0</v>
      </c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102"/>
    </row>
    <row r="7" spans="1:19" x14ac:dyDescent="0.5">
      <c r="A7" s="77" t="str">
        <f>F7</f>
        <v/>
      </c>
      <c r="B7" s="17" t="str">
        <f>'5k Women'!B7</f>
        <v>Nicola</v>
      </c>
      <c r="C7" s="17" t="str">
        <f>'5k Women'!C7</f>
        <v>Barnard</v>
      </c>
      <c r="D7" s="8" t="str">
        <f t="shared" si="0"/>
        <v/>
      </c>
      <c r="E7" s="8" t="str">
        <f>IF(OR(D7="",COUNTIF($D$4:$D$124,"="&amp;D7)&lt;=1),"",IF(COUNTIF($D$4:$D7,"="&amp;D7)=1,"",COUNTIF($D$4:$D7,"="&amp;D7)-1))</f>
        <v/>
      </c>
      <c r="F7" s="8" t="str">
        <f>IF(D7="","",SUM(D7:E7))</f>
        <v/>
      </c>
      <c r="G7" s="6">
        <f t="shared" si="1"/>
        <v>0</v>
      </c>
      <c r="H7" s="6"/>
      <c r="I7" s="6"/>
      <c r="J7" s="6"/>
      <c r="K7" s="6"/>
      <c r="L7" s="6"/>
      <c r="M7" s="6"/>
      <c r="N7" s="6"/>
      <c r="O7" s="6"/>
      <c r="P7" s="6"/>
      <c r="Q7" s="6"/>
      <c r="R7" s="6"/>
      <c r="S7" s="102"/>
    </row>
    <row r="8" spans="1:19" x14ac:dyDescent="0.5">
      <c r="A8" s="77" t="str">
        <f t="shared" ref="A8:A71" si="3">F8</f>
        <v/>
      </c>
      <c r="B8" s="17" t="str">
        <f>'5k Women'!B8</f>
        <v>Alison</v>
      </c>
      <c r="C8" s="17" t="str">
        <f>'5k Women'!C8</f>
        <v>Baugh</v>
      </c>
      <c r="D8" s="8" t="str">
        <f t="shared" si="0"/>
        <v/>
      </c>
      <c r="E8" s="8" t="str">
        <f>IF(OR(D8="",COUNTIF($D$4:$D$124,"="&amp;D8)&lt;=1),"",IF(COUNTIF($D$4:$D8,"="&amp;D8)=1,"",COUNTIF($D$4:$D8,"="&amp;D8)-1))</f>
        <v/>
      </c>
      <c r="F8" s="8" t="str">
        <f t="shared" ref="F8:F71" si="4">IF(D8="","",SUM(D8:E8))</f>
        <v/>
      </c>
      <c r="G8" s="6">
        <f t="shared" si="1"/>
        <v>0</v>
      </c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102"/>
    </row>
    <row r="9" spans="1:19" x14ac:dyDescent="0.5">
      <c r="A9" s="77">
        <f>F9</f>
        <v>36</v>
      </c>
      <c r="B9" s="17" t="str">
        <f>'5k Women'!B9</f>
        <v>Lynne</v>
      </c>
      <c r="C9" s="17" t="str">
        <f>'5k Women'!C9</f>
        <v>Beer</v>
      </c>
      <c r="D9" s="8">
        <f t="shared" si="0"/>
        <v>36</v>
      </c>
      <c r="E9" s="8" t="str">
        <f>IF(OR(D9="",COUNTIF($D$4:$D$124,"="&amp;D9)&lt;=1),"",IF(COUNTIF($D$4:$D9,"="&amp;D9)=1,"",COUNTIF($D$4:$D9,"="&amp;D9)-1))</f>
        <v/>
      </c>
      <c r="F9" s="8">
        <f t="shared" si="4"/>
        <v>36</v>
      </c>
      <c r="G9" s="6">
        <f t="shared" si="1"/>
        <v>7.1886574074074075E-2</v>
      </c>
      <c r="H9" s="6"/>
      <c r="I9" s="6"/>
      <c r="J9" s="6">
        <v>7.1886574074074075E-2</v>
      </c>
      <c r="K9" s="6"/>
      <c r="L9" s="6"/>
      <c r="M9" s="6"/>
      <c r="N9" s="6"/>
      <c r="O9" s="6"/>
      <c r="P9" s="6"/>
      <c r="Q9" s="6"/>
      <c r="R9" s="6"/>
      <c r="S9" s="102"/>
    </row>
    <row r="10" spans="1:19" x14ac:dyDescent="0.5">
      <c r="A10" s="77">
        <f t="shared" si="3"/>
        <v>42</v>
      </c>
      <c r="B10" s="17" t="str">
        <f>'5k Women'!B10</f>
        <v>Alison</v>
      </c>
      <c r="C10" s="17" t="str">
        <f>'5k Women'!C10</f>
        <v>Benson</v>
      </c>
      <c r="D10" s="8">
        <f t="shared" si="0"/>
        <v>42</v>
      </c>
      <c r="E10" s="8" t="str">
        <f>IF(OR(D10="",COUNTIF($D$4:$D$124,"="&amp;D10)&lt;=1),"",IF(COUNTIF($D$4:$D10,"="&amp;D10)=1,"",COUNTIF($D$4:$D10,"="&amp;D10)-1))</f>
        <v/>
      </c>
      <c r="F10" s="8">
        <f t="shared" si="4"/>
        <v>42</v>
      </c>
      <c r="G10" s="6">
        <f t="shared" si="1"/>
        <v>7.6342592592592587E-2</v>
      </c>
      <c r="H10" s="6"/>
      <c r="I10" s="6">
        <v>7.8182870370370375E-2</v>
      </c>
      <c r="J10" s="6">
        <v>7.6342592592592587E-2</v>
      </c>
      <c r="K10" s="6"/>
      <c r="L10" s="6"/>
      <c r="M10" s="6"/>
      <c r="N10" s="6"/>
      <c r="O10" s="6"/>
      <c r="P10" s="6"/>
      <c r="Q10" s="6"/>
      <c r="R10" s="6"/>
      <c r="S10" s="102"/>
    </row>
    <row r="11" spans="1:19" x14ac:dyDescent="0.5">
      <c r="A11" s="77">
        <f t="shared" si="3"/>
        <v>11</v>
      </c>
      <c r="B11" s="17" t="str">
        <f>'5k Women'!B11</f>
        <v>Lucy</v>
      </c>
      <c r="C11" s="17" t="str">
        <f>'5k Women'!C11</f>
        <v>Berriman</v>
      </c>
      <c r="D11" s="8">
        <f t="shared" si="0"/>
        <v>11</v>
      </c>
      <c r="E11" s="8" t="str">
        <f>IF(OR(D11="",COUNTIF($D$4:$D$124,"="&amp;D11)&lt;=1),"",IF(COUNTIF($D$4:$D11,"="&amp;D11)=1,"",COUNTIF($D$4:$D11,"="&amp;D11)-1))</f>
        <v/>
      </c>
      <c r="F11" s="8">
        <f t="shared" si="4"/>
        <v>11</v>
      </c>
      <c r="G11" s="6">
        <f t="shared" si="1"/>
        <v>5.5196759259259258E-2</v>
      </c>
      <c r="H11" s="6"/>
      <c r="I11" s="6">
        <v>5.7060185185185186E-2</v>
      </c>
      <c r="J11" s="6">
        <v>5.5196759259259258E-2</v>
      </c>
      <c r="K11" s="6"/>
      <c r="L11" s="6"/>
      <c r="M11" s="6"/>
      <c r="N11" s="6"/>
      <c r="O11" s="6"/>
      <c r="P11" s="6"/>
      <c r="Q11" s="6"/>
      <c r="R11" s="6"/>
      <c r="S11" s="102"/>
    </row>
    <row r="12" spans="1:19" x14ac:dyDescent="0.5">
      <c r="A12" s="77">
        <f t="shared" si="3"/>
        <v>29</v>
      </c>
      <c r="B12" s="17" t="str">
        <f>'5k Women'!B12</f>
        <v>Lucy</v>
      </c>
      <c r="C12" s="17" t="str">
        <f>'5k Women'!C12</f>
        <v>Bishop</v>
      </c>
      <c r="D12" s="8">
        <f t="shared" si="0"/>
        <v>29</v>
      </c>
      <c r="E12" s="8" t="str">
        <f>IF(OR(D12="",COUNTIF($D$4:$D$124,"="&amp;D12)&lt;=1),"",IF(COUNTIF($D$4:$D12,"="&amp;D12)=1,"",COUNTIF($D$4:$D12,"="&amp;D12)-1))</f>
        <v/>
      </c>
      <c r="F12" s="8">
        <f t="shared" si="4"/>
        <v>29</v>
      </c>
      <c r="G12" s="6">
        <f t="shared" si="1"/>
        <v>6.6689814814814813E-2</v>
      </c>
      <c r="H12" s="6"/>
      <c r="I12" s="6"/>
      <c r="J12" s="6">
        <v>6.6689814814814813E-2</v>
      </c>
      <c r="K12" s="6"/>
      <c r="L12" s="6"/>
      <c r="M12" s="6"/>
      <c r="N12" s="6"/>
      <c r="O12" s="6"/>
      <c r="P12" s="6"/>
      <c r="Q12" s="6"/>
      <c r="R12" s="6"/>
      <c r="S12" s="102"/>
    </row>
    <row r="13" spans="1:19" x14ac:dyDescent="0.5">
      <c r="A13" s="77" t="str">
        <f t="shared" ref="A13" si="5">F13</f>
        <v/>
      </c>
      <c r="B13" s="17" t="str">
        <f>'5k Women'!B13</f>
        <v>Katie</v>
      </c>
      <c r="C13" s="17" t="str">
        <f>'5k Women'!C13</f>
        <v>Blakey</v>
      </c>
      <c r="D13" s="8" t="str">
        <f t="shared" si="0"/>
        <v/>
      </c>
      <c r="E13" s="8" t="str">
        <f>IF(OR(D13="",COUNTIF($D$4:$D$124,"="&amp;D13)&lt;=1),"",IF(COUNTIF($D$4:$D13,"="&amp;D13)=1,"",COUNTIF($D$4:$D13,"="&amp;D13)-1))</f>
        <v/>
      </c>
      <c r="F13" s="8" t="str">
        <f t="shared" ref="F13" si="6">IF(D13="","",SUM(D13:E13))</f>
        <v/>
      </c>
      <c r="G13" s="6">
        <f t="shared" ref="G13" si="7">MIN(H13:S13)</f>
        <v>0</v>
      </c>
      <c r="H13" s="6"/>
      <c r="I13" s="6"/>
      <c r="J13" s="6"/>
      <c r="K13" s="6"/>
      <c r="L13" s="6"/>
      <c r="M13" s="6"/>
      <c r="N13" s="6"/>
      <c r="O13" s="6"/>
      <c r="P13" s="6"/>
      <c r="Q13" s="6"/>
      <c r="R13" s="6"/>
      <c r="S13" s="102"/>
    </row>
    <row r="14" spans="1:19" x14ac:dyDescent="0.5">
      <c r="A14" s="77" t="str">
        <f t="shared" si="3"/>
        <v/>
      </c>
      <c r="B14" s="17" t="str">
        <f>'5k Women'!B14</f>
        <v>Penelope</v>
      </c>
      <c r="C14" s="17" t="str">
        <f>'5k Women'!C14</f>
        <v>Booth</v>
      </c>
      <c r="D14" s="8" t="str">
        <f t="shared" si="0"/>
        <v/>
      </c>
      <c r="E14" s="8" t="str">
        <f>IF(OR(D14="",COUNTIF($D$4:$D$124,"="&amp;D14)&lt;=1),"",IF(COUNTIF($D$4:$D14,"="&amp;D14)=1,"",COUNTIF($D$4:$D14,"="&amp;D14)-1))</f>
        <v/>
      </c>
      <c r="F14" s="8" t="str">
        <f t="shared" si="4"/>
        <v/>
      </c>
      <c r="G14" s="6">
        <f t="shared" si="1"/>
        <v>0</v>
      </c>
      <c r="H14" s="6"/>
      <c r="I14" s="6"/>
      <c r="J14" s="6"/>
      <c r="K14" s="6"/>
      <c r="L14" s="6"/>
      <c r="M14" s="6"/>
      <c r="N14" s="6"/>
      <c r="O14" s="6"/>
      <c r="P14" s="6"/>
      <c r="Q14" s="6"/>
      <c r="R14" s="6"/>
      <c r="S14" s="102"/>
    </row>
    <row r="15" spans="1:19" x14ac:dyDescent="0.5">
      <c r="A15" s="77">
        <f t="shared" si="3"/>
        <v>14</v>
      </c>
      <c r="B15" s="17" t="str">
        <f>'5k Women'!B15</f>
        <v>Carol</v>
      </c>
      <c r="C15" s="17" t="str">
        <f>'5k Women'!C15</f>
        <v>Botterill</v>
      </c>
      <c r="D15" s="8">
        <f t="shared" si="0"/>
        <v>14</v>
      </c>
      <c r="E15" s="8" t="str">
        <f>IF(OR(D15="",COUNTIF($D$4:$D$124,"="&amp;D15)&lt;=1),"",IF(COUNTIF($D$4:$D15,"="&amp;D15)=1,"",COUNTIF($D$4:$D15,"="&amp;D15)-1))</f>
        <v/>
      </c>
      <c r="F15" s="8">
        <f t="shared" si="4"/>
        <v>14</v>
      </c>
      <c r="G15" s="6">
        <f t="shared" si="1"/>
        <v>5.6180555555555553E-2</v>
      </c>
      <c r="H15" s="6"/>
      <c r="I15" s="6"/>
      <c r="J15" s="6">
        <v>5.6180555555555553E-2</v>
      </c>
      <c r="K15" s="6"/>
      <c r="L15" s="6"/>
      <c r="M15" s="6"/>
      <c r="N15" s="6"/>
      <c r="O15" s="6"/>
      <c r="P15" s="6"/>
      <c r="Q15" s="6"/>
      <c r="R15" s="6"/>
      <c r="S15" s="102"/>
    </row>
    <row r="16" spans="1:19" x14ac:dyDescent="0.5">
      <c r="A16" s="77" t="str">
        <f>F16</f>
        <v/>
      </c>
      <c r="B16" s="17" t="str">
        <f>'5k Women'!B16</f>
        <v>Genevieve</v>
      </c>
      <c r="C16" s="17" t="str">
        <f>'5k Women'!C16</f>
        <v>Bourne</v>
      </c>
      <c r="D16" s="8" t="str">
        <f t="shared" si="0"/>
        <v/>
      </c>
      <c r="E16" s="8" t="str">
        <f>IF(OR(D16="",COUNTIF($D$4:$D$124,"="&amp;D16)&lt;=1),"",IF(COUNTIF($D$4:$D16,"="&amp;D16)=1,"",COUNTIF($D$4:$D16,"="&amp;D16)-1))</f>
        <v/>
      </c>
      <c r="F16" s="8" t="str">
        <f>IF(D16="","",SUM(D16:E16))</f>
        <v/>
      </c>
      <c r="G16" s="6">
        <f t="shared" si="1"/>
        <v>0</v>
      </c>
      <c r="H16" s="6"/>
      <c r="I16" s="6"/>
      <c r="J16" s="6"/>
      <c r="K16" s="6"/>
      <c r="L16" s="6"/>
      <c r="M16" s="6"/>
      <c r="N16" s="6"/>
      <c r="O16" s="6"/>
      <c r="P16" s="6"/>
      <c r="Q16" s="6"/>
      <c r="R16" s="6"/>
      <c r="S16" s="102"/>
    </row>
    <row r="17" spans="1:19" x14ac:dyDescent="0.5">
      <c r="A17" s="77" t="str">
        <f>F17</f>
        <v/>
      </c>
      <c r="B17" s="17" t="str">
        <f>'5k Women'!B17</f>
        <v>Amanda</v>
      </c>
      <c r="C17" s="17" t="str">
        <f>'5k Women'!C17</f>
        <v>Brierley</v>
      </c>
      <c r="D17" s="8" t="str">
        <f t="shared" si="0"/>
        <v/>
      </c>
      <c r="E17" s="8" t="str">
        <f>IF(OR(D17="",COUNTIF($D$4:$D$124,"="&amp;D17)&lt;=1),"",IF(COUNTIF($D$4:$D17,"="&amp;D17)=1,"",COUNTIF($D$4:$D17,"="&amp;D17)-1))</f>
        <v/>
      </c>
      <c r="F17" s="8" t="str">
        <f>IF(D17="","",SUM(D17:E17))</f>
        <v/>
      </c>
      <c r="G17" s="6">
        <f t="shared" si="1"/>
        <v>0</v>
      </c>
      <c r="H17" s="6"/>
      <c r="I17" s="6"/>
      <c r="J17" s="6"/>
      <c r="K17" s="6"/>
      <c r="L17" s="6"/>
      <c r="M17" s="6"/>
      <c r="N17" s="6"/>
      <c r="O17" s="6"/>
      <c r="P17" s="6"/>
      <c r="Q17" s="6"/>
      <c r="R17" s="6"/>
      <c r="S17" s="102"/>
    </row>
    <row r="18" spans="1:19" x14ac:dyDescent="0.5">
      <c r="A18" s="77" t="str">
        <f t="shared" si="3"/>
        <v/>
      </c>
      <c r="B18" s="17" t="str">
        <f>'5k Women'!B18</f>
        <v>Julia</v>
      </c>
      <c r="C18" s="17" t="str">
        <f>'5k Women'!C18</f>
        <v>Brook</v>
      </c>
      <c r="D18" s="8" t="str">
        <f t="shared" si="0"/>
        <v/>
      </c>
      <c r="E18" s="8" t="str">
        <f>IF(OR(D18="",COUNTIF($D$4:$D$124,"="&amp;D18)&lt;=1),"",IF(COUNTIF($D$4:$D18,"="&amp;D18)=1,"",COUNTIF($D$4:$D18,"="&amp;D18)-1))</f>
        <v/>
      </c>
      <c r="F18" s="8" t="str">
        <f t="shared" si="4"/>
        <v/>
      </c>
      <c r="G18" s="6">
        <f t="shared" si="1"/>
        <v>0</v>
      </c>
      <c r="H18" s="6"/>
      <c r="I18" s="6"/>
      <c r="J18" s="6"/>
      <c r="K18" s="6"/>
      <c r="L18" s="6"/>
      <c r="M18" s="6"/>
      <c r="N18" s="6"/>
      <c r="O18" s="6"/>
      <c r="P18" s="6"/>
      <c r="Q18" s="6"/>
      <c r="R18" s="6"/>
      <c r="S18" s="102"/>
    </row>
    <row r="19" spans="1:19" x14ac:dyDescent="0.5">
      <c r="A19" s="77" t="str">
        <f>F19</f>
        <v/>
      </c>
      <c r="B19" s="17" t="str">
        <f>'5k Women'!B19</f>
        <v>Joanne</v>
      </c>
      <c r="C19" s="17" t="str">
        <f>'5k Women'!C19</f>
        <v>Brown</v>
      </c>
      <c r="D19" s="8" t="str">
        <f t="shared" si="0"/>
        <v/>
      </c>
      <c r="E19" s="8" t="str">
        <f>IF(OR(D19="",COUNTIF($D$4:$D$124,"="&amp;D19)&lt;=1),"",IF(COUNTIF($D$4:$D19,"="&amp;D19)=1,"",COUNTIF($D$4:$D19,"="&amp;D19)-1))</f>
        <v/>
      </c>
      <c r="F19" s="8" t="str">
        <f>IF(D19="","",SUM(D19:E19))</f>
        <v/>
      </c>
      <c r="G19" s="6">
        <f t="shared" si="1"/>
        <v>0</v>
      </c>
      <c r="H19" s="6"/>
      <c r="I19" s="6"/>
      <c r="J19" s="6"/>
      <c r="K19" s="6"/>
      <c r="L19" s="6"/>
      <c r="M19" s="6"/>
      <c r="N19" s="6"/>
      <c r="O19" s="6"/>
      <c r="P19" s="6"/>
      <c r="Q19" s="6"/>
      <c r="R19" s="6"/>
      <c r="S19" s="102"/>
    </row>
    <row r="20" spans="1:19" x14ac:dyDescent="0.5">
      <c r="A20" s="77">
        <f>F20</f>
        <v>37</v>
      </c>
      <c r="B20" s="17" t="str">
        <f>'5k Women'!B20</f>
        <v>Fiona</v>
      </c>
      <c r="C20" s="17" t="str">
        <f>'5k Women'!C20</f>
        <v>Buchanan</v>
      </c>
      <c r="D20" s="8">
        <f t="shared" si="0"/>
        <v>37</v>
      </c>
      <c r="E20" s="8" t="str">
        <f>IF(OR(D20="",COUNTIF($D$4:$D$124,"="&amp;D20)&lt;=1),"",IF(COUNTIF($D$4:$D20,"="&amp;D20)=1,"",COUNTIF($D$4:$D20,"="&amp;D20)-1))</f>
        <v/>
      </c>
      <c r="F20" s="8">
        <f>IF(D20="","",SUM(D20:E20))</f>
        <v>37</v>
      </c>
      <c r="G20" s="6">
        <f t="shared" si="1"/>
        <v>7.2071759259259266E-2</v>
      </c>
      <c r="H20" s="6"/>
      <c r="I20" s="6">
        <v>7.2071759259259266E-2</v>
      </c>
      <c r="J20" s="6"/>
      <c r="K20" s="6"/>
      <c r="L20" s="6"/>
      <c r="M20" s="6"/>
      <c r="N20" s="6"/>
      <c r="O20" s="6"/>
      <c r="P20" s="6"/>
      <c r="Q20" s="6"/>
      <c r="R20" s="6"/>
      <c r="S20" s="102"/>
    </row>
    <row r="21" spans="1:19" x14ac:dyDescent="0.5">
      <c r="A21" s="77" t="str">
        <f t="shared" ref="A21" si="8">F21</f>
        <v/>
      </c>
      <c r="B21" s="17" t="str">
        <f>'5k Women'!B21</f>
        <v>Deborah</v>
      </c>
      <c r="C21" s="17" t="str">
        <f>'5k Women'!C21</f>
        <v>Callison</v>
      </c>
      <c r="D21" s="8" t="str">
        <f t="shared" si="0"/>
        <v/>
      </c>
      <c r="E21" s="8" t="str">
        <f>IF(OR(D21="",COUNTIF($D$4:$D$124,"="&amp;D21)&lt;=1),"",IF(COUNTIF($D$4:$D21,"="&amp;D21)=1,"",COUNTIF($D$4:$D21,"="&amp;D21)-1))</f>
        <v/>
      </c>
      <c r="F21" s="8" t="str">
        <f t="shared" ref="F21" si="9">IF(D21="","",SUM(D21:E21))</f>
        <v/>
      </c>
      <c r="G21" s="6">
        <f t="shared" ref="G21" si="10">MIN(H21:S21)</f>
        <v>0</v>
      </c>
      <c r="H21" s="6"/>
      <c r="I21" s="6"/>
      <c r="J21" s="6"/>
      <c r="K21" s="6"/>
      <c r="L21" s="6"/>
      <c r="M21" s="6"/>
      <c r="N21" s="6"/>
      <c r="O21" s="6"/>
      <c r="P21" s="6"/>
      <c r="Q21" s="6"/>
      <c r="R21" s="6"/>
      <c r="S21" s="102"/>
    </row>
    <row r="22" spans="1:19" x14ac:dyDescent="0.5">
      <c r="A22" s="77">
        <f t="shared" si="3"/>
        <v>15</v>
      </c>
      <c r="B22" s="17" t="str">
        <f>'5k Women'!B22</f>
        <v>Anthea</v>
      </c>
      <c r="C22" s="17" t="str">
        <f>'5k Women'!C22</f>
        <v>Carter</v>
      </c>
      <c r="D22" s="8">
        <f t="shared" si="0"/>
        <v>15</v>
      </c>
      <c r="E22" s="8" t="str">
        <f>IF(OR(D22="",COUNTIF($D$4:$D$124,"="&amp;D22)&lt;=1),"",IF(COUNTIF($D$4:$D22,"="&amp;D22)=1,"",COUNTIF($D$4:$D22,"="&amp;D22)-1))</f>
        <v/>
      </c>
      <c r="F22" s="8">
        <f t="shared" si="4"/>
        <v>15</v>
      </c>
      <c r="G22" s="6">
        <f t="shared" si="1"/>
        <v>5.6319444444444443E-2</v>
      </c>
      <c r="H22" s="6"/>
      <c r="I22" s="6"/>
      <c r="J22" s="6">
        <v>5.6319444444444443E-2</v>
      </c>
      <c r="K22" s="6"/>
      <c r="L22" s="6"/>
      <c r="M22" s="6"/>
      <c r="N22" s="6"/>
      <c r="O22" s="6"/>
      <c r="P22" s="6"/>
      <c r="Q22" s="6"/>
      <c r="R22" s="6"/>
      <c r="S22" s="102"/>
    </row>
    <row r="23" spans="1:19" x14ac:dyDescent="0.5">
      <c r="A23" s="77" t="str">
        <f>F23</f>
        <v/>
      </c>
      <c r="B23" s="17" t="str">
        <f>'5k Women'!B23</f>
        <v>Vicky</v>
      </c>
      <c r="C23" s="17" t="str">
        <f>'5k Women'!C23</f>
        <v>Cartwright</v>
      </c>
      <c r="D23" s="8" t="str">
        <f t="shared" si="0"/>
        <v/>
      </c>
      <c r="E23" s="8" t="str">
        <f>IF(OR(D23="",COUNTIF($D$4:$D$124,"="&amp;D23)&lt;=1),"",IF(COUNTIF($D$4:$D23,"="&amp;D23)=1,"",COUNTIF($D$4:$D23,"="&amp;D23)-1))</f>
        <v/>
      </c>
      <c r="F23" s="8" t="str">
        <f>IF(D23="","",SUM(D23:E23))</f>
        <v/>
      </c>
      <c r="G23" s="6">
        <f t="shared" si="1"/>
        <v>0</v>
      </c>
      <c r="H23" s="6"/>
      <c r="I23" s="6"/>
      <c r="J23" s="6"/>
      <c r="K23" s="6"/>
      <c r="L23" s="6"/>
      <c r="M23" s="6"/>
      <c r="N23" s="6"/>
      <c r="O23" s="6"/>
      <c r="P23" s="6"/>
      <c r="Q23" s="6"/>
      <c r="R23" s="6"/>
      <c r="S23" s="102"/>
    </row>
    <row r="24" spans="1:19" x14ac:dyDescent="0.5">
      <c r="A24" s="77">
        <f t="shared" si="3"/>
        <v>48</v>
      </c>
      <c r="B24" s="17" t="str">
        <f>'5k Women'!B24</f>
        <v>Usha</v>
      </c>
      <c r="C24" s="17" t="str">
        <f>'5k Women'!C24</f>
        <v>Chapman</v>
      </c>
      <c r="D24" s="8">
        <f t="shared" si="0"/>
        <v>48</v>
      </c>
      <c r="E24" s="8" t="str">
        <f>IF(OR(D24="",COUNTIF($D$4:$D$124,"="&amp;D24)&lt;=1),"",IF(COUNTIF($D$4:$D24,"="&amp;D24)=1,"",COUNTIF($D$4:$D24,"="&amp;D24)-1))</f>
        <v/>
      </c>
      <c r="F24" s="8">
        <f t="shared" si="4"/>
        <v>48</v>
      </c>
      <c r="G24" s="6">
        <f t="shared" si="1"/>
        <v>7.9166666666666663E-2</v>
      </c>
      <c r="H24" s="6"/>
      <c r="I24" s="6">
        <v>7.9166666666666663E-2</v>
      </c>
      <c r="J24" s="6">
        <v>8.2534722222222218E-2</v>
      </c>
      <c r="K24" s="6"/>
      <c r="L24" s="6"/>
      <c r="M24" s="6"/>
      <c r="N24" s="6"/>
      <c r="O24" s="6"/>
      <c r="P24" s="6"/>
      <c r="Q24" s="6"/>
      <c r="R24" s="6"/>
      <c r="S24" s="102"/>
    </row>
    <row r="25" spans="1:19" x14ac:dyDescent="0.5">
      <c r="A25" s="77" t="str">
        <f t="shared" si="3"/>
        <v/>
      </c>
      <c r="B25" s="17" t="str">
        <f>'5k Women'!B25</f>
        <v>Maxine</v>
      </c>
      <c r="C25" s="17" t="str">
        <f>'5k Women'!C25</f>
        <v>Charlton</v>
      </c>
      <c r="D25" s="8" t="str">
        <f t="shared" si="0"/>
        <v/>
      </c>
      <c r="E25" s="8" t="str">
        <f>IF(OR(D25="",COUNTIF($D$4:$D$124,"="&amp;D25)&lt;=1),"",IF(COUNTIF($D$4:$D25,"="&amp;D25)=1,"",COUNTIF($D$4:$D25,"="&amp;D25)-1))</f>
        <v/>
      </c>
      <c r="F25" s="8" t="str">
        <f t="shared" si="4"/>
        <v/>
      </c>
      <c r="G25" s="6">
        <f t="shared" si="1"/>
        <v>0</v>
      </c>
      <c r="H25" s="6"/>
      <c r="I25" s="6"/>
      <c r="J25" s="6"/>
      <c r="K25" s="6"/>
      <c r="L25" s="6"/>
      <c r="M25" s="6"/>
      <c r="N25" s="6"/>
      <c r="O25" s="6"/>
      <c r="P25" s="6"/>
      <c r="Q25" s="6"/>
      <c r="R25" s="6"/>
      <c r="S25" s="102"/>
    </row>
    <row r="26" spans="1:19" x14ac:dyDescent="0.5">
      <c r="A26" s="77">
        <f t="shared" si="3"/>
        <v>47</v>
      </c>
      <c r="B26" s="17" t="str">
        <f>'5k Women'!B26</f>
        <v>Megan</v>
      </c>
      <c r="C26" s="17" t="str">
        <f>'5k Women'!C26</f>
        <v>Chown</v>
      </c>
      <c r="D26" s="8">
        <f t="shared" si="0"/>
        <v>47</v>
      </c>
      <c r="E26" s="8" t="str">
        <f>IF(OR(D26="",COUNTIF($D$4:$D$124,"="&amp;D26)&lt;=1),"",IF(COUNTIF($D$4:$D26,"="&amp;D26)=1,"",COUNTIF($D$4:$D26,"="&amp;D26)-1))</f>
        <v/>
      </c>
      <c r="F26" s="8">
        <f t="shared" si="4"/>
        <v>47</v>
      </c>
      <c r="G26" s="6">
        <f t="shared" si="1"/>
        <v>7.8182870370370375E-2</v>
      </c>
      <c r="H26" s="6"/>
      <c r="I26" s="6">
        <v>7.8182870370370375E-2</v>
      </c>
      <c r="J26" s="6">
        <v>7.8229166666666669E-2</v>
      </c>
      <c r="K26" s="6"/>
      <c r="L26" s="6"/>
      <c r="M26" s="6"/>
      <c r="N26" s="6"/>
      <c r="O26" s="6"/>
      <c r="P26" s="6"/>
      <c r="Q26" s="6"/>
      <c r="R26" s="6"/>
      <c r="S26" s="102"/>
    </row>
    <row r="27" spans="1:19" x14ac:dyDescent="0.5">
      <c r="A27" s="77" t="str">
        <f t="shared" si="3"/>
        <v/>
      </c>
      <c r="B27" s="17" t="str">
        <f>'5k Women'!B27</f>
        <v>Carol</v>
      </c>
      <c r="C27" s="17" t="str">
        <f>'5k Women'!C27</f>
        <v>Cooke</v>
      </c>
      <c r="D27" s="8" t="str">
        <f t="shared" si="0"/>
        <v/>
      </c>
      <c r="E27" s="8" t="str">
        <f>IF(OR(D27="",COUNTIF($D$4:$D$124,"="&amp;D27)&lt;=1),"",IF(COUNTIF($D$4:$D27,"="&amp;D27)=1,"",COUNTIF($D$4:$D27,"="&amp;D27)-1))</f>
        <v/>
      </c>
      <c r="F27" s="8" t="str">
        <f t="shared" si="4"/>
        <v/>
      </c>
      <c r="G27" s="6">
        <f t="shared" si="1"/>
        <v>0</v>
      </c>
      <c r="H27" s="6"/>
      <c r="I27" s="6"/>
      <c r="J27" s="6"/>
      <c r="K27" s="6"/>
      <c r="L27" s="6"/>
      <c r="M27" s="6"/>
      <c r="N27" s="6"/>
      <c r="O27" s="6"/>
      <c r="P27" s="6"/>
      <c r="Q27" s="6"/>
      <c r="R27" s="6"/>
      <c r="S27" s="102"/>
    </row>
    <row r="28" spans="1:19" x14ac:dyDescent="0.5">
      <c r="A28" s="77">
        <f t="shared" si="3"/>
        <v>12</v>
      </c>
      <c r="B28" s="17" t="str">
        <f>'5k Women'!B28</f>
        <v>Rachel</v>
      </c>
      <c r="C28" s="17" t="str">
        <f>'5k Women'!C28</f>
        <v>Cope</v>
      </c>
      <c r="D28" s="8">
        <f t="shared" si="0"/>
        <v>12</v>
      </c>
      <c r="E28" s="8" t="str">
        <f>IF(OR(D28="",COUNTIF($D$4:$D$124,"="&amp;D28)&lt;=1),"",IF(COUNTIF($D$4:$D28,"="&amp;D28)=1,"",COUNTIF($D$4:$D28,"="&amp;D28)-1))</f>
        <v/>
      </c>
      <c r="F28" s="8">
        <f t="shared" si="4"/>
        <v>12</v>
      </c>
      <c r="G28" s="6">
        <f t="shared" si="1"/>
        <v>5.5231481481481479E-2</v>
      </c>
      <c r="H28" s="6"/>
      <c r="I28" s="6">
        <v>5.5231481481481479E-2</v>
      </c>
      <c r="J28" s="6"/>
      <c r="K28" s="6"/>
      <c r="L28" s="6"/>
      <c r="M28" s="6"/>
      <c r="N28" s="6"/>
      <c r="O28" s="6"/>
      <c r="P28" s="6"/>
      <c r="Q28" s="6"/>
      <c r="R28" s="6"/>
      <c r="S28" s="102"/>
    </row>
    <row r="29" spans="1:19" x14ac:dyDescent="0.5">
      <c r="A29" s="77">
        <f t="shared" si="3"/>
        <v>16</v>
      </c>
      <c r="B29" s="17" t="str">
        <f>'5k Women'!B29</f>
        <v>Joanne</v>
      </c>
      <c r="C29" s="17" t="str">
        <f>'5k Women'!C29</f>
        <v>Crawford</v>
      </c>
      <c r="D29" s="8">
        <f t="shared" si="0"/>
        <v>16</v>
      </c>
      <c r="E29" s="8" t="str">
        <f>IF(OR(D29="",COUNTIF($D$4:$D$124,"="&amp;D29)&lt;=1),"",IF(COUNTIF($D$4:$D29,"="&amp;D29)=1,"",COUNTIF($D$4:$D29,"="&amp;D29)-1))</f>
        <v/>
      </c>
      <c r="F29" s="8">
        <f t="shared" si="4"/>
        <v>16</v>
      </c>
      <c r="G29" s="6">
        <f t="shared" si="1"/>
        <v>5.7870370370370371E-2</v>
      </c>
      <c r="H29" s="6"/>
      <c r="I29" s="6">
        <v>6.0462962962962961E-2</v>
      </c>
      <c r="J29" s="6">
        <v>5.7870370370370371E-2</v>
      </c>
      <c r="K29" s="6"/>
      <c r="L29" s="6"/>
      <c r="M29" s="6"/>
      <c r="N29" s="6"/>
      <c r="O29" s="6"/>
      <c r="P29" s="6"/>
      <c r="Q29" s="6"/>
      <c r="R29" s="6"/>
      <c r="S29" s="102"/>
    </row>
    <row r="30" spans="1:19" x14ac:dyDescent="0.5">
      <c r="A30" s="77">
        <f>F30</f>
        <v>10</v>
      </c>
      <c r="B30" s="17" t="str">
        <f>'5k Women'!B30</f>
        <v>Bethany</v>
      </c>
      <c r="C30" s="17" t="str">
        <f>'5k Women'!C30</f>
        <v>Crook</v>
      </c>
      <c r="D30" s="8">
        <f t="shared" si="0"/>
        <v>10</v>
      </c>
      <c r="E30" s="8" t="str">
        <f>IF(OR(D30="",COUNTIF($D$4:$D$124,"="&amp;D30)&lt;=1),"",IF(COUNTIF($D$4:$D30,"="&amp;D30)=1,"",COUNTIF($D$4:$D30,"="&amp;D30)-1))</f>
        <v/>
      </c>
      <c r="F30" s="8">
        <f>IF(D30="","",SUM(D30:E30))</f>
        <v>10</v>
      </c>
      <c r="G30" s="6">
        <f t="shared" si="1"/>
        <v>5.5185185185185184E-2</v>
      </c>
      <c r="H30" s="6"/>
      <c r="I30" s="6">
        <v>5.5185185185185184E-2</v>
      </c>
      <c r="J30" s="6"/>
      <c r="K30" s="6"/>
      <c r="L30" s="6"/>
      <c r="M30" s="6"/>
      <c r="N30" s="6"/>
      <c r="O30" s="6"/>
      <c r="P30" s="6"/>
      <c r="Q30" s="6"/>
      <c r="R30" s="6"/>
      <c r="S30" s="102"/>
    </row>
    <row r="31" spans="1:19" x14ac:dyDescent="0.5">
      <c r="A31" s="77">
        <f>F31</f>
        <v>5</v>
      </c>
      <c r="B31" s="17" t="str">
        <f>'5k Women'!B31</f>
        <v>Lucy</v>
      </c>
      <c r="C31" s="17" t="str">
        <f>'5k Women'!C31</f>
        <v>Cutsforth</v>
      </c>
      <c r="D31" s="8">
        <f t="shared" si="0"/>
        <v>5</v>
      </c>
      <c r="E31" s="8" t="str">
        <f>IF(OR(D31="",COUNTIF($D$4:$D$124,"="&amp;D31)&lt;=1),"",IF(COUNTIF($D$4:$D31,"="&amp;D31)=1,"",COUNTIF($D$4:$D31,"="&amp;D31)-1))</f>
        <v/>
      </c>
      <c r="F31" s="8">
        <f>IF(D31="","",SUM(D31:E31))</f>
        <v>5</v>
      </c>
      <c r="G31" s="6">
        <f t="shared" ref="G31" si="11">MIN(H31:S31)</f>
        <v>5.2766203703703704E-2</v>
      </c>
      <c r="H31" s="6"/>
      <c r="I31" s="6">
        <v>5.2766203703703704E-2</v>
      </c>
      <c r="J31" s="6">
        <v>5.2916666666666667E-2</v>
      </c>
      <c r="K31" s="6"/>
      <c r="L31" s="6"/>
      <c r="M31" s="6"/>
      <c r="N31" s="6"/>
      <c r="O31" s="6"/>
      <c r="P31" s="6"/>
      <c r="Q31" s="6"/>
      <c r="R31" s="6"/>
      <c r="S31" s="102"/>
    </row>
    <row r="32" spans="1:19" x14ac:dyDescent="0.5">
      <c r="A32" s="77">
        <f>F32</f>
        <v>19</v>
      </c>
      <c r="B32" s="17" t="str">
        <f>'5k Women'!B32</f>
        <v>Amy</v>
      </c>
      <c r="C32" s="17" t="str">
        <f>'5k Women'!C32</f>
        <v>Davidson</v>
      </c>
      <c r="D32" s="8">
        <f t="shared" si="0"/>
        <v>19</v>
      </c>
      <c r="E32" s="8" t="str">
        <f>IF(OR(D32="",COUNTIF($D$4:$D$124,"="&amp;D32)&lt;=1),"",IF(COUNTIF($D$4:$D32,"="&amp;D32)=1,"",COUNTIF($D$4:$D32,"="&amp;D32)-1))</f>
        <v/>
      </c>
      <c r="F32" s="8">
        <f>IF(D32="","",SUM(D32:E32))</f>
        <v>19</v>
      </c>
      <c r="G32" s="6">
        <f t="shared" si="1"/>
        <v>5.8483796296296298E-2</v>
      </c>
      <c r="H32" s="6"/>
      <c r="I32" s="6">
        <v>6.0497685185185182E-2</v>
      </c>
      <c r="J32" s="6">
        <v>5.8483796296296298E-2</v>
      </c>
      <c r="K32" s="6"/>
      <c r="L32" s="6"/>
      <c r="M32" s="6"/>
      <c r="N32" s="6"/>
      <c r="O32" s="6"/>
      <c r="P32" s="6"/>
      <c r="Q32" s="6"/>
      <c r="R32" s="6"/>
      <c r="S32" s="102"/>
    </row>
    <row r="33" spans="1:19" x14ac:dyDescent="0.5">
      <c r="A33" s="77" t="str">
        <f>F33</f>
        <v/>
      </c>
      <c r="B33" s="17" t="str">
        <f>'5k Women'!B33</f>
        <v>Nicole</v>
      </c>
      <c r="C33" s="17" t="str">
        <f>'5k Women'!C33</f>
        <v>Dawson</v>
      </c>
      <c r="D33" s="8" t="str">
        <f t="shared" si="0"/>
        <v/>
      </c>
      <c r="E33" s="8" t="str">
        <f>IF(OR(D33="",COUNTIF($D$4:$D$124,"="&amp;D33)&lt;=1),"",IF(COUNTIF($D$4:$D33,"="&amp;D33)=1,"",COUNTIF($D$4:$D33,"="&amp;D33)-1))</f>
        <v/>
      </c>
      <c r="F33" s="8" t="str">
        <f>IF(D33="","",SUM(D33:E33))</f>
        <v/>
      </c>
      <c r="G33" s="6">
        <f t="shared" si="1"/>
        <v>0</v>
      </c>
      <c r="H33" s="6"/>
      <c r="I33" s="6"/>
      <c r="J33" s="6"/>
      <c r="K33" s="6"/>
      <c r="L33" s="6"/>
      <c r="M33" s="6"/>
      <c r="N33" s="6"/>
      <c r="O33" s="6"/>
      <c r="P33" s="6"/>
      <c r="Q33" s="6"/>
      <c r="R33" s="6"/>
      <c r="S33" s="102"/>
    </row>
    <row r="34" spans="1:19" x14ac:dyDescent="0.5">
      <c r="A34" s="77" t="str">
        <f t="shared" si="3"/>
        <v/>
      </c>
      <c r="B34" s="17" t="str">
        <f>'5k Women'!B34</f>
        <v>Jo</v>
      </c>
      <c r="C34" s="17" t="str">
        <f>'5k Women'!C34</f>
        <v>Dewar</v>
      </c>
      <c r="D34" s="8" t="str">
        <f t="shared" si="0"/>
        <v/>
      </c>
      <c r="E34" s="8" t="str">
        <f>IF(OR(D34="",COUNTIF($D$4:$D$124,"="&amp;D34)&lt;=1),"",IF(COUNTIF($D$4:$D34,"="&amp;D34)=1,"",COUNTIF($D$4:$D34,"="&amp;D34)-1))</f>
        <v/>
      </c>
      <c r="F34" s="8" t="str">
        <f t="shared" si="4"/>
        <v/>
      </c>
      <c r="G34" s="6">
        <f t="shared" ref="G34:G65" si="12">MIN(H34:S34)</f>
        <v>0</v>
      </c>
      <c r="H34" s="6"/>
      <c r="I34" s="6"/>
      <c r="J34" s="6"/>
      <c r="K34" s="6"/>
      <c r="L34" s="6"/>
      <c r="M34" s="6"/>
      <c r="N34" s="6"/>
      <c r="O34" s="6"/>
      <c r="P34" s="6"/>
      <c r="Q34" s="6"/>
      <c r="R34" s="6"/>
      <c r="S34" s="102"/>
    </row>
    <row r="35" spans="1:19" x14ac:dyDescent="0.5">
      <c r="A35" s="77" t="str">
        <f t="shared" si="3"/>
        <v/>
      </c>
      <c r="B35" s="17" t="str">
        <f>'5k Women'!B35</f>
        <v>Jacqui</v>
      </c>
      <c r="C35" s="17" t="str">
        <f>'5k Women'!C35</f>
        <v>Dickinson</v>
      </c>
      <c r="D35" s="8" t="str">
        <f t="shared" si="0"/>
        <v/>
      </c>
      <c r="E35" s="8" t="str">
        <f>IF(OR(D35="",COUNTIF($D$4:$D$124,"="&amp;D35)&lt;=1),"",IF(COUNTIF($D$4:$D35,"="&amp;D35)=1,"",COUNTIF($D$4:$D35,"="&amp;D35)-1))</f>
        <v/>
      </c>
      <c r="F35" s="8" t="str">
        <f t="shared" si="4"/>
        <v/>
      </c>
      <c r="G35" s="6">
        <f t="shared" si="12"/>
        <v>0</v>
      </c>
      <c r="H35" s="6"/>
      <c r="I35" s="6"/>
      <c r="J35" s="6"/>
      <c r="K35" s="6"/>
      <c r="L35" s="6"/>
      <c r="M35" s="6"/>
      <c r="N35" s="6"/>
      <c r="O35" s="6"/>
      <c r="P35" s="6"/>
      <c r="Q35" s="6"/>
      <c r="R35" s="6"/>
      <c r="S35" s="102"/>
    </row>
    <row r="36" spans="1:19" x14ac:dyDescent="0.5">
      <c r="A36" s="77">
        <f t="shared" si="3"/>
        <v>43</v>
      </c>
      <c r="B36" s="17" t="str">
        <f>'5k Women'!B36</f>
        <v>Jan</v>
      </c>
      <c r="C36" s="17" t="str">
        <f>'5k Women'!C36</f>
        <v>Draper</v>
      </c>
      <c r="D36" s="8">
        <f t="shared" ref="D36:D67" si="13">IF(RANK(G36,G$4:G$124,1)-COUNTIF(G$4:G$124,"=0")&lt;=0,"",RANK(G36,G$4:G$124,1)-COUNTIF(G$4:G$124,"=0"))</f>
        <v>43</v>
      </c>
      <c r="E36" s="8" t="str">
        <f>IF(OR(D36="",COUNTIF($D$4:$D$124,"="&amp;D36)&lt;=1),"",IF(COUNTIF($D$4:$D36,"="&amp;D36)=1,"",COUNTIF($D$4:$D36,"="&amp;D36)-1))</f>
        <v/>
      </c>
      <c r="F36" s="8">
        <f t="shared" si="4"/>
        <v>43</v>
      </c>
      <c r="G36" s="6">
        <f t="shared" si="12"/>
        <v>7.6365740740740734E-2</v>
      </c>
      <c r="H36" s="6"/>
      <c r="I36" s="6">
        <v>7.6365740740740734E-2</v>
      </c>
      <c r="J36" s="6"/>
      <c r="K36" s="6"/>
      <c r="L36" s="6"/>
      <c r="M36" s="6"/>
      <c r="N36" s="6"/>
      <c r="O36" s="6"/>
      <c r="P36" s="6"/>
      <c r="Q36" s="6"/>
      <c r="R36" s="6"/>
      <c r="S36" s="102"/>
    </row>
    <row r="37" spans="1:19" x14ac:dyDescent="0.5">
      <c r="A37" s="77" t="str">
        <f>F37</f>
        <v/>
      </c>
      <c r="B37" s="17" t="str">
        <f>'5k Women'!B37</f>
        <v>Melanie</v>
      </c>
      <c r="C37" s="17" t="str">
        <f>'5k Women'!C37</f>
        <v>Easton</v>
      </c>
      <c r="D37" s="8" t="str">
        <f t="shared" si="13"/>
        <v/>
      </c>
      <c r="E37" s="8" t="str">
        <f>IF(OR(D37="",COUNTIF($D$4:$D$124,"="&amp;D37)&lt;=1),"",IF(COUNTIF($D$4:$D37,"="&amp;D37)=1,"",COUNTIF($D$4:$D37,"="&amp;D37)-1))</f>
        <v/>
      </c>
      <c r="F37" s="8" t="str">
        <f>IF(D37="","",SUM(D37:E37))</f>
        <v/>
      </c>
      <c r="G37" s="6">
        <f t="shared" si="12"/>
        <v>0</v>
      </c>
      <c r="H37" s="6"/>
      <c r="I37" s="6"/>
      <c r="J37" s="6"/>
      <c r="K37" s="6"/>
      <c r="L37" s="6"/>
      <c r="M37" s="6"/>
      <c r="N37" s="6"/>
      <c r="O37" s="6"/>
      <c r="P37" s="6"/>
      <c r="Q37" s="6"/>
      <c r="R37" s="6"/>
      <c r="S37" s="102"/>
    </row>
    <row r="38" spans="1:19" x14ac:dyDescent="0.5">
      <c r="A38" s="77" t="str">
        <f t="shared" si="3"/>
        <v/>
      </c>
      <c r="B38" s="17" t="str">
        <f>'5k Women'!B38</f>
        <v>Jacqueline</v>
      </c>
      <c r="C38" s="17" t="str">
        <f>'5k Women'!C38</f>
        <v>Edwards</v>
      </c>
      <c r="D38" s="8" t="str">
        <f t="shared" si="13"/>
        <v/>
      </c>
      <c r="E38" s="8" t="str">
        <f>IF(OR(D38="",COUNTIF($D$4:$D$124,"="&amp;D38)&lt;=1),"",IF(COUNTIF($D$4:$D38,"="&amp;D38)=1,"",COUNTIF($D$4:$D38,"="&amp;D38)-1))</f>
        <v/>
      </c>
      <c r="F38" s="8" t="str">
        <f t="shared" si="4"/>
        <v/>
      </c>
      <c r="G38" s="6">
        <f t="shared" si="12"/>
        <v>0</v>
      </c>
      <c r="H38" s="6"/>
      <c r="I38" s="6"/>
      <c r="J38" s="6"/>
      <c r="K38" s="6"/>
      <c r="L38" s="6"/>
      <c r="M38" s="6"/>
      <c r="N38" s="6"/>
      <c r="O38" s="6"/>
      <c r="P38" s="6"/>
      <c r="Q38" s="6"/>
      <c r="R38" s="6"/>
      <c r="S38" s="102"/>
    </row>
    <row r="39" spans="1:19" x14ac:dyDescent="0.5">
      <c r="A39" s="77">
        <f t="shared" si="3"/>
        <v>41</v>
      </c>
      <c r="B39" s="17" t="str">
        <f>'5k Women'!B39</f>
        <v>Laura</v>
      </c>
      <c r="C39" s="17" t="str">
        <f>'5k Women'!C39</f>
        <v>Egan</v>
      </c>
      <c r="D39" s="8">
        <f t="shared" si="13"/>
        <v>41</v>
      </c>
      <c r="E39" s="8" t="str">
        <f>IF(OR(D39="",COUNTIF($D$4:$D$124,"="&amp;D39)&lt;=1),"",IF(COUNTIF($D$4:$D39,"="&amp;D39)=1,"",COUNTIF($D$4:$D39,"="&amp;D39)-1))</f>
        <v/>
      </c>
      <c r="F39" s="8">
        <f t="shared" si="4"/>
        <v>41</v>
      </c>
      <c r="G39" s="6">
        <f t="shared" si="12"/>
        <v>7.4756944444444445E-2</v>
      </c>
      <c r="H39" s="6"/>
      <c r="I39" s="6">
        <v>7.7858796296296301E-2</v>
      </c>
      <c r="J39" s="6">
        <v>7.4756944444444445E-2</v>
      </c>
      <c r="K39" s="6"/>
      <c r="L39" s="6"/>
      <c r="M39" s="6"/>
      <c r="N39" s="6"/>
      <c r="O39" s="6"/>
      <c r="P39" s="6"/>
      <c r="Q39" s="6"/>
      <c r="R39" s="6"/>
      <c r="S39" s="102"/>
    </row>
    <row r="40" spans="1:19" x14ac:dyDescent="0.5">
      <c r="A40" s="77">
        <f>F40</f>
        <v>26</v>
      </c>
      <c r="B40" s="17" t="str">
        <f>'5k Women'!B40</f>
        <v>Helene</v>
      </c>
      <c r="C40" s="17" t="str">
        <f>'5k Women'!C40</f>
        <v>Elliott-Button</v>
      </c>
      <c r="D40" s="8">
        <f t="shared" si="13"/>
        <v>26</v>
      </c>
      <c r="E40" s="8" t="str">
        <f>IF(OR(D40="",COUNTIF($D$4:$D$124,"="&amp;D40)&lt;=1),"",IF(COUNTIF($D$4:$D40,"="&amp;D40)=1,"",COUNTIF($D$4:$D40,"="&amp;D40)-1))</f>
        <v/>
      </c>
      <c r="F40" s="8">
        <f>IF(D40="","",SUM(D40:E40))</f>
        <v>26</v>
      </c>
      <c r="G40" s="6">
        <f t="shared" si="12"/>
        <v>6.5231481481481488E-2</v>
      </c>
      <c r="H40" s="6"/>
      <c r="I40" s="6">
        <v>6.5231481481481488E-2</v>
      </c>
      <c r="J40" s="6"/>
      <c r="K40" s="6"/>
      <c r="L40" s="6"/>
      <c r="M40" s="6"/>
      <c r="N40" s="6"/>
      <c r="O40" s="6"/>
      <c r="P40" s="6"/>
      <c r="Q40" s="6"/>
      <c r="R40" s="6"/>
      <c r="S40" s="102"/>
    </row>
    <row r="41" spans="1:19" x14ac:dyDescent="0.5">
      <c r="A41" s="77">
        <f t="shared" si="3"/>
        <v>6</v>
      </c>
      <c r="B41" s="17" t="str">
        <f>'5k Women'!B41</f>
        <v>Laura</v>
      </c>
      <c r="C41" s="17" t="str">
        <f>'5k Women'!C41</f>
        <v>Emms</v>
      </c>
      <c r="D41" s="8">
        <f t="shared" si="13"/>
        <v>6</v>
      </c>
      <c r="E41" s="8" t="str">
        <f>IF(OR(D41="",COUNTIF($D$4:$D$124,"="&amp;D41)&lt;=1),"",IF(COUNTIF($D$4:$D41,"="&amp;D41)=1,"",COUNTIF($D$4:$D41,"="&amp;D41)-1))</f>
        <v/>
      </c>
      <c r="F41" s="8">
        <f t="shared" si="4"/>
        <v>6</v>
      </c>
      <c r="G41" s="6">
        <f t="shared" si="12"/>
        <v>5.2986111111111109E-2</v>
      </c>
      <c r="H41" s="6"/>
      <c r="I41" s="6">
        <v>5.2986111111111109E-2</v>
      </c>
      <c r="J41" s="6">
        <v>5.5578703703703707E-2</v>
      </c>
      <c r="K41" s="6"/>
      <c r="L41" s="6"/>
      <c r="M41" s="6"/>
      <c r="N41" s="6"/>
      <c r="O41" s="6"/>
      <c r="P41" s="6"/>
      <c r="Q41" s="6"/>
      <c r="R41" s="6"/>
      <c r="S41" s="102"/>
    </row>
    <row r="42" spans="1:19" x14ac:dyDescent="0.5">
      <c r="A42" s="77" t="str">
        <f t="shared" si="3"/>
        <v/>
      </c>
      <c r="B42" s="17" t="str">
        <f>'5k Women'!B42</f>
        <v>Victoria</v>
      </c>
      <c r="C42" s="17" t="str">
        <f>'5k Women'!C42</f>
        <v>Evins</v>
      </c>
      <c r="D42" s="8" t="str">
        <f t="shared" si="13"/>
        <v/>
      </c>
      <c r="E42" s="8" t="str">
        <f>IF(OR(D42="",COUNTIF($D$4:$D$124,"="&amp;D42)&lt;=1),"",IF(COUNTIF($D$4:$D42,"="&amp;D42)=1,"",COUNTIF($D$4:$D42,"="&amp;D42)-1))</f>
        <v/>
      </c>
      <c r="F42" s="8" t="str">
        <f t="shared" si="4"/>
        <v/>
      </c>
      <c r="G42" s="6">
        <f t="shared" si="12"/>
        <v>0</v>
      </c>
      <c r="H42" s="6"/>
      <c r="I42" s="6"/>
      <c r="J42" s="6"/>
      <c r="K42" s="6"/>
      <c r="L42" s="6"/>
      <c r="M42" s="6"/>
      <c r="N42" s="6"/>
      <c r="O42" s="6"/>
      <c r="P42" s="6"/>
      <c r="Q42" s="6"/>
      <c r="R42" s="6"/>
      <c r="S42" s="102"/>
    </row>
    <row r="43" spans="1:19" x14ac:dyDescent="0.5">
      <c r="A43" s="77" t="str">
        <f t="shared" si="3"/>
        <v/>
      </c>
      <c r="B43" s="17" t="str">
        <f>'5k Women'!B43</f>
        <v>Stella</v>
      </c>
      <c r="C43" s="17" t="str">
        <f>'5k Women'!C43</f>
        <v>Evins</v>
      </c>
      <c r="D43" s="8" t="str">
        <f t="shared" si="13"/>
        <v/>
      </c>
      <c r="E43" s="8" t="str">
        <f>IF(OR(D43="",COUNTIF($D$4:$D$124,"="&amp;D43)&lt;=1),"",IF(COUNTIF($D$4:$D43,"="&amp;D43)=1,"",COUNTIF($D$4:$D43,"="&amp;D43)-1))</f>
        <v/>
      </c>
      <c r="F43" s="8" t="str">
        <f t="shared" si="4"/>
        <v/>
      </c>
      <c r="G43" s="6">
        <f t="shared" si="12"/>
        <v>0</v>
      </c>
      <c r="H43" s="6"/>
      <c r="I43" s="6"/>
      <c r="J43" s="6"/>
      <c r="K43" s="6"/>
      <c r="L43" s="6"/>
      <c r="M43" s="6"/>
      <c r="N43" s="6"/>
      <c r="O43" s="6"/>
      <c r="P43" s="6"/>
      <c r="Q43" s="6"/>
      <c r="R43" s="6"/>
      <c r="S43" s="102"/>
    </row>
    <row r="44" spans="1:19" x14ac:dyDescent="0.5">
      <c r="A44" s="77">
        <f t="shared" si="3"/>
        <v>40</v>
      </c>
      <c r="B44" s="17" t="str">
        <f>'5k Women'!B44</f>
        <v>Kay</v>
      </c>
      <c r="C44" s="17" t="str">
        <f>'5k Women'!C44</f>
        <v>Farrow</v>
      </c>
      <c r="D44" s="8">
        <f t="shared" si="13"/>
        <v>40</v>
      </c>
      <c r="E44" s="8" t="str">
        <f>IF(OR(D44="",COUNTIF($D$4:$D$124,"="&amp;D44)&lt;=1),"",IF(COUNTIF($D$4:$D44,"="&amp;D44)=1,"",COUNTIF($D$4:$D44,"="&amp;D44)-1))</f>
        <v/>
      </c>
      <c r="F44" s="8">
        <f t="shared" si="4"/>
        <v>40</v>
      </c>
      <c r="G44" s="6">
        <f t="shared" si="12"/>
        <v>7.4456018518518519E-2</v>
      </c>
      <c r="H44" s="6"/>
      <c r="I44" s="6">
        <v>7.4456018518518519E-2</v>
      </c>
      <c r="J44" s="6"/>
      <c r="K44" s="6"/>
      <c r="L44" s="6"/>
      <c r="M44" s="6"/>
      <c r="N44" s="6"/>
      <c r="O44" s="6"/>
      <c r="P44" s="6"/>
      <c r="Q44" s="6"/>
      <c r="R44" s="6"/>
      <c r="S44" s="102"/>
    </row>
    <row r="45" spans="1:19" x14ac:dyDescent="0.5">
      <c r="A45" s="77">
        <f>F45</f>
        <v>24</v>
      </c>
      <c r="B45" s="17" t="str">
        <f>'5k Women'!B45</f>
        <v>Sarah</v>
      </c>
      <c r="C45" s="17" t="str">
        <f>'5k Women'!C45</f>
        <v>Fell</v>
      </c>
      <c r="D45" s="8">
        <f t="shared" si="13"/>
        <v>24</v>
      </c>
      <c r="E45" s="8" t="str">
        <f>IF(OR(D45="",COUNTIF($D$4:$D$124,"="&amp;D45)&lt;=1),"",IF(COUNTIF($D$4:$D45,"="&amp;D45)=1,"",COUNTIF($D$4:$D45,"="&amp;D45)-1))</f>
        <v/>
      </c>
      <c r="F45" s="8">
        <f t="shared" si="4"/>
        <v>24</v>
      </c>
      <c r="G45" s="6">
        <f t="shared" si="12"/>
        <v>6.4004629629629634E-2</v>
      </c>
      <c r="H45" s="6"/>
      <c r="I45" s="6"/>
      <c r="J45" s="6">
        <v>6.4004629629629634E-2</v>
      </c>
      <c r="K45" s="6"/>
      <c r="L45" s="6"/>
      <c r="M45" s="6"/>
      <c r="N45" s="6"/>
      <c r="O45" s="6"/>
      <c r="P45" s="6"/>
      <c r="Q45" s="6"/>
      <c r="R45" s="6"/>
      <c r="S45" s="102"/>
    </row>
    <row r="46" spans="1:19" x14ac:dyDescent="0.5">
      <c r="A46" s="77" t="str">
        <f t="shared" ref="A46" si="14">F46</f>
        <v/>
      </c>
      <c r="B46" s="17" t="str">
        <f>'5k Women'!B46</f>
        <v>Susan</v>
      </c>
      <c r="C46" s="17" t="str">
        <f>'5k Women'!C46</f>
        <v>Fisher</v>
      </c>
      <c r="D46" s="8" t="str">
        <f t="shared" si="13"/>
        <v/>
      </c>
      <c r="E46" s="8" t="str">
        <f>IF(OR(D46="",COUNTIF($D$4:$D$124,"="&amp;D46)&lt;=1),"",IF(COUNTIF($D$4:$D46,"="&amp;D46)=1,"",COUNTIF($D$4:$D46,"="&amp;D46)-1))</f>
        <v/>
      </c>
      <c r="F46" s="8" t="str">
        <f t="shared" si="4"/>
        <v/>
      </c>
      <c r="G46" s="6">
        <f t="shared" si="12"/>
        <v>0</v>
      </c>
      <c r="H46" s="6"/>
      <c r="I46" s="6"/>
      <c r="J46" s="6"/>
      <c r="K46" s="6"/>
      <c r="L46" s="6"/>
      <c r="M46" s="6"/>
      <c r="N46" s="6"/>
      <c r="O46" s="6"/>
      <c r="P46" s="6"/>
      <c r="Q46" s="6"/>
      <c r="R46" s="6"/>
      <c r="S46" s="102"/>
    </row>
    <row r="47" spans="1:19" x14ac:dyDescent="0.5">
      <c r="A47" s="77" t="str">
        <f t="shared" ref="A47" si="15">F47</f>
        <v/>
      </c>
      <c r="B47" s="17" t="str">
        <f>'5k Women'!B47</f>
        <v>Jessica</v>
      </c>
      <c r="C47" s="17" t="str">
        <f>'5k Women'!C47</f>
        <v>Gallantree</v>
      </c>
      <c r="D47" s="8" t="str">
        <f t="shared" si="13"/>
        <v/>
      </c>
      <c r="E47" s="8" t="str">
        <f>IF(OR(D47="",COUNTIF($D$4:$D$124,"="&amp;D47)&lt;=1),"",IF(COUNTIF($D$4:$D47,"="&amp;D47)=1,"",COUNTIF($D$4:$D47,"="&amp;D47)-1))</f>
        <v/>
      </c>
      <c r="F47" s="8" t="str">
        <f t="shared" ref="F47" si="16">IF(D47="","",SUM(D47:E47))</f>
        <v/>
      </c>
      <c r="G47" s="6">
        <f t="shared" ref="G47" si="17">MIN(H47:S47)</f>
        <v>0</v>
      </c>
      <c r="H47" s="6"/>
      <c r="I47" s="6"/>
      <c r="J47" s="6"/>
      <c r="K47" s="6"/>
      <c r="L47" s="6"/>
      <c r="M47" s="6"/>
      <c r="N47" s="6"/>
      <c r="O47" s="6"/>
      <c r="P47" s="6"/>
      <c r="Q47" s="6"/>
      <c r="R47" s="6"/>
      <c r="S47" s="102"/>
    </row>
    <row r="48" spans="1:19" x14ac:dyDescent="0.5">
      <c r="A48" s="77">
        <f t="shared" si="3"/>
        <v>18</v>
      </c>
      <c r="B48" s="17" t="str">
        <f>'5k Women'!B48</f>
        <v>Clare</v>
      </c>
      <c r="C48" s="17" t="str">
        <f>'5k Women'!C48</f>
        <v>Gardiner</v>
      </c>
      <c r="D48" s="8">
        <f t="shared" si="13"/>
        <v>18</v>
      </c>
      <c r="E48" s="8" t="str">
        <f>IF(OR(D48="",COUNTIF($D$4:$D$124,"="&amp;D48)&lt;=1),"",IF(COUNTIF($D$4:$D48,"="&amp;D48)=1,"",COUNTIF($D$4:$D48,"="&amp;D48)-1))</f>
        <v/>
      </c>
      <c r="F48" s="8">
        <f t="shared" si="4"/>
        <v>18</v>
      </c>
      <c r="G48" s="6">
        <f t="shared" si="12"/>
        <v>5.8078703703703702E-2</v>
      </c>
      <c r="H48" s="6"/>
      <c r="I48" s="6">
        <v>5.8078703703703702E-2</v>
      </c>
      <c r="J48" s="6"/>
      <c r="K48" s="6"/>
      <c r="L48" s="6"/>
      <c r="M48" s="6"/>
      <c r="N48" s="6"/>
      <c r="O48" s="6"/>
      <c r="P48" s="6"/>
      <c r="Q48" s="6"/>
      <c r="R48" s="6"/>
      <c r="S48" s="102"/>
    </row>
    <row r="49" spans="1:19" x14ac:dyDescent="0.5">
      <c r="A49" s="77" t="str">
        <f>F49</f>
        <v/>
      </c>
      <c r="B49" s="17" t="str">
        <f>'5k Women'!B49</f>
        <v>Caroline</v>
      </c>
      <c r="C49" s="17" t="str">
        <f>'5k Women'!C49</f>
        <v>Garvey</v>
      </c>
      <c r="D49" s="8" t="str">
        <f t="shared" si="13"/>
        <v/>
      </c>
      <c r="E49" s="8" t="str">
        <f>IF(OR(D49="",COUNTIF($D$4:$D$124,"="&amp;D49)&lt;=1),"",IF(COUNTIF($D$4:$D49,"="&amp;D49)=1,"",COUNTIF($D$4:$D49,"="&amp;D49)-1))</f>
        <v/>
      </c>
      <c r="F49" s="8" t="str">
        <f>IF(D49="","",SUM(D49:E49))</f>
        <v/>
      </c>
      <c r="G49" s="6">
        <f t="shared" si="12"/>
        <v>0</v>
      </c>
      <c r="H49" s="6"/>
      <c r="I49" s="6"/>
      <c r="J49" s="6"/>
      <c r="K49" s="6"/>
      <c r="L49" s="6"/>
      <c r="M49" s="6"/>
      <c r="N49" s="6"/>
      <c r="O49" s="6"/>
      <c r="P49" s="6"/>
      <c r="Q49" s="6"/>
      <c r="R49" s="6"/>
      <c r="S49" s="102"/>
    </row>
    <row r="50" spans="1:19" x14ac:dyDescent="0.5">
      <c r="A50" s="77" t="str">
        <f>F50</f>
        <v/>
      </c>
      <c r="B50" s="17" t="str">
        <f>'5k Women'!B50</f>
        <v>Susie</v>
      </c>
      <c r="C50" s="17" t="str">
        <f>'5k Women'!C50</f>
        <v>Gibson</v>
      </c>
      <c r="D50" s="8" t="str">
        <f t="shared" si="13"/>
        <v/>
      </c>
      <c r="E50" s="8" t="str">
        <f>IF(OR(D50="",COUNTIF($D$4:$D$124,"="&amp;D50)&lt;=1),"",IF(COUNTIF($D$4:$D50,"="&amp;D50)=1,"",COUNTIF($D$4:$D50,"="&amp;D50)-1))</f>
        <v/>
      </c>
      <c r="F50" s="8" t="str">
        <f>IF(D50="","",SUM(D50:E50))</f>
        <v/>
      </c>
      <c r="G50" s="6">
        <f t="shared" si="12"/>
        <v>0</v>
      </c>
      <c r="H50" s="6"/>
      <c r="I50" s="6"/>
      <c r="J50" s="6"/>
      <c r="K50" s="6"/>
      <c r="L50" s="6"/>
      <c r="M50" s="6"/>
      <c r="N50" s="6"/>
      <c r="O50" s="6"/>
      <c r="P50" s="6"/>
      <c r="Q50" s="6"/>
      <c r="R50" s="6"/>
      <c r="S50" s="102"/>
    </row>
    <row r="51" spans="1:19" x14ac:dyDescent="0.5">
      <c r="A51" s="77">
        <f>F51</f>
        <v>44</v>
      </c>
      <c r="B51" s="17" t="str">
        <f>'5k Women'!B51</f>
        <v>Jasmine</v>
      </c>
      <c r="C51" s="17" t="str">
        <f>'5k Women'!C51</f>
        <v>Gray</v>
      </c>
      <c r="D51" s="8">
        <f t="shared" si="13"/>
        <v>44</v>
      </c>
      <c r="E51" s="8" t="str">
        <f>IF(OR(D51="",COUNTIF($D$4:$D$124,"="&amp;D51)&lt;=1),"",IF(COUNTIF($D$4:$D51,"="&amp;D51)=1,"",COUNTIF($D$4:$D51,"="&amp;D51)-1))</f>
        <v/>
      </c>
      <c r="F51" s="8">
        <f>IF(D51="","",SUM(D51:E51))</f>
        <v>44</v>
      </c>
      <c r="G51" s="6">
        <f t="shared" si="12"/>
        <v>7.6701388888888888E-2</v>
      </c>
      <c r="H51" s="6"/>
      <c r="I51" s="6"/>
      <c r="J51" s="6"/>
      <c r="K51" s="6">
        <v>7.6701388888888888E-2</v>
      </c>
      <c r="L51" s="6"/>
      <c r="M51" s="6"/>
      <c r="N51" s="6"/>
      <c r="O51" s="6"/>
      <c r="P51" s="6"/>
      <c r="Q51" s="6"/>
      <c r="R51" s="6"/>
      <c r="S51" s="102"/>
    </row>
    <row r="52" spans="1:19" x14ac:dyDescent="0.5">
      <c r="A52" s="77">
        <f>F52</f>
        <v>3</v>
      </c>
      <c r="B52" s="17" t="str">
        <f>'5k Women'!B52</f>
        <v>Victoria</v>
      </c>
      <c r="C52" s="17" t="str">
        <f>'5k Women'!C52</f>
        <v>Green</v>
      </c>
      <c r="D52" s="8">
        <f t="shared" si="13"/>
        <v>3</v>
      </c>
      <c r="E52" s="8" t="str">
        <f>IF(OR(D52="",COUNTIF($D$4:$D$124,"="&amp;D52)&lt;=1),"",IF(COUNTIF($D$4:$D52,"="&amp;D52)=1,"",COUNTIF($D$4:$D52,"="&amp;D52)-1))</f>
        <v/>
      </c>
      <c r="F52" s="8">
        <f>IF(D52="","",SUM(D52:E52))</f>
        <v>3</v>
      </c>
      <c r="G52" s="6">
        <f t="shared" si="12"/>
        <v>5.0347222222222224E-2</v>
      </c>
      <c r="H52" s="6"/>
      <c r="I52" s="6">
        <v>5.0347222222222224E-2</v>
      </c>
      <c r="J52" s="6"/>
      <c r="K52" s="6"/>
      <c r="L52" s="6"/>
      <c r="M52" s="6"/>
      <c r="N52" s="6"/>
      <c r="O52" s="6"/>
      <c r="P52" s="6"/>
      <c r="Q52" s="6"/>
      <c r="R52" s="6"/>
      <c r="S52" s="102"/>
    </row>
    <row r="53" spans="1:19" x14ac:dyDescent="0.5">
      <c r="A53" s="77" t="str">
        <f t="shared" si="3"/>
        <v/>
      </c>
      <c r="B53" s="17" t="str">
        <f>'5k Women'!B53</f>
        <v>Emma</v>
      </c>
      <c r="C53" s="17" t="str">
        <f>'5k Women'!C53</f>
        <v>Greensmith</v>
      </c>
      <c r="D53" s="8" t="str">
        <f t="shared" si="13"/>
        <v/>
      </c>
      <c r="E53" s="8" t="str">
        <f>IF(OR(D53="",COUNTIF($D$4:$D$124,"="&amp;D53)&lt;=1),"",IF(COUNTIF($D$4:$D53,"="&amp;D53)=1,"",COUNTIF($D$4:$D53,"="&amp;D53)-1))</f>
        <v/>
      </c>
      <c r="F53" s="8" t="str">
        <f t="shared" si="4"/>
        <v/>
      </c>
      <c r="G53" s="6">
        <f t="shared" si="12"/>
        <v>0</v>
      </c>
      <c r="H53" s="6"/>
      <c r="I53" s="6"/>
      <c r="J53" s="6"/>
      <c r="K53" s="6"/>
      <c r="L53" s="6"/>
      <c r="M53" s="6"/>
      <c r="N53" s="6"/>
      <c r="O53" s="6"/>
      <c r="P53" s="6"/>
      <c r="Q53" s="6"/>
      <c r="R53" s="6"/>
      <c r="S53" s="102"/>
    </row>
    <row r="54" spans="1:19" x14ac:dyDescent="0.5">
      <c r="A54" s="77">
        <f>F54</f>
        <v>45</v>
      </c>
      <c r="B54" s="17" t="str">
        <f>'5k Women'!B54</f>
        <v>Jennifer</v>
      </c>
      <c r="C54" s="17" t="str">
        <f>'5k Women'!C54</f>
        <v>Hamlyn</v>
      </c>
      <c r="D54" s="8">
        <f t="shared" si="13"/>
        <v>44</v>
      </c>
      <c r="E54" s="8">
        <f>IF(OR(D54="",COUNTIF($D$4:$D$124,"="&amp;D54)&lt;=1),"",IF(COUNTIF($D$4:$D54,"="&amp;D54)=1,"",COUNTIF($D$4:$D54,"="&amp;D54)-1))</f>
        <v>1</v>
      </c>
      <c r="F54" s="8">
        <f>IF(D54="","",SUM(D54:E54))</f>
        <v>45</v>
      </c>
      <c r="G54" s="6">
        <f t="shared" si="12"/>
        <v>7.6701388888888888E-2</v>
      </c>
      <c r="H54" s="6"/>
      <c r="I54" s="6"/>
      <c r="J54" s="6">
        <v>7.8599537037037037E-2</v>
      </c>
      <c r="K54" s="6">
        <v>7.6701388888888888E-2</v>
      </c>
      <c r="L54" s="6"/>
      <c r="M54" s="6"/>
      <c r="N54" s="6"/>
      <c r="O54" s="6"/>
      <c r="P54" s="6"/>
      <c r="Q54" s="6"/>
      <c r="R54" s="6"/>
      <c r="S54" s="102"/>
    </row>
    <row r="55" spans="1:19" x14ac:dyDescent="0.5">
      <c r="A55" s="77">
        <f t="shared" si="3"/>
        <v>32</v>
      </c>
      <c r="B55" s="17" t="str">
        <f>'5k Women'!B55</f>
        <v>Jackie</v>
      </c>
      <c r="C55" s="17" t="str">
        <f>'5k Women'!C55</f>
        <v>Hardman</v>
      </c>
      <c r="D55" s="8">
        <f t="shared" si="13"/>
        <v>32</v>
      </c>
      <c r="E55" s="8" t="str">
        <f>IF(OR(D55="",COUNTIF($D$4:$D$124,"="&amp;D55)&lt;=1),"",IF(COUNTIF($D$4:$D55,"="&amp;D55)=1,"",COUNTIF($D$4:$D55,"="&amp;D55)-1))</f>
        <v/>
      </c>
      <c r="F55" s="8">
        <f t="shared" si="4"/>
        <v>32</v>
      </c>
      <c r="G55" s="6">
        <f t="shared" si="12"/>
        <v>6.834490740740741E-2</v>
      </c>
      <c r="H55" s="6"/>
      <c r="I55" s="6">
        <v>6.834490740740741E-2</v>
      </c>
      <c r="J55" s="6"/>
      <c r="K55" s="6"/>
      <c r="L55" s="6"/>
      <c r="M55" s="6"/>
      <c r="N55" s="6"/>
      <c r="O55" s="6"/>
      <c r="P55" s="6"/>
      <c r="Q55" s="6"/>
      <c r="R55" s="6"/>
      <c r="S55" s="102"/>
    </row>
    <row r="56" spans="1:19" x14ac:dyDescent="0.5">
      <c r="A56" s="77" t="str">
        <f t="shared" ref="A56" si="18">F56</f>
        <v/>
      </c>
      <c r="B56" s="17" t="str">
        <f>'5k Women'!B56</f>
        <v>Ella</v>
      </c>
      <c r="C56" s="17" t="str">
        <f>'5k Women'!C56</f>
        <v>Harris-Smith</v>
      </c>
      <c r="D56" s="8" t="str">
        <f t="shared" si="13"/>
        <v/>
      </c>
      <c r="E56" s="8" t="str">
        <f>IF(OR(D56="",COUNTIF($D$4:$D$124,"="&amp;D56)&lt;=1),"",IF(COUNTIF($D$4:$D56,"="&amp;D56)=1,"",COUNTIF($D$4:$D56,"="&amp;D56)-1))</f>
        <v/>
      </c>
      <c r="F56" s="8" t="str">
        <f t="shared" ref="F56" si="19">IF(D56="","",SUM(D56:E56))</f>
        <v/>
      </c>
      <c r="G56" s="6">
        <f t="shared" ref="G56" si="20">MIN(H56:S56)</f>
        <v>0</v>
      </c>
      <c r="H56" s="6"/>
      <c r="I56" s="6"/>
      <c r="J56" s="6"/>
      <c r="K56" s="6"/>
      <c r="L56" s="6"/>
      <c r="M56" s="6"/>
      <c r="N56" s="6"/>
      <c r="O56" s="6"/>
      <c r="P56" s="6"/>
      <c r="Q56" s="6"/>
      <c r="R56" s="6"/>
      <c r="S56" s="102"/>
    </row>
    <row r="57" spans="1:19" x14ac:dyDescent="0.5">
      <c r="A57" s="77" t="str">
        <f t="shared" si="3"/>
        <v/>
      </c>
      <c r="B57" s="17" t="str">
        <f>'5k Women'!B57</f>
        <v>Ellen</v>
      </c>
      <c r="C57" s="17" t="str">
        <f>'5k Women'!C57</f>
        <v>Harrison</v>
      </c>
      <c r="D57" s="8" t="str">
        <f t="shared" si="13"/>
        <v/>
      </c>
      <c r="E57" s="8" t="str">
        <f>IF(OR(D57="",COUNTIF($D$4:$D$124,"="&amp;D57)&lt;=1),"",IF(COUNTIF($D$4:$D57,"="&amp;D57)=1,"",COUNTIF($D$4:$D57,"="&amp;D57)-1))</f>
        <v/>
      </c>
      <c r="F57" s="8" t="str">
        <f t="shared" si="4"/>
        <v/>
      </c>
      <c r="G57" s="6">
        <f t="shared" si="12"/>
        <v>0</v>
      </c>
      <c r="H57" s="6"/>
      <c r="I57" s="6"/>
      <c r="J57" s="6"/>
      <c r="K57" s="6"/>
      <c r="L57" s="6"/>
      <c r="M57" s="6"/>
      <c r="N57" s="6"/>
      <c r="O57" s="6"/>
      <c r="P57" s="6"/>
      <c r="Q57" s="6"/>
      <c r="R57" s="6"/>
      <c r="S57" s="102"/>
    </row>
    <row r="58" spans="1:19" x14ac:dyDescent="0.5">
      <c r="A58" s="77">
        <f t="shared" si="3"/>
        <v>17</v>
      </c>
      <c r="B58" s="17" t="str">
        <f>'5k Women'!B58</f>
        <v>Sarah</v>
      </c>
      <c r="C58" s="17" t="str">
        <f>'5k Women'!C58</f>
        <v>Harris-Smith</v>
      </c>
      <c r="D58" s="8">
        <f t="shared" si="13"/>
        <v>17</v>
      </c>
      <c r="E58" s="8" t="str">
        <f>IF(OR(D58="",COUNTIF($D$4:$D$124,"="&amp;D58)&lt;=1),"",IF(COUNTIF($D$4:$D58,"="&amp;D58)=1,"",COUNTIF($D$4:$D58,"="&amp;D58)-1))</f>
        <v/>
      </c>
      <c r="F58" s="8">
        <f t="shared" si="4"/>
        <v>17</v>
      </c>
      <c r="G58" s="6">
        <f t="shared" si="12"/>
        <v>5.8020833333333334E-2</v>
      </c>
      <c r="H58" s="6"/>
      <c r="I58" s="6">
        <v>5.8020833333333334E-2</v>
      </c>
      <c r="J58" s="6"/>
      <c r="K58" s="6"/>
      <c r="L58" s="6"/>
      <c r="M58" s="6"/>
      <c r="N58" s="6"/>
      <c r="O58" s="6"/>
      <c r="P58" s="6"/>
      <c r="Q58" s="6"/>
      <c r="R58" s="6"/>
      <c r="S58" s="102"/>
    </row>
    <row r="59" spans="1:19" x14ac:dyDescent="0.5">
      <c r="A59" s="77">
        <f t="shared" si="3"/>
        <v>35</v>
      </c>
      <c r="B59" s="17" t="str">
        <f>'5k Women'!B59</f>
        <v>Allison</v>
      </c>
      <c r="C59" s="17" t="str">
        <f>'5k Women'!C59</f>
        <v>Hayward</v>
      </c>
      <c r="D59" s="8">
        <f t="shared" si="13"/>
        <v>35</v>
      </c>
      <c r="E59" s="8" t="str">
        <f>IF(OR(D59="",COUNTIF($D$4:$D$124,"="&amp;D59)&lt;=1),"",IF(COUNTIF($D$4:$D59,"="&amp;D59)=1,"",COUNTIF($D$4:$D59,"="&amp;D59)-1))</f>
        <v/>
      </c>
      <c r="F59" s="8">
        <f t="shared" si="4"/>
        <v>35</v>
      </c>
      <c r="G59" s="6">
        <f t="shared" si="12"/>
        <v>7.0949074074074067E-2</v>
      </c>
      <c r="H59" s="6"/>
      <c r="I59" s="6">
        <v>7.0949074074074067E-2</v>
      </c>
      <c r="J59" s="6"/>
      <c r="K59" s="6"/>
      <c r="L59" s="6"/>
      <c r="M59" s="6"/>
      <c r="N59" s="6"/>
      <c r="O59" s="6"/>
      <c r="P59" s="6"/>
      <c r="Q59" s="6"/>
      <c r="R59" s="6"/>
      <c r="S59" s="102"/>
    </row>
    <row r="60" spans="1:19" x14ac:dyDescent="0.5">
      <c r="A60" s="77">
        <f>F60</f>
        <v>34</v>
      </c>
      <c r="B60" s="17" t="str">
        <f>'5k Women'!B60</f>
        <v>Rachael</v>
      </c>
      <c r="C60" s="17" t="str">
        <f>'5k Women'!C60</f>
        <v>Hill</v>
      </c>
      <c r="D60" s="8">
        <f t="shared" si="13"/>
        <v>34</v>
      </c>
      <c r="E60" s="8" t="str">
        <f>IF(OR(D60="",COUNTIF($D$4:$D$124,"="&amp;D60)&lt;=1),"",IF(COUNTIF($D$4:$D60,"="&amp;D60)=1,"",COUNTIF($D$4:$D60,"="&amp;D60)-1))</f>
        <v/>
      </c>
      <c r="F60" s="8">
        <f>IF(D60="","",SUM(D60:E60))</f>
        <v>34</v>
      </c>
      <c r="G60" s="6">
        <f t="shared" si="12"/>
        <v>7.0266203703703706E-2</v>
      </c>
      <c r="H60" s="6"/>
      <c r="I60" s="6"/>
      <c r="J60" s="6">
        <v>7.0266203703703706E-2</v>
      </c>
      <c r="K60" s="6"/>
      <c r="L60" s="6"/>
      <c r="M60" s="6"/>
      <c r="N60" s="6"/>
      <c r="O60" s="6"/>
      <c r="P60" s="6"/>
      <c r="Q60" s="6"/>
      <c r="R60" s="6"/>
      <c r="S60" s="102"/>
    </row>
    <row r="61" spans="1:19" x14ac:dyDescent="0.5">
      <c r="A61" s="77" t="str">
        <f>F61</f>
        <v/>
      </c>
      <c r="B61" s="17" t="str">
        <f>'5k Women'!B61</f>
        <v>Jessica</v>
      </c>
      <c r="C61" s="17" t="str">
        <f>'5k Women'!C61</f>
        <v>Hobson</v>
      </c>
      <c r="D61" s="8" t="str">
        <f t="shared" si="13"/>
        <v/>
      </c>
      <c r="E61" s="8" t="str">
        <f>IF(OR(D61="",COUNTIF($D$4:$D$124,"="&amp;D61)&lt;=1),"",IF(COUNTIF($D$4:$D61,"="&amp;D61)=1,"",COUNTIF($D$4:$D61,"="&amp;D61)-1))</f>
        <v/>
      </c>
      <c r="F61" s="8" t="str">
        <f>IF(D61="","",SUM(D61:E61))</f>
        <v/>
      </c>
      <c r="G61" s="6">
        <f t="shared" si="12"/>
        <v>0</v>
      </c>
      <c r="H61" s="6"/>
      <c r="I61" s="6"/>
      <c r="J61" s="6"/>
      <c r="K61" s="6"/>
      <c r="L61" s="6"/>
      <c r="M61" s="6"/>
      <c r="N61" s="6"/>
      <c r="O61" s="6"/>
      <c r="P61" s="6"/>
      <c r="Q61" s="6"/>
      <c r="R61" s="6"/>
      <c r="S61" s="102"/>
    </row>
    <row r="62" spans="1:19" x14ac:dyDescent="0.5">
      <c r="A62" s="77" t="str">
        <f t="shared" si="3"/>
        <v/>
      </c>
      <c r="B62" s="17" t="str">
        <f>'5k Women'!B62</f>
        <v>Fiona</v>
      </c>
      <c r="C62" s="17" t="str">
        <f>'5k Women'!C62</f>
        <v>Holland</v>
      </c>
      <c r="D62" s="8" t="str">
        <f t="shared" si="13"/>
        <v/>
      </c>
      <c r="E62" s="8" t="str">
        <f>IF(OR(D62="",COUNTIF($D$4:$D$124,"="&amp;D62)&lt;=1),"",IF(COUNTIF($D$4:$D62,"="&amp;D62)=1,"",COUNTIF($D$4:$D62,"="&amp;D62)-1))</f>
        <v/>
      </c>
      <c r="F62" s="8" t="str">
        <f t="shared" si="4"/>
        <v/>
      </c>
      <c r="G62" s="6">
        <f t="shared" si="12"/>
        <v>0</v>
      </c>
      <c r="H62" s="6"/>
      <c r="I62" s="6"/>
      <c r="J62" s="6"/>
      <c r="K62" s="6"/>
      <c r="L62" s="6"/>
      <c r="M62" s="6"/>
      <c r="N62" s="6"/>
      <c r="O62" s="6"/>
      <c r="P62" s="6"/>
      <c r="Q62" s="6"/>
      <c r="R62" s="6"/>
      <c r="S62" s="102"/>
    </row>
    <row r="63" spans="1:19" x14ac:dyDescent="0.5">
      <c r="A63" s="77" t="str">
        <f>F63</f>
        <v/>
      </c>
      <c r="B63" s="17" t="str">
        <f>'5k Women'!B63</f>
        <v>Christine</v>
      </c>
      <c r="C63" s="17" t="str">
        <f>'5k Women'!C63</f>
        <v>Holmes</v>
      </c>
      <c r="D63" s="8" t="str">
        <f t="shared" si="13"/>
        <v/>
      </c>
      <c r="E63" s="8" t="str">
        <f>IF(OR(D63="",COUNTIF($D$4:$D$124,"="&amp;D63)&lt;=1),"",IF(COUNTIF($D$4:$D63,"="&amp;D63)=1,"",COUNTIF($D$4:$D63,"="&amp;D63)-1))</f>
        <v/>
      </c>
      <c r="F63" s="8" t="str">
        <f>IF(D63="","",SUM(D63:E63))</f>
        <v/>
      </c>
      <c r="G63" s="6">
        <f t="shared" si="12"/>
        <v>0</v>
      </c>
      <c r="H63" s="6"/>
      <c r="I63" s="6"/>
      <c r="J63" s="6"/>
      <c r="K63" s="6"/>
      <c r="L63" s="6"/>
      <c r="M63" s="6"/>
      <c r="N63" s="6"/>
      <c r="O63" s="6"/>
      <c r="P63" s="6"/>
      <c r="Q63" s="6"/>
      <c r="R63" s="6"/>
      <c r="S63" s="102"/>
    </row>
    <row r="64" spans="1:19" x14ac:dyDescent="0.5">
      <c r="A64" s="77">
        <f>F64</f>
        <v>27</v>
      </c>
      <c r="B64" s="17" t="str">
        <f>'5k Women'!B64</f>
        <v>Isabelle</v>
      </c>
      <c r="C64" s="17" t="str">
        <f>'5k Women'!C64</f>
        <v>Horrocks</v>
      </c>
      <c r="D64" s="8">
        <f t="shared" si="13"/>
        <v>27</v>
      </c>
      <c r="E64" s="8" t="str">
        <f>IF(OR(D64="",COUNTIF($D$4:$D$124,"="&amp;D64)&lt;=1),"",IF(COUNTIF($D$4:$D64,"="&amp;D64)=1,"",COUNTIF($D$4:$D64,"="&amp;D64)-1))</f>
        <v/>
      </c>
      <c r="F64" s="8">
        <f>IF(D64="","",SUM(D64:E64))</f>
        <v>27</v>
      </c>
      <c r="G64" s="6">
        <f t="shared" si="12"/>
        <v>6.5300925925925929E-2</v>
      </c>
      <c r="H64" s="6"/>
      <c r="I64" s="6">
        <v>6.7303240740740747E-2</v>
      </c>
      <c r="J64" s="6">
        <v>6.5300925925925929E-2</v>
      </c>
      <c r="K64" s="6"/>
      <c r="L64" s="6"/>
      <c r="M64" s="6"/>
      <c r="N64" s="6"/>
      <c r="O64" s="6"/>
      <c r="P64" s="6"/>
      <c r="Q64" s="6"/>
      <c r="R64" s="6"/>
      <c r="S64" s="102"/>
    </row>
    <row r="65" spans="1:19" x14ac:dyDescent="0.5">
      <c r="A65" s="77" t="str">
        <f>F65</f>
        <v/>
      </c>
      <c r="B65" s="17" t="str">
        <f>'5k Women'!B65</f>
        <v>Cora</v>
      </c>
      <c r="C65" s="17" t="str">
        <f>'5k Women'!C65</f>
        <v>Hubbert</v>
      </c>
      <c r="D65" s="8" t="str">
        <f t="shared" si="13"/>
        <v/>
      </c>
      <c r="E65" s="8" t="str">
        <f>IF(OR(D65="",COUNTIF($D$4:$D$124,"="&amp;D65)&lt;=1),"",IF(COUNTIF($D$4:$D65,"="&amp;D65)=1,"",COUNTIF($D$4:$D65,"="&amp;D65)-1))</f>
        <v/>
      </c>
      <c r="F65" s="8" t="str">
        <f>IF(D65="","",SUM(D65:E65))</f>
        <v/>
      </c>
      <c r="G65" s="6">
        <f t="shared" si="12"/>
        <v>0</v>
      </c>
      <c r="H65" s="6"/>
      <c r="I65" s="6"/>
      <c r="J65" s="6"/>
      <c r="K65" s="6"/>
      <c r="L65" s="6"/>
      <c r="M65" s="6"/>
      <c r="N65" s="6"/>
      <c r="O65" s="6"/>
      <c r="P65" s="6"/>
      <c r="Q65" s="6"/>
      <c r="R65" s="6"/>
      <c r="S65" s="102"/>
    </row>
    <row r="66" spans="1:19" x14ac:dyDescent="0.5">
      <c r="A66" s="77" t="str">
        <f>F66</f>
        <v/>
      </c>
      <c r="B66" s="17" t="str">
        <f>'5k Women'!B66</f>
        <v>Hannah</v>
      </c>
      <c r="C66" s="17" t="str">
        <f>'5k Women'!C66</f>
        <v>Hughes</v>
      </c>
      <c r="D66" s="8" t="str">
        <f t="shared" si="13"/>
        <v/>
      </c>
      <c r="E66" s="8" t="str">
        <f>IF(OR(D66="",COUNTIF($D$4:$D$124,"="&amp;D66)&lt;=1),"",IF(COUNTIF($D$4:$D66,"="&amp;D66)=1,"",COUNTIF($D$4:$D66,"="&amp;D66)-1))</f>
        <v/>
      </c>
      <c r="F66" s="8" t="str">
        <f>IF(D66="","",SUM(D66:E66))</f>
        <v/>
      </c>
      <c r="G66" s="6">
        <f t="shared" ref="G66:G98" si="21">MIN(H66:S66)</f>
        <v>0</v>
      </c>
      <c r="H66" s="6"/>
      <c r="I66" s="6"/>
      <c r="J66" s="6"/>
      <c r="K66" s="6"/>
      <c r="L66" s="6"/>
      <c r="M66" s="6"/>
      <c r="N66" s="6"/>
      <c r="O66" s="6"/>
      <c r="P66" s="6"/>
      <c r="Q66" s="6"/>
      <c r="R66" s="6"/>
      <c r="S66" s="102"/>
    </row>
    <row r="67" spans="1:19" x14ac:dyDescent="0.5">
      <c r="A67" s="77" t="str">
        <f t="shared" si="3"/>
        <v/>
      </c>
      <c r="B67" s="17" t="str">
        <f>'5k Women'!B67</f>
        <v>Suzanna</v>
      </c>
      <c r="C67" s="17" t="str">
        <f>'5k Women'!C67</f>
        <v>Hulse</v>
      </c>
      <c r="D67" s="8" t="str">
        <f t="shared" si="13"/>
        <v/>
      </c>
      <c r="E67" s="8" t="str">
        <f>IF(OR(D67="",COUNTIF($D$4:$D$124,"="&amp;D67)&lt;=1),"",IF(COUNTIF($D$4:$D67,"="&amp;D67)=1,"",COUNTIF($D$4:$D67,"="&amp;D67)-1))</f>
        <v/>
      </c>
      <c r="F67" s="8" t="str">
        <f t="shared" si="4"/>
        <v/>
      </c>
      <c r="G67" s="6">
        <f t="shared" si="21"/>
        <v>0</v>
      </c>
      <c r="H67" s="6"/>
      <c r="I67" s="6"/>
      <c r="J67" s="6"/>
      <c r="K67" s="6"/>
      <c r="L67" s="6"/>
      <c r="M67" s="6"/>
      <c r="N67" s="6"/>
      <c r="O67" s="6"/>
      <c r="P67" s="6"/>
      <c r="Q67" s="6"/>
      <c r="R67" s="6"/>
      <c r="S67" s="102"/>
    </row>
    <row r="68" spans="1:19" x14ac:dyDescent="0.5">
      <c r="A68" s="77" t="str">
        <f>F68</f>
        <v/>
      </c>
      <c r="B68" s="17" t="str">
        <f>'5k Women'!B68</f>
        <v>Jorja</v>
      </c>
      <c r="C68" s="17" t="str">
        <f>'5k Women'!C68</f>
        <v>Hutchinson</v>
      </c>
      <c r="D68" s="8" t="str">
        <f t="shared" ref="D68:D99" si="22">IF(RANK(G68,G$4:G$124,1)-COUNTIF(G$4:G$124,"=0")&lt;=0,"",RANK(G68,G$4:G$124,1)-COUNTIF(G$4:G$124,"=0"))</f>
        <v/>
      </c>
      <c r="E68" s="8" t="str">
        <f>IF(OR(D68="",COUNTIF($D$4:$D$124,"="&amp;D68)&lt;=1),"",IF(COUNTIF($D$4:$D68,"="&amp;D68)=1,"",COUNTIF($D$4:$D68,"="&amp;D68)-1))</f>
        <v/>
      </c>
      <c r="F68" s="8" t="str">
        <f>IF(D68="","",SUM(D68:E68))</f>
        <v/>
      </c>
      <c r="G68" s="6">
        <f t="shared" si="21"/>
        <v>0</v>
      </c>
      <c r="H68" s="6"/>
      <c r="I68" s="6"/>
      <c r="J68" s="6"/>
      <c r="K68" s="6"/>
      <c r="L68" s="6"/>
      <c r="M68" s="6"/>
      <c r="N68" s="6"/>
      <c r="O68" s="6"/>
      <c r="P68" s="6"/>
      <c r="Q68" s="6"/>
      <c r="R68" s="6"/>
      <c r="S68" s="102"/>
    </row>
    <row r="69" spans="1:19" x14ac:dyDescent="0.5">
      <c r="A69" s="77" t="str">
        <f t="shared" si="3"/>
        <v/>
      </c>
      <c r="B69" s="17" t="str">
        <f>'5k Women'!B69</f>
        <v>Maria</v>
      </c>
      <c r="C69" s="17" t="str">
        <f>'5k Women'!C69</f>
        <v>Hutchinson</v>
      </c>
      <c r="D69" s="8" t="str">
        <f t="shared" si="22"/>
        <v/>
      </c>
      <c r="E69" s="8" t="str">
        <f>IF(OR(D69="",COUNTIF($D$4:$D$124,"="&amp;D69)&lt;=1),"",IF(COUNTIF($D$4:$D69,"="&amp;D69)=1,"",COUNTIF($D$4:$D69,"="&amp;D69)-1))</f>
        <v/>
      </c>
      <c r="F69" s="8" t="str">
        <f t="shared" si="4"/>
        <v/>
      </c>
      <c r="G69" s="6">
        <f t="shared" si="21"/>
        <v>0</v>
      </c>
      <c r="H69" s="6"/>
      <c r="I69" s="6"/>
      <c r="J69" s="6"/>
      <c r="K69" s="6"/>
      <c r="L69" s="6"/>
      <c r="M69" s="6"/>
      <c r="N69" s="6"/>
      <c r="O69" s="6"/>
      <c r="P69" s="6"/>
      <c r="Q69" s="6"/>
      <c r="R69" s="6"/>
      <c r="S69" s="102"/>
    </row>
    <row r="70" spans="1:19" x14ac:dyDescent="0.5">
      <c r="A70" s="77">
        <f t="shared" si="3"/>
        <v>46</v>
      </c>
      <c r="B70" s="17" t="str">
        <f>'5k Women'!B70</f>
        <v>Sharron</v>
      </c>
      <c r="C70" s="17" t="str">
        <f>'5k Women'!C70</f>
        <v>Hutchinson</v>
      </c>
      <c r="D70" s="8">
        <f t="shared" si="22"/>
        <v>46</v>
      </c>
      <c r="E70" s="8" t="str">
        <f>IF(OR(D70="",COUNTIF($D$4:$D$124,"="&amp;D70)&lt;=1),"",IF(COUNTIF($D$4:$D70,"="&amp;D70)=1,"",COUNTIF($D$4:$D70,"="&amp;D70)-1))</f>
        <v/>
      </c>
      <c r="F70" s="8">
        <f t="shared" si="4"/>
        <v>46</v>
      </c>
      <c r="G70" s="6">
        <f t="shared" si="21"/>
        <v>7.7488425925925933E-2</v>
      </c>
      <c r="H70" s="6"/>
      <c r="I70" s="6">
        <v>7.7488425925925933E-2</v>
      </c>
      <c r="J70" s="6"/>
      <c r="K70" s="6"/>
      <c r="L70" s="6"/>
      <c r="M70" s="6"/>
      <c r="N70" s="6"/>
      <c r="O70" s="6"/>
      <c r="P70" s="6"/>
      <c r="Q70" s="6"/>
      <c r="R70" s="6"/>
      <c r="S70" s="102"/>
    </row>
    <row r="71" spans="1:19" x14ac:dyDescent="0.5">
      <c r="A71" s="77">
        <f t="shared" si="3"/>
        <v>20</v>
      </c>
      <c r="B71" s="17" t="str">
        <f>'5k Women'!B71</f>
        <v>Caroline</v>
      </c>
      <c r="C71" s="17" t="str">
        <f>'5k Women'!C71</f>
        <v>Jorna</v>
      </c>
      <c r="D71" s="8">
        <f t="shared" si="22"/>
        <v>20</v>
      </c>
      <c r="E71" s="8" t="str">
        <f>IF(OR(D71="",COUNTIF($D$4:$D$124,"="&amp;D71)&lt;=1),"",IF(COUNTIF($D$4:$D71,"="&amp;D71)=1,"",COUNTIF($D$4:$D71,"="&amp;D71)-1))</f>
        <v/>
      </c>
      <c r="F71" s="8">
        <f t="shared" si="4"/>
        <v>20</v>
      </c>
      <c r="G71" s="6">
        <f t="shared" si="21"/>
        <v>5.9155092592592592E-2</v>
      </c>
      <c r="H71" s="6"/>
      <c r="I71" s="6"/>
      <c r="J71" s="6">
        <v>5.9155092592592592E-2</v>
      </c>
      <c r="K71" s="6"/>
      <c r="L71" s="6"/>
      <c r="M71" s="6"/>
      <c r="N71" s="6"/>
      <c r="O71" s="6"/>
      <c r="P71" s="6"/>
      <c r="Q71" s="6"/>
      <c r="R71" s="6"/>
      <c r="S71" s="102"/>
    </row>
    <row r="72" spans="1:19" x14ac:dyDescent="0.5">
      <c r="A72" s="77" t="str">
        <f>F72</f>
        <v/>
      </c>
      <c r="B72" s="17" t="str">
        <f>'5k Women'!B72</f>
        <v>Julie</v>
      </c>
      <c r="C72" s="17" t="str">
        <f>'5k Women'!C72</f>
        <v>Jowsey</v>
      </c>
      <c r="D72" s="8" t="str">
        <f t="shared" si="22"/>
        <v/>
      </c>
      <c r="E72" s="8" t="str">
        <f>IF(OR(D72="",COUNTIF($D$4:$D$124,"="&amp;D72)&lt;=1),"",IF(COUNTIF($D$4:$D72,"="&amp;D72)=1,"",COUNTIF($D$4:$D72,"="&amp;D72)-1))</f>
        <v/>
      </c>
      <c r="F72" s="8" t="str">
        <f>IF(D72="","",SUM(D72:E72))</f>
        <v/>
      </c>
      <c r="G72" s="6">
        <f t="shared" si="21"/>
        <v>0</v>
      </c>
      <c r="H72" s="6"/>
      <c r="I72" s="6"/>
      <c r="J72" s="6"/>
      <c r="K72" s="6"/>
      <c r="L72" s="6"/>
      <c r="M72" s="6"/>
      <c r="N72" s="6"/>
      <c r="O72" s="6"/>
      <c r="P72" s="6"/>
      <c r="Q72" s="6"/>
      <c r="R72" s="6"/>
      <c r="S72" s="102"/>
    </row>
    <row r="73" spans="1:19" x14ac:dyDescent="0.5">
      <c r="A73" s="77" t="str">
        <f t="shared" ref="A73:A123" si="23">F73</f>
        <v/>
      </c>
      <c r="B73" s="17" t="str">
        <f>'5k Women'!B73</f>
        <v>Elaine</v>
      </c>
      <c r="C73" s="17" t="str">
        <f>'5k Women'!C73</f>
        <v>Julian</v>
      </c>
      <c r="D73" s="8" t="str">
        <f t="shared" si="22"/>
        <v/>
      </c>
      <c r="E73" s="8" t="str">
        <f>IF(OR(D73="",COUNTIF($D$4:$D$124,"="&amp;D73)&lt;=1),"",IF(COUNTIF($D$4:$D73,"="&amp;D73)=1,"",COUNTIF($D$4:$D73,"="&amp;D73)-1))</f>
        <v/>
      </c>
      <c r="F73" s="8" t="str">
        <f t="shared" ref="F73:F124" si="24">IF(D73="","",SUM(D73:E73))</f>
        <v/>
      </c>
      <c r="G73" s="6">
        <f t="shared" si="21"/>
        <v>0</v>
      </c>
      <c r="H73" s="6"/>
      <c r="I73" s="6"/>
      <c r="J73" s="6"/>
      <c r="K73" s="6"/>
      <c r="L73" s="6"/>
      <c r="M73" s="6"/>
      <c r="N73" s="6"/>
      <c r="O73" s="6"/>
      <c r="P73" s="6"/>
      <c r="Q73" s="6"/>
      <c r="R73" s="6"/>
      <c r="S73" s="102"/>
    </row>
    <row r="74" spans="1:19" x14ac:dyDescent="0.5">
      <c r="A74" s="77" t="str">
        <f t="shared" ref="A74" si="25">F74</f>
        <v/>
      </c>
      <c r="B74" s="17" t="str">
        <f>'5k Women'!B74</f>
        <v>Alexandra</v>
      </c>
      <c r="C74" s="17" t="str">
        <f>'5k Women'!C74</f>
        <v>Kirby</v>
      </c>
      <c r="D74" s="8" t="str">
        <f t="shared" si="22"/>
        <v/>
      </c>
      <c r="E74" s="8" t="str">
        <f>IF(OR(D74="",COUNTIF($D$4:$D$124,"="&amp;D74)&lt;=1),"",IF(COUNTIF($D$4:$D74,"="&amp;D74)=1,"",COUNTIF($D$4:$D74,"="&amp;D74)-1))</f>
        <v/>
      </c>
      <c r="F74" s="8" t="str">
        <f t="shared" ref="F74" si="26">IF(D74="","",SUM(D74:E74))</f>
        <v/>
      </c>
      <c r="G74" s="6">
        <f t="shared" ref="G74" si="27">MIN(H74:S74)</f>
        <v>0</v>
      </c>
      <c r="H74" s="6"/>
      <c r="I74" s="6"/>
      <c r="J74" s="6"/>
      <c r="K74" s="6"/>
      <c r="L74" s="6"/>
      <c r="M74" s="6"/>
      <c r="N74" s="6"/>
      <c r="O74" s="6"/>
      <c r="P74" s="6"/>
      <c r="Q74" s="6"/>
      <c r="R74" s="6"/>
      <c r="S74" s="102"/>
    </row>
    <row r="75" spans="1:19" x14ac:dyDescent="0.5">
      <c r="A75" s="77">
        <f t="shared" si="23"/>
        <v>49</v>
      </c>
      <c r="B75" s="17" t="str">
        <f>'5k Women'!B75</f>
        <v>Tracey</v>
      </c>
      <c r="C75" s="17" t="str">
        <f>'5k Women'!C75</f>
        <v>Kirby</v>
      </c>
      <c r="D75" s="8">
        <f t="shared" si="22"/>
        <v>49</v>
      </c>
      <c r="E75" s="8" t="str">
        <f>IF(OR(D75="",COUNTIF($D$4:$D$124,"="&amp;D75)&lt;=1),"",IF(COUNTIF($D$4:$D75,"="&amp;D75)=1,"",COUNTIF($D$4:$D75,"="&amp;D75)-1))</f>
        <v/>
      </c>
      <c r="F75" s="8">
        <f t="shared" si="24"/>
        <v>49</v>
      </c>
      <c r="G75" s="6">
        <f t="shared" si="21"/>
        <v>8.5370370370370374E-2</v>
      </c>
      <c r="H75" s="6"/>
      <c r="I75" s="6"/>
      <c r="J75" s="6">
        <v>8.5370370370370374E-2</v>
      </c>
      <c r="K75" s="6"/>
      <c r="L75" s="6"/>
      <c r="M75" s="6"/>
      <c r="N75" s="6"/>
      <c r="O75" s="6"/>
      <c r="P75" s="6"/>
      <c r="Q75" s="6"/>
      <c r="R75" s="6"/>
      <c r="S75" s="102"/>
    </row>
    <row r="76" spans="1:19" x14ac:dyDescent="0.5">
      <c r="A76" s="77" t="str">
        <f t="shared" si="23"/>
        <v/>
      </c>
      <c r="B76" s="17" t="str">
        <f>'5k Women'!B76</f>
        <v>Debbie</v>
      </c>
      <c r="C76" s="17" t="str">
        <f>'5k Women'!C76</f>
        <v>Levitt</v>
      </c>
      <c r="D76" s="8" t="str">
        <f t="shared" si="22"/>
        <v/>
      </c>
      <c r="E76" s="8" t="str">
        <f>IF(OR(D76="",COUNTIF($D$4:$D$124,"="&amp;D76)&lt;=1),"",IF(COUNTIF($D$4:$D76,"="&amp;D76)=1,"",COUNTIF($D$4:$D76,"="&amp;D76)-1))</f>
        <v/>
      </c>
      <c r="F76" s="8" t="str">
        <f t="shared" si="24"/>
        <v/>
      </c>
      <c r="G76" s="6">
        <f t="shared" si="21"/>
        <v>0</v>
      </c>
      <c r="H76" s="6"/>
      <c r="I76" s="6"/>
      <c r="J76" s="6"/>
      <c r="K76" s="6"/>
      <c r="L76" s="6"/>
      <c r="M76" s="6"/>
      <c r="N76" s="6"/>
      <c r="O76" s="6"/>
      <c r="P76" s="6"/>
      <c r="Q76" s="6"/>
      <c r="R76" s="6"/>
      <c r="S76" s="102"/>
    </row>
    <row r="77" spans="1:19" x14ac:dyDescent="0.5">
      <c r="A77" s="77">
        <f t="shared" si="23"/>
        <v>2</v>
      </c>
      <c r="B77" s="17" t="str">
        <f>'5k Women'!B77</f>
        <v>Demi</v>
      </c>
      <c r="C77" s="17" t="str">
        <f>'5k Women'!C77</f>
        <v>Lidster</v>
      </c>
      <c r="D77" s="8">
        <f t="shared" si="22"/>
        <v>2</v>
      </c>
      <c r="E77" s="8" t="str">
        <f>IF(OR(D77="",COUNTIF($D$4:$D$124,"="&amp;D77)&lt;=1),"",IF(COUNTIF($D$4:$D77,"="&amp;D77)=1,"",COUNTIF($D$4:$D77,"="&amp;D77)-1))</f>
        <v/>
      </c>
      <c r="F77" s="8">
        <f t="shared" si="24"/>
        <v>2</v>
      </c>
      <c r="G77" s="6">
        <f t="shared" si="21"/>
        <v>4.6539351851851853E-2</v>
      </c>
      <c r="H77" s="6"/>
      <c r="I77" s="6"/>
      <c r="J77" s="6">
        <v>4.6539351851851853E-2</v>
      </c>
      <c r="K77" s="6"/>
      <c r="L77" s="6"/>
      <c r="M77" s="6"/>
      <c r="N77" s="6"/>
      <c r="O77" s="6"/>
      <c r="P77" s="6"/>
      <c r="Q77" s="6"/>
      <c r="R77" s="6"/>
      <c r="S77" s="102"/>
    </row>
    <row r="78" spans="1:19" x14ac:dyDescent="0.5">
      <c r="A78" s="77">
        <f t="shared" si="23"/>
        <v>22</v>
      </c>
      <c r="B78" s="17" t="str">
        <f>'5k Women'!B78</f>
        <v>Kate</v>
      </c>
      <c r="C78" s="17" t="str">
        <f>'5k Women'!C78</f>
        <v>Little</v>
      </c>
      <c r="D78" s="8">
        <f t="shared" si="22"/>
        <v>22</v>
      </c>
      <c r="E78" s="8" t="str">
        <f>IF(OR(D78="",COUNTIF($D$4:$D$124,"="&amp;D78)&lt;=1),"",IF(COUNTIF($D$4:$D78,"="&amp;D78)=1,"",COUNTIF($D$4:$D78,"="&amp;D78)-1))</f>
        <v/>
      </c>
      <c r="F78" s="8">
        <f t="shared" si="24"/>
        <v>22</v>
      </c>
      <c r="G78" s="6">
        <f t="shared" si="21"/>
        <v>6.0879629629629631E-2</v>
      </c>
      <c r="H78" s="6"/>
      <c r="I78" s="6"/>
      <c r="J78" s="6">
        <v>6.0879629629629631E-2</v>
      </c>
      <c r="K78" s="6"/>
      <c r="L78" s="6"/>
      <c r="M78" s="6"/>
      <c r="N78" s="6"/>
      <c r="O78" s="6"/>
      <c r="P78" s="6"/>
      <c r="Q78" s="6"/>
      <c r="R78" s="6"/>
      <c r="S78" s="102"/>
    </row>
    <row r="79" spans="1:19" x14ac:dyDescent="0.5">
      <c r="A79" s="77">
        <f t="shared" si="23"/>
        <v>1</v>
      </c>
      <c r="B79" s="17" t="str">
        <f>'5k Women'!B79</f>
        <v>Shawnie</v>
      </c>
      <c r="C79" s="17" t="str">
        <f>'5k Women'!C79</f>
        <v>Lovatt</v>
      </c>
      <c r="D79" s="8">
        <f t="shared" si="22"/>
        <v>1</v>
      </c>
      <c r="E79" s="8" t="str">
        <f>IF(OR(D79="",COUNTIF($D$4:$D$124,"="&amp;D79)&lt;=1),"",IF(COUNTIF($D$4:$D79,"="&amp;D79)=1,"",COUNTIF($D$4:$D79,"="&amp;D79)-1))</f>
        <v/>
      </c>
      <c r="F79" s="8">
        <f t="shared" si="24"/>
        <v>1</v>
      </c>
      <c r="G79" s="6">
        <f t="shared" si="21"/>
        <v>4.4687499999999998E-2</v>
      </c>
      <c r="H79" s="6"/>
      <c r="I79" s="6">
        <v>4.4687499999999998E-2</v>
      </c>
      <c r="J79" s="6">
        <v>4.5543981481481484E-2</v>
      </c>
      <c r="K79" s="6"/>
      <c r="L79" s="6"/>
      <c r="M79" s="6"/>
      <c r="N79" s="6"/>
      <c r="O79" s="6"/>
      <c r="P79" s="6"/>
      <c r="Q79" s="6"/>
      <c r="R79" s="6"/>
      <c r="S79" s="102"/>
    </row>
    <row r="80" spans="1:19" x14ac:dyDescent="0.5">
      <c r="A80" s="77">
        <f t="shared" si="23"/>
        <v>21</v>
      </c>
      <c r="B80" s="17" t="str">
        <f>'5k Women'!B80</f>
        <v>Valeriya</v>
      </c>
      <c r="C80" s="17" t="str">
        <f>'5k Women'!C80</f>
        <v>Marshall</v>
      </c>
      <c r="D80" s="8">
        <f t="shared" si="22"/>
        <v>21</v>
      </c>
      <c r="E80" s="8" t="str">
        <f>IF(OR(D80="",COUNTIF($D$4:$D$124,"="&amp;D80)&lt;=1),"",IF(COUNTIF($D$4:$D80,"="&amp;D80)=1,"",COUNTIF($D$4:$D80,"="&amp;D80)-1))</f>
        <v/>
      </c>
      <c r="F80" s="8">
        <f t="shared" si="24"/>
        <v>21</v>
      </c>
      <c r="G80" s="6">
        <f t="shared" si="21"/>
        <v>5.9976851851851851E-2</v>
      </c>
      <c r="H80" s="6"/>
      <c r="I80" s="6"/>
      <c r="J80" s="6">
        <v>5.9976851851851851E-2</v>
      </c>
      <c r="K80" s="6"/>
      <c r="L80" s="6"/>
      <c r="M80" s="6"/>
      <c r="N80" s="6"/>
      <c r="O80" s="6"/>
      <c r="P80" s="6"/>
      <c r="Q80" s="6"/>
      <c r="R80" s="6"/>
      <c r="S80" s="102"/>
    </row>
    <row r="81" spans="1:19" x14ac:dyDescent="0.5">
      <c r="A81" s="77" t="str">
        <f>F81</f>
        <v/>
      </c>
      <c r="B81" s="17" t="str">
        <f>'5k Women'!B81</f>
        <v>Natalie</v>
      </c>
      <c r="C81" s="17" t="str">
        <f>'5k Women'!C81</f>
        <v>Martin</v>
      </c>
      <c r="D81" s="8" t="str">
        <f t="shared" si="22"/>
        <v/>
      </c>
      <c r="E81" s="8" t="str">
        <f>IF(OR(D81="",COUNTIF($D$4:$D$124,"="&amp;D81)&lt;=1),"",IF(COUNTIF($D$4:$D81,"="&amp;D81)=1,"",COUNTIF($D$4:$D81,"="&amp;D81)-1))</f>
        <v/>
      </c>
      <c r="F81" s="8" t="str">
        <f t="shared" ref="F81:F83" si="28">IF(D81="","",SUM(D81:E81))</f>
        <v/>
      </c>
      <c r="G81" s="6">
        <f t="shared" ref="G81:G83" si="29">MIN(H81:S81)</f>
        <v>0</v>
      </c>
      <c r="H81" s="6"/>
      <c r="I81" s="6"/>
      <c r="J81" s="6"/>
      <c r="K81" s="6"/>
      <c r="L81" s="6"/>
      <c r="M81" s="6"/>
      <c r="N81" s="6"/>
      <c r="O81" s="6"/>
      <c r="P81" s="6"/>
      <c r="Q81" s="6"/>
      <c r="R81" s="6"/>
      <c r="S81" s="102"/>
    </row>
    <row r="82" spans="1:19" x14ac:dyDescent="0.5">
      <c r="A82" s="77" t="str">
        <f>F82</f>
        <v/>
      </c>
      <c r="B82" s="17" t="str">
        <f>'5k Women'!B82</f>
        <v>Erica</v>
      </c>
      <c r="C82" s="17" t="str">
        <f>'5k Women'!C82</f>
        <v>McCallum</v>
      </c>
      <c r="D82" s="8" t="str">
        <f t="shared" si="22"/>
        <v/>
      </c>
      <c r="E82" s="8" t="str">
        <f>IF(OR(D82="",COUNTIF($D$4:$D$124,"="&amp;D82)&lt;=1),"",IF(COUNTIF($D$4:$D82,"="&amp;D82)=1,"",COUNTIF($D$4:$D82,"="&amp;D82)-1))</f>
        <v/>
      </c>
      <c r="F82" s="8" t="str">
        <f t="shared" ref="F82" si="30">IF(D82="","",SUM(D82:E82))</f>
        <v/>
      </c>
      <c r="G82" s="6">
        <f t="shared" ref="G82" si="31">MIN(H82:S82)</f>
        <v>0</v>
      </c>
      <c r="H82" s="6"/>
      <c r="I82" s="6"/>
      <c r="J82" s="6"/>
      <c r="K82" s="6"/>
      <c r="L82" s="6"/>
      <c r="M82" s="6"/>
      <c r="N82" s="6"/>
      <c r="O82" s="6"/>
      <c r="P82" s="6"/>
      <c r="Q82" s="6"/>
      <c r="R82" s="6"/>
      <c r="S82" s="102"/>
    </row>
    <row r="83" spans="1:19" x14ac:dyDescent="0.5">
      <c r="A83" s="77" t="str">
        <f>F83</f>
        <v/>
      </c>
      <c r="B83" s="17" t="str">
        <f>'5k Women'!B83</f>
        <v>Erin</v>
      </c>
      <c r="C83" s="17" t="str">
        <f>'5k Women'!C83</f>
        <v>McDonagh</v>
      </c>
      <c r="D83" s="8" t="str">
        <f t="shared" si="22"/>
        <v/>
      </c>
      <c r="E83" s="8" t="str">
        <f>IF(OR(D83="",COUNTIF($D$4:$D$124,"="&amp;D83)&lt;=1),"",IF(COUNTIF($D$4:$D83,"="&amp;D83)=1,"",COUNTIF($D$4:$D83,"="&amp;D83)-1))</f>
        <v/>
      </c>
      <c r="F83" s="8" t="str">
        <f t="shared" si="28"/>
        <v/>
      </c>
      <c r="G83" s="6">
        <f t="shared" si="29"/>
        <v>0</v>
      </c>
      <c r="H83" s="6"/>
      <c r="I83" s="6"/>
      <c r="J83" s="6"/>
      <c r="K83" s="6"/>
      <c r="L83" s="6"/>
      <c r="M83" s="6"/>
      <c r="N83" s="6"/>
      <c r="O83" s="6"/>
      <c r="P83" s="6"/>
      <c r="Q83" s="6"/>
      <c r="R83" s="6"/>
      <c r="S83" s="102"/>
    </row>
    <row r="84" spans="1:19" x14ac:dyDescent="0.5">
      <c r="A84" s="77" t="str">
        <f>F84</f>
        <v/>
      </c>
      <c r="B84" s="17" t="str">
        <f>'5k Women'!B84</f>
        <v>Becky</v>
      </c>
      <c r="C84" s="17" t="str">
        <f>'5k Women'!C84</f>
        <v>McDonald</v>
      </c>
      <c r="D84" s="8" t="str">
        <f t="shared" si="22"/>
        <v/>
      </c>
      <c r="E84" s="8" t="str">
        <f>IF(OR(D84="",COUNTIF($D$4:$D$124,"="&amp;D84)&lt;=1),"",IF(COUNTIF($D$4:$D84,"="&amp;D84)=1,"",COUNTIF($D$4:$D84,"="&amp;D84)-1))</f>
        <v/>
      </c>
      <c r="F84" s="8" t="str">
        <f t="shared" si="24"/>
        <v/>
      </c>
      <c r="G84" s="6">
        <f t="shared" si="21"/>
        <v>0</v>
      </c>
      <c r="H84" s="6"/>
      <c r="I84" s="6"/>
      <c r="J84" s="6"/>
      <c r="K84" s="6"/>
      <c r="L84" s="6"/>
      <c r="M84" s="6"/>
      <c r="N84" s="6"/>
      <c r="O84" s="6"/>
      <c r="P84" s="6"/>
      <c r="Q84" s="6"/>
      <c r="R84" s="6"/>
      <c r="S84" s="102"/>
    </row>
    <row r="85" spans="1:19" x14ac:dyDescent="0.5">
      <c r="A85" s="77">
        <f>F85</f>
        <v>38</v>
      </c>
      <c r="B85" s="17" t="str">
        <f>'5k Women'!B85</f>
        <v>Liz</v>
      </c>
      <c r="C85" s="17" t="str">
        <f>'5k Women'!C85</f>
        <v>McGinnes</v>
      </c>
      <c r="D85" s="8">
        <f t="shared" si="22"/>
        <v>38</v>
      </c>
      <c r="E85" s="8" t="str">
        <f>IF(OR(D85="",COUNTIF($D$4:$D$124,"="&amp;D85)&lt;=1),"",IF(COUNTIF($D$4:$D85,"="&amp;D85)=1,"",COUNTIF($D$4:$D85,"="&amp;D85)-1))</f>
        <v/>
      </c>
      <c r="F85" s="8">
        <f>IF(D85="","",SUM(D85:E85))</f>
        <v>38</v>
      </c>
      <c r="G85" s="6">
        <f t="shared" si="21"/>
        <v>7.3124999999999996E-2</v>
      </c>
      <c r="H85" s="6"/>
      <c r="I85" s="6"/>
      <c r="J85" s="6">
        <v>7.3124999999999996E-2</v>
      </c>
      <c r="K85" s="6"/>
      <c r="L85" s="6"/>
      <c r="M85" s="6"/>
      <c r="N85" s="6"/>
      <c r="O85" s="6"/>
      <c r="P85" s="6"/>
      <c r="Q85" s="6"/>
      <c r="R85" s="6"/>
      <c r="S85" s="102"/>
    </row>
    <row r="86" spans="1:19" x14ac:dyDescent="0.5">
      <c r="A86" s="77">
        <f t="shared" si="23"/>
        <v>23</v>
      </c>
      <c r="B86" s="17" t="str">
        <f>'5k Women'!B86</f>
        <v>Susan</v>
      </c>
      <c r="C86" s="17" t="str">
        <f>'5k Women'!C86</f>
        <v>McIntyre</v>
      </c>
      <c r="D86" s="8">
        <f t="shared" si="22"/>
        <v>23</v>
      </c>
      <c r="E86" s="8" t="str">
        <f>IF(OR(D86="",COUNTIF($D$4:$D$124,"="&amp;D86)&lt;=1),"",IF(COUNTIF($D$4:$D86,"="&amp;D86)=1,"",COUNTIF($D$4:$D86,"="&amp;D86)-1))</f>
        <v/>
      </c>
      <c r="F86" s="8">
        <f t="shared" si="24"/>
        <v>23</v>
      </c>
      <c r="G86" s="6">
        <f t="shared" si="21"/>
        <v>6.3981481481481486E-2</v>
      </c>
      <c r="H86" s="6"/>
      <c r="I86" s="6">
        <v>6.3981481481481486E-2</v>
      </c>
      <c r="J86" s="6"/>
      <c r="K86" s="6"/>
      <c r="L86" s="6"/>
      <c r="M86" s="6"/>
      <c r="N86" s="6"/>
      <c r="O86" s="6"/>
      <c r="P86" s="6"/>
      <c r="Q86" s="6"/>
      <c r="R86" s="6"/>
      <c r="S86" s="102"/>
    </row>
    <row r="87" spans="1:19" x14ac:dyDescent="0.5">
      <c r="A87" s="77" t="str">
        <f t="shared" si="23"/>
        <v/>
      </c>
      <c r="B87" s="17" t="str">
        <f>'5k Women'!B87</f>
        <v>Rebecca</v>
      </c>
      <c r="C87" s="17" t="str">
        <f>'5k Women'!C87</f>
        <v>Meilhan</v>
      </c>
      <c r="D87" s="8" t="str">
        <f t="shared" si="22"/>
        <v/>
      </c>
      <c r="E87" s="8" t="str">
        <f>IF(OR(D87="",COUNTIF($D$4:$D$124,"="&amp;D87)&lt;=1),"",IF(COUNTIF($D$4:$D87,"="&amp;D87)=1,"",COUNTIF($D$4:$D87,"="&amp;D87)-1))</f>
        <v/>
      </c>
      <c r="F87" s="8" t="str">
        <f t="shared" si="24"/>
        <v/>
      </c>
      <c r="G87" s="6">
        <f t="shared" si="21"/>
        <v>0</v>
      </c>
      <c r="H87" s="6"/>
      <c r="I87" s="6"/>
      <c r="J87" s="6"/>
      <c r="K87" s="6"/>
      <c r="L87" s="6"/>
      <c r="M87" s="6"/>
      <c r="N87" s="6"/>
      <c r="O87" s="6"/>
      <c r="P87" s="6"/>
      <c r="Q87" s="6"/>
      <c r="R87" s="6"/>
      <c r="S87" s="102"/>
    </row>
    <row r="88" spans="1:19" x14ac:dyDescent="0.5">
      <c r="A88" s="77" t="str">
        <f>F88</f>
        <v/>
      </c>
      <c r="B88" s="17" t="str">
        <f>'5k Women'!B88</f>
        <v>Crystal</v>
      </c>
      <c r="C88" s="17" t="str">
        <f>'5k Women'!C88</f>
        <v>Metcalfe</v>
      </c>
      <c r="D88" s="8" t="str">
        <f t="shared" si="22"/>
        <v/>
      </c>
      <c r="E88" s="8" t="str">
        <f>IF(OR(D88="",COUNTIF($D$4:$D$124,"="&amp;D88)&lt;=1),"",IF(COUNTIF($D$4:$D88,"="&amp;D88)=1,"",COUNTIF($D$4:$D88,"="&amp;D88)-1))</f>
        <v/>
      </c>
      <c r="F88" s="8" t="str">
        <f>IF(D88="","",SUM(D88:E88))</f>
        <v/>
      </c>
      <c r="G88" s="6">
        <f t="shared" ref="G88:G89" si="32">MIN(H88:S88)</f>
        <v>0</v>
      </c>
      <c r="H88" s="6"/>
      <c r="I88" s="6"/>
      <c r="J88" s="6"/>
      <c r="K88" s="6"/>
      <c r="L88" s="6"/>
      <c r="M88" s="6"/>
      <c r="N88" s="6"/>
      <c r="O88" s="6"/>
      <c r="P88" s="6"/>
      <c r="Q88" s="6"/>
      <c r="R88" s="6"/>
      <c r="S88" s="102"/>
    </row>
    <row r="89" spans="1:19" x14ac:dyDescent="0.5">
      <c r="A89" s="77" t="str">
        <f>F89</f>
        <v/>
      </c>
      <c r="B89" s="17" t="str">
        <f>'5k Women'!B89</f>
        <v>Anjie</v>
      </c>
      <c r="C89" s="17" t="str">
        <f>'5k Women'!C89</f>
        <v>Mok</v>
      </c>
      <c r="D89" s="8" t="str">
        <f t="shared" si="22"/>
        <v/>
      </c>
      <c r="E89" s="8" t="str">
        <f>IF(OR(D89="",COUNTIF($D$4:$D$124,"="&amp;D89)&lt;=1),"",IF(COUNTIF($D$4:$D89,"="&amp;D89)=1,"",COUNTIF($D$4:$D89,"="&amp;D89)-1))</f>
        <v/>
      </c>
      <c r="F89" s="8" t="str">
        <f>IF(D89="","",SUM(D89:E89))</f>
        <v/>
      </c>
      <c r="G89" s="6">
        <f t="shared" si="32"/>
        <v>0</v>
      </c>
      <c r="H89" s="6"/>
      <c r="I89" s="6"/>
      <c r="J89" s="6"/>
      <c r="K89" s="6"/>
      <c r="L89" s="6"/>
      <c r="M89" s="6"/>
      <c r="N89" s="6"/>
      <c r="O89" s="6"/>
      <c r="P89" s="6"/>
      <c r="Q89" s="6"/>
      <c r="R89" s="6"/>
      <c r="S89" s="102"/>
    </row>
    <row r="90" spans="1:19" x14ac:dyDescent="0.5">
      <c r="A90" s="77" t="str">
        <f>F90</f>
        <v/>
      </c>
      <c r="B90" s="17" t="str">
        <f>'5k Women'!B90</f>
        <v>Tina</v>
      </c>
      <c r="C90" s="17" t="str">
        <f>'5k Women'!C90</f>
        <v>Newton</v>
      </c>
      <c r="D90" s="8" t="str">
        <f t="shared" si="22"/>
        <v/>
      </c>
      <c r="E90" s="8" t="str">
        <f>IF(OR(D90="",COUNTIF($D$4:$D$124,"="&amp;D90)&lt;=1),"",IF(COUNTIF($D$4:$D90,"="&amp;D90)=1,"",COUNTIF($D$4:$D90,"="&amp;D90)-1))</f>
        <v/>
      </c>
      <c r="F90" s="8" t="str">
        <f>IF(D90="","",SUM(D90:E90))</f>
        <v/>
      </c>
      <c r="G90" s="6">
        <f t="shared" si="21"/>
        <v>0</v>
      </c>
      <c r="H90" s="6"/>
      <c r="I90" s="6"/>
      <c r="J90" s="6"/>
      <c r="K90" s="6"/>
      <c r="L90" s="6"/>
      <c r="M90" s="6"/>
      <c r="N90" s="6"/>
      <c r="O90" s="6"/>
      <c r="P90" s="6"/>
      <c r="Q90" s="6"/>
      <c r="R90" s="6"/>
      <c r="S90" s="102"/>
    </row>
    <row r="91" spans="1:19" x14ac:dyDescent="0.5">
      <c r="A91" s="77" t="str">
        <f t="shared" si="23"/>
        <v/>
      </c>
      <c r="B91" s="17" t="str">
        <f>'5k Women'!B91</f>
        <v>Fiona</v>
      </c>
      <c r="C91" s="17" t="str">
        <f>'5k Women'!C91</f>
        <v>Oakes</v>
      </c>
      <c r="D91" s="8" t="str">
        <f t="shared" si="22"/>
        <v/>
      </c>
      <c r="E91" s="8" t="str">
        <f>IF(OR(D91="",COUNTIF($D$4:$D$124,"="&amp;D91)&lt;=1),"",IF(COUNTIF($D$4:$D91,"="&amp;D91)=1,"",COUNTIF($D$4:$D91,"="&amp;D91)-1))</f>
        <v/>
      </c>
      <c r="F91" s="8" t="str">
        <f t="shared" si="24"/>
        <v/>
      </c>
      <c r="G91" s="6">
        <f t="shared" si="21"/>
        <v>0</v>
      </c>
      <c r="H91" s="6"/>
      <c r="I91" s="6"/>
      <c r="J91" s="6"/>
      <c r="K91" s="6"/>
      <c r="L91" s="6"/>
      <c r="M91" s="6"/>
      <c r="N91" s="6"/>
      <c r="O91" s="6"/>
      <c r="P91" s="6"/>
      <c r="Q91" s="6"/>
      <c r="R91" s="6"/>
      <c r="S91" s="102"/>
    </row>
    <row r="92" spans="1:19" x14ac:dyDescent="0.5">
      <c r="A92" s="77">
        <f t="shared" si="23"/>
        <v>25</v>
      </c>
      <c r="B92" s="17" t="str">
        <f>'5k Women'!B92</f>
        <v>Sara Elizabeth</v>
      </c>
      <c r="C92" s="17" t="str">
        <f>'5k Women'!C92</f>
        <v>Owen</v>
      </c>
      <c r="D92" s="8">
        <f t="shared" si="22"/>
        <v>25</v>
      </c>
      <c r="E92" s="8" t="str">
        <f>IF(OR(D92="",COUNTIF($D$4:$D$124,"="&amp;D92)&lt;=1),"",IF(COUNTIF($D$4:$D92,"="&amp;D92)=1,"",COUNTIF($D$4:$D92,"="&amp;D92)-1))</f>
        <v/>
      </c>
      <c r="F92" s="8">
        <f t="shared" si="24"/>
        <v>25</v>
      </c>
      <c r="G92" s="6">
        <f t="shared" si="21"/>
        <v>6.4861111111111105E-2</v>
      </c>
      <c r="H92" s="6"/>
      <c r="I92" s="6"/>
      <c r="J92" s="6">
        <v>6.4861111111111105E-2</v>
      </c>
      <c r="K92" s="6"/>
      <c r="L92" s="6"/>
      <c r="M92" s="6"/>
      <c r="N92" s="6"/>
      <c r="O92" s="6"/>
      <c r="P92" s="6"/>
      <c r="Q92" s="6"/>
      <c r="R92" s="6"/>
      <c r="S92" s="102"/>
    </row>
    <row r="93" spans="1:19" x14ac:dyDescent="0.5">
      <c r="A93" s="77">
        <f>F93</f>
        <v>51</v>
      </c>
      <c r="B93" s="17" t="str">
        <f>'5k Women'!B93</f>
        <v>Hollie</v>
      </c>
      <c r="C93" s="17" t="str">
        <f>'5k Women'!C93</f>
        <v>Oxtoby</v>
      </c>
      <c r="D93" s="8">
        <f t="shared" si="22"/>
        <v>51</v>
      </c>
      <c r="E93" s="8" t="str">
        <f>IF(OR(D93="",COUNTIF($D$4:$D$124,"="&amp;D93)&lt;=1),"",IF(COUNTIF($D$4:$D93,"="&amp;D93)=1,"",COUNTIF($D$4:$D93,"="&amp;D93)-1))</f>
        <v/>
      </c>
      <c r="F93" s="8">
        <f>IF(D93="","",SUM(D93:E93))</f>
        <v>51</v>
      </c>
      <c r="G93" s="6">
        <f t="shared" si="21"/>
        <v>9.930555555555555E-2</v>
      </c>
      <c r="H93" s="6"/>
      <c r="I93" s="6">
        <v>0.10092592592592593</v>
      </c>
      <c r="J93" s="6">
        <v>9.930555555555555E-2</v>
      </c>
      <c r="K93" s="6"/>
      <c r="L93" s="6"/>
      <c r="M93" s="6"/>
      <c r="N93" s="6"/>
      <c r="O93" s="6"/>
      <c r="P93" s="6"/>
      <c r="Q93" s="6"/>
      <c r="R93" s="6"/>
      <c r="S93" s="102"/>
    </row>
    <row r="94" spans="1:19" x14ac:dyDescent="0.5">
      <c r="A94" s="77">
        <f>F94</f>
        <v>50</v>
      </c>
      <c r="B94" s="17" t="str">
        <f>'5k Women'!B94</f>
        <v>Joanne</v>
      </c>
      <c r="C94" s="17" t="str">
        <f>'5k Women'!C94</f>
        <v>Parnell</v>
      </c>
      <c r="D94" s="8">
        <f t="shared" si="22"/>
        <v>50</v>
      </c>
      <c r="E94" s="8" t="str">
        <f>IF(OR(D94="",COUNTIF($D$4:$D$124,"="&amp;D94)&lt;=1),"",IF(COUNTIF($D$4:$D94,"="&amp;D94)=1,"",COUNTIF($D$4:$D94,"="&amp;D94)-1))</f>
        <v/>
      </c>
      <c r="F94" s="8">
        <f>IF(D94="","",SUM(D94:E94))</f>
        <v>50</v>
      </c>
      <c r="G94" s="6">
        <f t="shared" si="21"/>
        <v>8.6898148148148155E-2</v>
      </c>
      <c r="H94" s="6"/>
      <c r="I94" s="6"/>
      <c r="J94" s="6">
        <v>8.6898148148148155E-2</v>
      </c>
      <c r="K94" s="6"/>
      <c r="L94" s="6"/>
      <c r="M94" s="6"/>
      <c r="N94" s="6"/>
      <c r="O94" s="6"/>
      <c r="P94" s="6"/>
      <c r="Q94" s="6"/>
      <c r="R94" s="6"/>
      <c r="S94" s="102"/>
    </row>
    <row r="95" spans="1:19" x14ac:dyDescent="0.5">
      <c r="A95" s="77">
        <f t="shared" si="23"/>
        <v>39</v>
      </c>
      <c r="B95" s="17" t="str">
        <f>'5k Women'!B95</f>
        <v>Sarah</v>
      </c>
      <c r="C95" s="17" t="str">
        <f>'5k Women'!C95</f>
        <v>Pearson</v>
      </c>
      <c r="D95" s="8">
        <f t="shared" si="22"/>
        <v>39</v>
      </c>
      <c r="E95" s="8" t="str">
        <f>IF(OR(D95="",COUNTIF($D$4:$D$124,"="&amp;D95)&lt;=1),"",IF(COUNTIF($D$4:$D95,"="&amp;D95)=1,"",COUNTIF($D$4:$D95,"="&amp;D95)-1))</f>
        <v/>
      </c>
      <c r="F95" s="8">
        <f t="shared" si="24"/>
        <v>39</v>
      </c>
      <c r="G95" s="6">
        <f t="shared" si="21"/>
        <v>7.4398148148148144E-2</v>
      </c>
      <c r="H95" s="6"/>
      <c r="I95" s="6"/>
      <c r="J95" s="6">
        <v>7.4398148148148144E-2</v>
      </c>
      <c r="K95" s="6"/>
      <c r="L95" s="6"/>
      <c r="M95" s="6"/>
      <c r="N95" s="6"/>
      <c r="O95" s="6"/>
      <c r="P95" s="6"/>
      <c r="Q95" s="6"/>
      <c r="R95" s="6"/>
      <c r="S95" s="102"/>
    </row>
    <row r="96" spans="1:19" x14ac:dyDescent="0.5">
      <c r="A96" s="77" t="str">
        <f>F96</f>
        <v/>
      </c>
      <c r="B96" s="17" t="str">
        <f>'5k Women'!B96</f>
        <v>Fee</v>
      </c>
      <c r="C96" s="17" t="str">
        <f>'5k Women'!C96</f>
        <v>Pearsons</v>
      </c>
      <c r="D96" s="8" t="str">
        <f t="shared" si="22"/>
        <v/>
      </c>
      <c r="E96" s="8" t="str">
        <f>IF(OR(D96="",COUNTIF($D$4:$D$124,"="&amp;D96)&lt;=1),"",IF(COUNTIF($D$4:$D96,"="&amp;D96)=1,"",COUNTIF($D$4:$D96,"="&amp;D96)-1))</f>
        <v/>
      </c>
      <c r="F96" s="8" t="str">
        <f>IF(D96="","",SUM(D96:E96))</f>
        <v/>
      </c>
      <c r="G96" s="6">
        <f t="shared" si="21"/>
        <v>0</v>
      </c>
      <c r="H96" s="6"/>
      <c r="I96" s="6"/>
      <c r="J96" s="6"/>
      <c r="K96" s="6"/>
      <c r="L96" s="6"/>
      <c r="M96" s="6"/>
      <c r="N96" s="6"/>
      <c r="O96" s="6"/>
      <c r="P96" s="6"/>
      <c r="Q96" s="6"/>
      <c r="R96" s="6"/>
      <c r="S96" s="102"/>
    </row>
    <row r="97" spans="1:19" x14ac:dyDescent="0.5">
      <c r="A97" s="77" t="str">
        <f>F97</f>
        <v/>
      </c>
      <c r="B97" s="17" t="str">
        <f>'5k Women'!B97</f>
        <v>Helen</v>
      </c>
      <c r="C97" s="17" t="str">
        <f>'5k Women'!C97</f>
        <v>Pillow</v>
      </c>
      <c r="D97" s="8" t="str">
        <f t="shared" si="22"/>
        <v/>
      </c>
      <c r="E97" s="8" t="str">
        <f>IF(OR(D97="",COUNTIF($D$4:$D$124,"="&amp;D97)&lt;=1),"",IF(COUNTIF($D$4:$D97,"="&amp;D97)=1,"",COUNTIF($D$4:$D97,"="&amp;D97)-1))</f>
        <v/>
      </c>
      <c r="F97" s="8" t="str">
        <f>IF(D97="","",SUM(D97:E97))</f>
        <v/>
      </c>
      <c r="G97" s="6">
        <f t="shared" si="21"/>
        <v>0</v>
      </c>
      <c r="H97" s="6"/>
      <c r="I97" s="6"/>
      <c r="J97" s="6"/>
      <c r="K97" s="6"/>
      <c r="L97" s="6"/>
      <c r="M97" s="6"/>
      <c r="N97" s="6"/>
      <c r="O97" s="6"/>
      <c r="P97" s="6"/>
      <c r="Q97" s="6"/>
      <c r="R97" s="6"/>
      <c r="S97" s="102"/>
    </row>
    <row r="98" spans="1:19" x14ac:dyDescent="0.5">
      <c r="A98" s="77" t="str">
        <f>F98</f>
        <v/>
      </c>
      <c r="B98" s="17" t="str">
        <f>'5k Women'!B98</f>
        <v>Liz</v>
      </c>
      <c r="C98" s="17" t="str">
        <f>'5k Women'!C98</f>
        <v>Pillow</v>
      </c>
      <c r="D98" s="8" t="str">
        <f t="shared" si="22"/>
        <v/>
      </c>
      <c r="E98" s="8" t="str">
        <f>IF(OR(D98="",COUNTIF($D$4:$D$124,"="&amp;D98)&lt;=1),"",IF(COUNTIF($D$4:$D98,"="&amp;D98)=1,"",COUNTIF($D$4:$D98,"="&amp;D98)-1))</f>
        <v/>
      </c>
      <c r="F98" s="8" t="str">
        <f>IF(D98="","",SUM(D98:E98))</f>
        <v/>
      </c>
      <c r="G98" s="6">
        <f t="shared" si="21"/>
        <v>0</v>
      </c>
      <c r="H98" s="6"/>
      <c r="I98" s="6"/>
      <c r="J98" s="6"/>
      <c r="K98" s="6"/>
      <c r="L98" s="6"/>
      <c r="M98" s="6"/>
      <c r="N98" s="6"/>
      <c r="O98" s="6"/>
      <c r="P98" s="6"/>
      <c r="Q98" s="6"/>
      <c r="R98" s="6"/>
      <c r="S98" s="102"/>
    </row>
    <row r="99" spans="1:19" x14ac:dyDescent="0.5">
      <c r="A99" s="77" t="str">
        <f>F99</f>
        <v/>
      </c>
      <c r="B99" s="17" t="str">
        <f>'5k Women'!B99</f>
        <v>Sophie</v>
      </c>
      <c r="C99" s="17" t="str">
        <f>'5k Women'!C99</f>
        <v>Reid</v>
      </c>
      <c r="D99" s="8" t="str">
        <f t="shared" si="22"/>
        <v/>
      </c>
      <c r="E99" s="8" t="str">
        <f>IF(OR(D99="",COUNTIF($D$4:$D$124,"="&amp;D99)&lt;=1),"",IF(COUNTIF($D$4:$D99,"="&amp;D99)=1,"",COUNTIF($D$4:$D99,"="&amp;D99)-1))</f>
        <v/>
      </c>
      <c r="F99" s="8" t="str">
        <f>IF(D99="","",SUM(D99:E99))</f>
        <v/>
      </c>
      <c r="G99" s="6">
        <f t="shared" ref="G99:G123" si="33">MIN(H99:S99)</f>
        <v>0</v>
      </c>
      <c r="H99" s="6"/>
      <c r="I99" s="6"/>
      <c r="J99" s="6"/>
      <c r="K99" s="6"/>
      <c r="L99" s="6"/>
      <c r="M99" s="6"/>
      <c r="N99" s="6"/>
      <c r="O99" s="6"/>
      <c r="P99" s="6"/>
      <c r="Q99" s="6"/>
      <c r="R99" s="6"/>
      <c r="S99" s="102"/>
    </row>
    <row r="100" spans="1:19" x14ac:dyDescent="0.5">
      <c r="A100" s="77">
        <f t="shared" si="23"/>
        <v>31</v>
      </c>
      <c r="B100" s="17" t="str">
        <f>'5k Women'!B100</f>
        <v>Nicola</v>
      </c>
      <c r="C100" s="17" t="str">
        <f>'5k Women'!C100</f>
        <v>Riley</v>
      </c>
      <c r="D100" s="8">
        <f t="shared" ref="D100:D124" si="34">IF(RANK(G100,G$4:G$124,1)-COUNTIF(G$4:G$124,"=0")&lt;=0,"",RANK(G100,G$4:G$124,1)-COUNTIF(G$4:G$124,"=0"))</f>
        <v>31</v>
      </c>
      <c r="E100" s="8" t="str">
        <f>IF(OR(D100="",COUNTIF($D$4:$D$124,"="&amp;D100)&lt;=1),"",IF(COUNTIF($D$4:$D100,"="&amp;D100)=1,"",COUNTIF($D$4:$D100,"="&amp;D100)-1))</f>
        <v/>
      </c>
      <c r="F100" s="8">
        <f t="shared" si="24"/>
        <v>31</v>
      </c>
      <c r="G100" s="6">
        <f t="shared" si="33"/>
        <v>6.6956018518518512E-2</v>
      </c>
      <c r="H100" s="6"/>
      <c r="I100" s="6">
        <v>6.9953703703703699E-2</v>
      </c>
      <c r="J100" s="6">
        <v>6.6956018518518512E-2</v>
      </c>
      <c r="K100" s="6"/>
      <c r="L100" s="6"/>
      <c r="M100" s="6"/>
      <c r="N100" s="6"/>
      <c r="O100" s="6"/>
      <c r="P100" s="6"/>
      <c r="Q100" s="6"/>
      <c r="R100" s="6"/>
      <c r="S100" s="102"/>
    </row>
    <row r="101" spans="1:19" x14ac:dyDescent="0.5">
      <c r="A101" s="77">
        <f t="shared" si="23"/>
        <v>30</v>
      </c>
      <c r="B101" s="17" t="str">
        <f>'5k Women'!B101</f>
        <v>Joanna</v>
      </c>
      <c r="C101" s="17" t="str">
        <f>'5k Women'!C101</f>
        <v>Rowland</v>
      </c>
      <c r="D101" s="8">
        <f t="shared" si="34"/>
        <v>30</v>
      </c>
      <c r="E101" s="8" t="str">
        <f>IF(OR(D101="",COUNTIF($D$4:$D$124,"="&amp;D101)&lt;=1),"",IF(COUNTIF($D$4:$D101,"="&amp;D101)=1,"",COUNTIF($D$4:$D101,"="&amp;D101)-1))</f>
        <v/>
      </c>
      <c r="F101" s="8">
        <f t="shared" si="24"/>
        <v>30</v>
      </c>
      <c r="G101" s="6">
        <f t="shared" si="33"/>
        <v>6.671296296296296E-2</v>
      </c>
      <c r="H101" s="6"/>
      <c r="I101" s="6">
        <v>6.9375000000000006E-2</v>
      </c>
      <c r="J101" s="6">
        <v>6.671296296296296E-2</v>
      </c>
      <c r="K101" s="6"/>
      <c r="L101" s="6">
        <v>6.8425925925925932E-2</v>
      </c>
      <c r="M101" s="6"/>
      <c r="N101" s="6"/>
      <c r="O101" s="6"/>
      <c r="P101" s="6"/>
      <c r="Q101" s="6"/>
      <c r="R101" s="6"/>
      <c r="S101" s="102"/>
    </row>
    <row r="102" spans="1:19" x14ac:dyDescent="0.5">
      <c r="A102" s="77" t="str">
        <f t="shared" si="23"/>
        <v/>
      </c>
      <c r="B102" s="17" t="str">
        <f>'5k Women'!B102</f>
        <v>Helen</v>
      </c>
      <c r="C102" s="17" t="str">
        <f>'5k Women'!C102</f>
        <v>Ryan</v>
      </c>
      <c r="D102" s="8" t="str">
        <f t="shared" si="34"/>
        <v/>
      </c>
      <c r="E102" s="8" t="str">
        <f>IF(OR(D102="",COUNTIF($D$4:$D$124,"="&amp;D102)&lt;=1),"",IF(COUNTIF($D$4:$D102,"="&amp;D102)=1,"",COUNTIF($D$4:$D102,"="&amp;D102)-1))</f>
        <v/>
      </c>
      <c r="F102" s="8" t="str">
        <f t="shared" si="24"/>
        <v/>
      </c>
      <c r="G102" s="6">
        <f t="shared" si="33"/>
        <v>0</v>
      </c>
      <c r="H102" s="6"/>
      <c r="I102" s="6"/>
      <c r="J102" s="6"/>
      <c r="K102" s="6"/>
      <c r="L102" s="6"/>
      <c r="M102" s="6"/>
      <c r="N102" s="6"/>
      <c r="O102" s="6"/>
      <c r="P102" s="6"/>
      <c r="Q102" s="6"/>
      <c r="R102" s="6"/>
      <c r="S102" s="102"/>
    </row>
    <row r="103" spans="1:19" x14ac:dyDescent="0.5">
      <c r="A103" s="77" t="str">
        <f t="shared" ref="A103:A109" si="35">F103</f>
        <v/>
      </c>
      <c r="B103" s="17" t="str">
        <f>'5k Women'!B103</f>
        <v>Alice</v>
      </c>
      <c r="C103" s="17" t="str">
        <f>'5k Women'!C103</f>
        <v>Shepherd</v>
      </c>
      <c r="D103" s="8" t="str">
        <f t="shared" si="34"/>
        <v/>
      </c>
      <c r="E103" s="8" t="str">
        <f>IF(OR(D103="",COUNTIF($D$4:$D$124,"="&amp;D103)&lt;=1),"",IF(COUNTIF($D$4:$D103,"="&amp;D103)=1,"",COUNTIF($D$4:$D103,"="&amp;D103)-1))</f>
        <v/>
      </c>
      <c r="F103" s="8" t="str">
        <f t="shared" ref="F103:F109" si="36">IF(D103="","",SUM(D103:E103))</f>
        <v/>
      </c>
      <c r="G103" s="6">
        <f t="shared" si="33"/>
        <v>0</v>
      </c>
      <c r="H103" s="6"/>
      <c r="I103" s="6"/>
      <c r="J103" s="6"/>
      <c r="K103" s="6"/>
      <c r="L103" s="6"/>
      <c r="M103" s="6"/>
      <c r="N103" s="6"/>
      <c r="O103" s="6"/>
      <c r="P103" s="6"/>
      <c r="Q103" s="6"/>
      <c r="R103" s="6"/>
      <c r="S103" s="102"/>
    </row>
    <row r="104" spans="1:19" x14ac:dyDescent="0.5">
      <c r="A104" s="77" t="str">
        <f t="shared" si="35"/>
        <v/>
      </c>
      <c r="B104" s="17" t="str">
        <f>'5k Women'!B104</f>
        <v>Hannah</v>
      </c>
      <c r="C104" s="17" t="str">
        <f>'5k Women'!C104</f>
        <v>Simons</v>
      </c>
      <c r="D104" s="8" t="str">
        <f t="shared" si="34"/>
        <v/>
      </c>
      <c r="E104" s="8" t="str">
        <f>IF(OR(D104="",COUNTIF($D$4:$D$124,"="&amp;D104)&lt;=1),"",IF(COUNTIF($D$4:$D104,"="&amp;D104)=1,"",COUNTIF($D$4:$D104,"="&amp;D104)-1))</f>
        <v/>
      </c>
      <c r="F104" s="8" t="str">
        <f t="shared" si="36"/>
        <v/>
      </c>
      <c r="G104" s="6">
        <f t="shared" ref="G104" si="37">MIN(H104:S104)</f>
        <v>0</v>
      </c>
      <c r="H104" s="6"/>
      <c r="I104" s="6"/>
      <c r="J104" s="6"/>
      <c r="K104" s="6"/>
      <c r="L104" s="6"/>
      <c r="M104" s="6"/>
      <c r="N104" s="6"/>
      <c r="O104" s="6"/>
      <c r="P104" s="6"/>
      <c r="Q104" s="6"/>
      <c r="R104" s="6"/>
      <c r="S104" s="102"/>
    </row>
    <row r="105" spans="1:19" x14ac:dyDescent="0.5">
      <c r="A105" s="77" t="str">
        <f t="shared" si="35"/>
        <v/>
      </c>
      <c r="B105" s="17" t="str">
        <f>'5k Women'!B105</f>
        <v>Donna</v>
      </c>
      <c r="C105" s="17" t="str">
        <f>'5k Women'!C105</f>
        <v>Smith</v>
      </c>
      <c r="D105" s="8" t="str">
        <f t="shared" si="34"/>
        <v/>
      </c>
      <c r="E105" s="8" t="str">
        <f>IF(OR(D105="",COUNTIF($D$4:$D$124,"="&amp;D105)&lt;=1),"",IF(COUNTIF($D$4:$D105,"="&amp;D105)=1,"",COUNTIF($D$4:$D105,"="&amp;D105)-1))</f>
        <v/>
      </c>
      <c r="F105" s="8" t="str">
        <f t="shared" si="36"/>
        <v/>
      </c>
      <c r="G105" s="6">
        <f t="shared" si="33"/>
        <v>0</v>
      </c>
      <c r="H105" s="6"/>
      <c r="I105" s="6"/>
      <c r="J105" s="6"/>
      <c r="K105" s="6"/>
      <c r="L105" s="6"/>
      <c r="M105" s="6"/>
      <c r="N105" s="6"/>
      <c r="O105" s="6"/>
      <c r="P105" s="6"/>
      <c r="Q105" s="6"/>
      <c r="R105" s="6"/>
      <c r="S105" s="102"/>
    </row>
    <row r="106" spans="1:19" x14ac:dyDescent="0.5">
      <c r="A106" s="77">
        <f t="shared" si="35"/>
        <v>8</v>
      </c>
      <c r="B106" s="17" t="str">
        <f>'5k Women'!B106</f>
        <v>Emily</v>
      </c>
      <c r="C106" s="17" t="str">
        <f>'5k Women'!C106</f>
        <v>Soanes</v>
      </c>
      <c r="D106" s="8">
        <f t="shared" si="34"/>
        <v>8</v>
      </c>
      <c r="E106" s="8" t="str">
        <f>IF(OR(D106="",COUNTIF($D$4:$D$124,"="&amp;D106)&lt;=1),"",IF(COUNTIF($D$4:$D106,"="&amp;D106)=1,"",COUNTIF($D$4:$D106,"="&amp;D106)-1))</f>
        <v/>
      </c>
      <c r="F106" s="8">
        <f t="shared" si="36"/>
        <v>8</v>
      </c>
      <c r="G106" s="6">
        <f t="shared" si="33"/>
        <v>5.4398148148148147E-2</v>
      </c>
      <c r="H106" s="6"/>
      <c r="I106" s="6">
        <v>5.4398148148148147E-2</v>
      </c>
      <c r="J106" s="6"/>
      <c r="K106" s="6"/>
      <c r="L106" s="6"/>
      <c r="M106" s="6"/>
      <c r="N106" s="6"/>
      <c r="O106" s="6"/>
      <c r="P106" s="6"/>
      <c r="Q106" s="6"/>
      <c r="R106" s="6"/>
      <c r="S106" s="102"/>
    </row>
    <row r="107" spans="1:19" x14ac:dyDescent="0.5">
      <c r="A107" s="77" t="str">
        <f t="shared" si="35"/>
        <v/>
      </c>
      <c r="B107" s="17" t="str">
        <f>'5k Women'!B107</f>
        <v>Helen</v>
      </c>
      <c r="C107" s="17" t="str">
        <f>'5k Women'!C107</f>
        <v>Storr</v>
      </c>
      <c r="D107" s="8" t="str">
        <f t="shared" si="34"/>
        <v/>
      </c>
      <c r="E107" s="8" t="str">
        <f>IF(OR(D107="",COUNTIF($D$4:$D$124,"="&amp;D107)&lt;=1),"",IF(COUNTIF($D$4:$D107,"="&amp;D107)=1,"",COUNTIF($D$4:$D107,"="&amp;D107)-1))</f>
        <v/>
      </c>
      <c r="F107" s="8" t="str">
        <f t="shared" si="36"/>
        <v/>
      </c>
      <c r="G107" s="6">
        <f t="shared" si="33"/>
        <v>0</v>
      </c>
      <c r="H107" s="6"/>
      <c r="I107" s="6"/>
      <c r="J107" s="6"/>
      <c r="K107" s="6"/>
      <c r="L107" s="6"/>
      <c r="M107" s="6"/>
      <c r="N107" s="6"/>
      <c r="O107" s="6"/>
      <c r="P107" s="6"/>
      <c r="Q107" s="6"/>
      <c r="R107" s="6"/>
      <c r="S107" s="102"/>
    </row>
    <row r="108" spans="1:19" x14ac:dyDescent="0.5">
      <c r="A108" s="77">
        <f t="shared" si="35"/>
        <v>4</v>
      </c>
      <c r="B108" s="17" t="str">
        <f>'5k Women'!B108</f>
        <v>Jade</v>
      </c>
      <c r="C108" s="17" t="str">
        <f>'5k Women'!C108</f>
        <v>Stowell</v>
      </c>
      <c r="D108" s="8">
        <f t="shared" si="34"/>
        <v>4</v>
      </c>
      <c r="E108" s="8" t="str">
        <f>IF(OR(D108="",COUNTIF($D$4:$D$124,"="&amp;D108)&lt;=1),"",IF(COUNTIF($D$4:$D108,"="&amp;D108)=1,"",COUNTIF($D$4:$D108,"="&amp;D108)-1))</f>
        <v/>
      </c>
      <c r="F108" s="8">
        <f t="shared" si="36"/>
        <v>4</v>
      </c>
      <c r="G108" s="6">
        <f t="shared" si="33"/>
        <v>5.1666666666666666E-2</v>
      </c>
      <c r="H108" s="6"/>
      <c r="I108" s="6"/>
      <c r="J108" s="6">
        <v>5.1666666666666666E-2</v>
      </c>
      <c r="K108" s="6"/>
      <c r="L108" s="6"/>
      <c r="M108" s="6"/>
      <c r="N108" s="6"/>
      <c r="O108" s="6"/>
      <c r="P108" s="6"/>
      <c r="Q108" s="6"/>
      <c r="R108" s="6"/>
      <c r="S108" s="102"/>
    </row>
    <row r="109" spans="1:19" x14ac:dyDescent="0.5">
      <c r="A109" s="77">
        <f t="shared" si="35"/>
        <v>33</v>
      </c>
      <c r="B109" s="17" t="str">
        <f>'5k Women'!B109</f>
        <v>Samantha</v>
      </c>
      <c r="C109" s="17" t="str">
        <f>'5k Women'!C109</f>
        <v>Tather</v>
      </c>
      <c r="D109" s="8">
        <f t="shared" si="34"/>
        <v>33</v>
      </c>
      <c r="E109" s="8" t="str">
        <f>IF(OR(D109="",COUNTIF($D$4:$D$124,"="&amp;D109)&lt;=1),"",IF(COUNTIF($D$4:$D109,"="&amp;D109)=1,"",COUNTIF($D$4:$D109,"="&amp;D109)-1))</f>
        <v/>
      </c>
      <c r="F109" s="8">
        <f t="shared" si="36"/>
        <v>33</v>
      </c>
      <c r="G109" s="6">
        <f t="shared" si="33"/>
        <v>6.8865740740740741E-2</v>
      </c>
      <c r="H109" s="6"/>
      <c r="I109" s="6">
        <v>7.3449074074074069E-2</v>
      </c>
      <c r="J109" s="6">
        <v>6.8865740740740741E-2</v>
      </c>
      <c r="K109" s="6"/>
      <c r="L109" s="6"/>
      <c r="M109" s="6"/>
      <c r="N109" s="6"/>
      <c r="O109" s="6"/>
      <c r="P109" s="6"/>
      <c r="Q109" s="6"/>
      <c r="R109" s="6"/>
      <c r="S109" s="102"/>
    </row>
    <row r="110" spans="1:19" x14ac:dyDescent="0.5">
      <c r="A110" s="77" t="str">
        <f t="shared" ref="A110" si="38">F110</f>
        <v/>
      </c>
      <c r="B110" s="17" t="str">
        <f>'5k Women'!B110</f>
        <v>Carol</v>
      </c>
      <c r="C110" s="17" t="str">
        <f>'5k Women'!C110</f>
        <v>Taylor</v>
      </c>
      <c r="D110" s="8" t="str">
        <f t="shared" si="34"/>
        <v/>
      </c>
      <c r="E110" s="8" t="str">
        <f>IF(OR(D110="",COUNTIF($D$4:$D$124,"="&amp;D110)&lt;=1),"",IF(COUNTIF($D$4:$D110,"="&amp;D110)=1,"",COUNTIF($D$4:$D110,"="&amp;D110)-1))</f>
        <v/>
      </c>
      <c r="F110" s="8" t="str">
        <f t="shared" ref="F110" si="39">IF(D110="","",SUM(D110:E110))</f>
        <v/>
      </c>
      <c r="G110" s="6">
        <f t="shared" ref="G110" si="40">MIN(H110:S110)</f>
        <v>0</v>
      </c>
      <c r="H110" s="6"/>
      <c r="I110" s="6"/>
      <c r="J110" s="6"/>
      <c r="K110" s="6"/>
      <c r="L110" s="6"/>
      <c r="M110" s="6"/>
      <c r="N110" s="6"/>
      <c r="O110" s="6"/>
      <c r="P110" s="6"/>
      <c r="Q110" s="6"/>
      <c r="R110" s="6"/>
      <c r="S110" s="102"/>
    </row>
    <row r="111" spans="1:19" x14ac:dyDescent="0.5">
      <c r="A111" s="77" t="str">
        <f t="shared" si="23"/>
        <v/>
      </c>
      <c r="B111" s="17" t="str">
        <f>'5k Women'!B111</f>
        <v>Emma</v>
      </c>
      <c r="C111" s="17" t="str">
        <f>'5k Women'!C111</f>
        <v>Thomson</v>
      </c>
      <c r="D111" s="8" t="str">
        <f t="shared" si="34"/>
        <v/>
      </c>
      <c r="E111" s="8" t="str">
        <f>IF(OR(D111="",COUNTIF($D$4:$D$124,"="&amp;D111)&lt;=1),"",IF(COUNTIF($D$4:$D111,"="&amp;D111)=1,"",COUNTIF($D$4:$D111,"="&amp;D111)-1))</f>
        <v/>
      </c>
      <c r="F111" s="8" t="str">
        <f t="shared" si="24"/>
        <v/>
      </c>
      <c r="G111" s="6">
        <f t="shared" si="33"/>
        <v>0</v>
      </c>
      <c r="H111" s="6"/>
      <c r="I111" s="6"/>
      <c r="J111" s="6"/>
      <c r="K111" s="6"/>
      <c r="L111" s="6"/>
      <c r="M111" s="6"/>
      <c r="N111" s="6"/>
      <c r="O111" s="6"/>
      <c r="P111" s="6"/>
      <c r="Q111" s="6"/>
      <c r="R111" s="6"/>
      <c r="S111" s="102"/>
    </row>
    <row r="112" spans="1:19" x14ac:dyDescent="0.5">
      <c r="A112" s="77" t="str">
        <f t="shared" si="23"/>
        <v/>
      </c>
      <c r="B112" s="17" t="str">
        <f>'5k Women'!B112</f>
        <v>Justine</v>
      </c>
      <c r="C112" s="17" t="str">
        <f>'5k Women'!C112</f>
        <v>Tomlin</v>
      </c>
      <c r="D112" s="8" t="str">
        <f t="shared" si="34"/>
        <v/>
      </c>
      <c r="E112" s="8" t="str">
        <f>IF(OR(D112="",COUNTIF($D$4:$D$124,"="&amp;D112)&lt;=1),"",IF(COUNTIF($D$4:$D112,"="&amp;D112)=1,"",COUNTIF($D$4:$D112,"="&amp;D112)-1))</f>
        <v/>
      </c>
      <c r="F112" s="8" t="str">
        <f t="shared" si="24"/>
        <v/>
      </c>
      <c r="G112" s="6">
        <f t="shared" si="33"/>
        <v>0</v>
      </c>
      <c r="H112" s="6"/>
      <c r="I112" s="6"/>
      <c r="J112" s="6"/>
      <c r="K112" s="6"/>
      <c r="L112" s="6"/>
      <c r="M112" s="6"/>
      <c r="N112" s="6"/>
      <c r="O112" s="6"/>
      <c r="P112" s="6"/>
      <c r="Q112" s="6"/>
      <c r="R112" s="6"/>
      <c r="S112" s="102"/>
    </row>
    <row r="113" spans="1:19" x14ac:dyDescent="0.5">
      <c r="A113" s="77">
        <f t="shared" si="23"/>
        <v>28</v>
      </c>
      <c r="B113" s="17" t="str">
        <f>'5k Women'!B113</f>
        <v>Helen</v>
      </c>
      <c r="C113" s="17" t="str">
        <f>'5k Women'!C113</f>
        <v>Townend</v>
      </c>
      <c r="D113" s="8">
        <f t="shared" si="34"/>
        <v>28</v>
      </c>
      <c r="E113" s="8" t="str">
        <f>IF(OR(D113="",COUNTIF($D$4:$D$124,"="&amp;D113)&lt;=1),"",IF(COUNTIF($D$4:$D113,"="&amp;D113)=1,"",COUNTIF($D$4:$D113,"="&amp;D113)-1))</f>
        <v/>
      </c>
      <c r="F113" s="8">
        <f t="shared" si="24"/>
        <v>28</v>
      </c>
      <c r="G113" s="6">
        <f t="shared" si="33"/>
        <v>6.5520833333333334E-2</v>
      </c>
      <c r="H113" s="6"/>
      <c r="I113" s="6">
        <v>6.5520833333333334E-2</v>
      </c>
      <c r="J113" s="6"/>
      <c r="K113" s="6"/>
      <c r="L113" s="6"/>
      <c r="M113" s="6"/>
      <c r="N113" s="6"/>
      <c r="O113" s="6"/>
      <c r="P113" s="6"/>
      <c r="Q113" s="6"/>
      <c r="R113" s="6"/>
      <c r="S113" s="102"/>
    </row>
    <row r="114" spans="1:19" x14ac:dyDescent="0.5">
      <c r="A114" s="77" t="str">
        <f>F114</f>
        <v/>
      </c>
      <c r="B114" s="17" t="str">
        <f>'5k Women'!B114</f>
        <v>Ellis</v>
      </c>
      <c r="C114" s="17" t="str">
        <f>'5k Women'!C114</f>
        <v>Uttley</v>
      </c>
      <c r="D114" s="8" t="str">
        <f t="shared" si="34"/>
        <v/>
      </c>
      <c r="E114" s="8" t="str">
        <f>IF(OR(D114="",COUNTIF($D$4:$D$124,"="&amp;D114)&lt;=1),"",IF(COUNTIF($D$4:$D114,"="&amp;D114)=1,"",COUNTIF($D$4:$D114,"="&amp;D114)-1))</f>
        <v/>
      </c>
      <c r="F114" s="8" t="str">
        <f>IF(D114="","",SUM(D114:E114))</f>
        <v/>
      </c>
      <c r="G114" s="6">
        <f t="shared" si="33"/>
        <v>0</v>
      </c>
      <c r="H114" s="6"/>
      <c r="I114" s="6"/>
      <c r="J114" s="6"/>
      <c r="K114" s="6"/>
      <c r="L114" s="6"/>
      <c r="M114" s="6"/>
      <c r="N114" s="6"/>
      <c r="O114" s="6"/>
      <c r="P114" s="6"/>
      <c r="Q114" s="6"/>
      <c r="R114" s="6"/>
      <c r="S114" s="102"/>
    </row>
    <row r="115" spans="1:19" x14ac:dyDescent="0.5">
      <c r="A115" s="77" t="str">
        <f>F115</f>
        <v/>
      </c>
      <c r="B115" s="17" t="str">
        <f>'5k Women'!B115</f>
        <v>Lou</v>
      </c>
      <c r="C115" s="17" t="str">
        <f>'5k Women'!C115</f>
        <v>Waite</v>
      </c>
      <c r="D115" s="8" t="str">
        <f t="shared" si="34"/>
        <v/>
      </c>
      <c r="E115" s="8" t="str">
        <f>IF(OR(D115="",COUNTIF($D$4:$D$124,"="&amp;D115)&lt;=1),"",IF(COUNTIF($D$4:$D115,"="&amp;D115)=1,"",COUNTIF($D$4:$D115,"="&amp;D115)-1))</f>
        <v/>
      </c>
      <c r="F115" s="8" t="str">
        <f>IF(D115="","",SUM(D115:E115))</f>
        <v/>
      </c>
      <c r="G115" s="6">
        <f t="shared" si="33"/>
        <v>0</v>
      </c>
      <c r="H115" s="6"/>
      <c r="I115" s="6"/>
      <c r="J115" s="6"/>
      <c r="K115" s="6"/>
      <c r="L115" s="6"/>
      <c r="M115" s="6"/>
      <c r="N115" s="6"/>
      <c r="O115" s="6"/>
      <c r="P115" s="6"/>
      <c r="Q115" s="6"/>
      <c r="R115" s="6"/>
      <c r="S115" s="102"/>
    </row>
    <row r="116" spans="1:19" x14ac:dyDescent="0.5">
      <c r="A116" s="77" t="str">
        <f>F116</f>
        <v/>
      </c>
      <c r="B116" s="17" t="str">
        <f>'5k Women'!B116</f>
        <v>Louise</v>
      </c>
      <c r="C116" s="17" t="str">
        <f>'5k Women'!C116</f>
        <v>Walker</v>
      </c>
      <c r="D116" s="8" t="str">
        <f t="shared" si="34"/>
        <v/>
      </c>
      <c r="E116" s="8" t="str">
        <f>IF(OR(D116="",COUNTIF($D$4:$D$124,"="&amp;D116)&lt;=1),"",IF(COUNTIF($D$4:$D116,"="&amp;D116)=1,"",COUNTIF($D$4:$D116,"="&amp;D116)-1))</f>
        <v/>
      </c>
      <c r="F116" s="8" t="str">
        <f>IF(D116="","",SUM(D116:E116))</f>
        <v/>
      </c>
      <c r="G116" s="6">
        <f t="shared" ref="G116" si="41">MIN(H116:S116)</f>
        <v>0</v>
      </c>
      <c r="H116" s="6"/>
      <c r="I116" s="6"/>
      <c r="J116" s="6"/>
      <c r="K116" s="6"/>
      <c r="L116" s="6"/>
      <c r="M116" s="6"/>
      <c r="N116" s="6"/>
      <c r="O116" s="6"/>
      <c r="P116" s="6"/>
      <c r="Q116" s="6"/>
      <c r="R116" s="6"/>
      <c r="S116" s="102"/>
    </row>
    <row r="117" spans="1:19" x14ac:dyDescent="0.5">
      <c r="A117" s="77" t="str">
        <f>F117</f>
        <v/>
      </c>
      <c r="B117" s="17" t="str">
        <f>'5k Women'!B117</f>
        <v>Nicola</v>
      </c>
      <c r="C117" s="17" t="str">
        <f>'5k Women'!C117</f>
        <v>Walker</v>
      </c>
      <c r="D117" s="8" t="str">
        <f t="shared" si="34"/>
        <v/>
      </c>
      <c r="E117" s="8" t="str">
        <f>IF(OR(D117="",COUNTIF($D$4:$D$124,"="&amp;D117)&lt;=1),"",IF(COUNTIF($D$4:$D117,"="&amp;D117)=1,"",COUNTIF($D$4:$D117,"="&amp;D117)-1))</f>
        <v/>
      </c>
      <c r="F117" s="8" t="str">
        <f>IF(D117="","",SUM(D117:E117))</f>
        <v/>
      </c>
      <c r="G117" s="6">
        <f t="shared" si="33"/>
        <v>0</v>
      </c>
      <c r="H117" s="6"/>
      <c r="I117" s="6"/>
      <c r="J117" s="6"/>
      <c r="K117" s="6"/>
      <c r="L117" s="6"/>
      <c r="M117" s="6"/>
      <c r="N117" s="6"/>
      <c r="O117" s="6"/>
      <c r="P117" s="6"/>
      <c r="Q117" s="6"/>
      <c r="R117" s="6"/>
      <c r="S117" s="102"/>
    </row>
    <row r="118" spans="1:19" x14ac:dyDescent="0.5">
      <c r="A118" s="77" t="str">
        <f t="shared" si="23"/>
        <v/>
      </c>
      <c r="B118" s="17" t="str">
        <f>'5k Women'!B118</f>
        <v>Anji</v>
      </c>
      <c r="C118" s="17" t="str">
        <f>'5k Women'!C118</f>
        <v>Ward</v>
      </c>
      <c r="D118" s="8" t="str">
        <f t="shared" si="34"/>
        <v/>
      </c>
      <c r="E118" s="8" t="str">
        <f>IF(OR(D118="",COUNTIF($D$4:$D$124,"="&amp;D118)&lt;=1),"",IF(COUNTIF($D$4:$D118,"="&amp;D118)=1,"",COUNTIF($D$4:$D118,"="&amp;D118)-1))</f>
        <v/>
      </c>
      <c r="F118" s="8" t="str">
        <f t="shared" si="24"/>
        <v/>
      </c>
      <c r="G118" s="6">
        <f t="shared" si="33"/>
        <v>0</v>
      </c>
      <c r="H118" s="6"/>
      <c r="I118" s="6"/>
      <c r="J118" s="6"/>
      <c r="K118" s="6"/>
      <c r="L118" s="6"/>
      <c r="M118" s="6"/>
      <c r="N118" s="6"/>
      <c r="O118" s="6"/>
      <c r="P118" s="6"/>
      <c r="Q118" s="6"/>
      <c r="R118" s="6"/>
      <c r="S118" s="102"/>
    </row>
    <row r="119" spans="1:19" x14ac:dyDescent="0.5">
      <c r="A119" s="77" t="str">
        <f t="shared" si="23"/>
        <v/>
      </c>
      <c r="B119" s="17" t="str">
        <f>'5k Women'!B119</f>
        <v>Christine</v>
      </c>
      <c r="C119" s="17" t="str">
        <f>'5k Women'!C119</f>
        <v>Whitehouse</v>
      </c>
      <c r="D119" s="8" t="str">
        <f t="shared" si="34"/>
        <v/>
      </c>
      <c r="E119" s="8" t="str">
        <f>IF(OR(D119="",COUNTIF($D$4:$D$124,"="&amp;D119)&lt;=1),"",IF(COUNTIF($D$4:$D119,"="&amp;D119)=1,"",COUNTIF($D$4:$D119,"="&amp;D119)-1))</f>
        <v/>
      </c>
      <c r="F119" s="8" t="str">
        <f t="shared" si="24"/>
        <v/>
      </c>
      <c r="G119" s="6">
        <f t="shared" si="33"/>
        <v>0</v>
      </c>
      <c r="H119" s="6"/>
      <c r="I119" s="6"/>
      <c r="J119" s="6"/>
      <c r="K119" s="6"/>
      <c r="L119" s="6"/>
      <c r="M119" s="6"/>
      <c r="N119" s="6"/>
      <c r="O119" s="6"/>
      <c r="P119" s="6"/>
      <c r="Q119" s="6"/>
      <c r="R119" s="6"/>
      <c r="S119" s="102"/>
    </row>
    <row r="120" spans="1:19" x14ac:dyDescent="0.5">
      <c r="A120" s="77">
        <f>F120</f>
        <v>13</v>
      </c>
      <c r="B120" s="17" t="str">
        <f>'5k Women'!B120</f>
        <v>Rebecca</v>
      </c>
      <c r="C120" s="17" t="str">
        <f>'5k Women'!C120</f>
        <v>Whiting</v>
      </c>
      <c r="D120" s="8">
        <f t="shared" si="34"/>
        <v>13</v>
      </c>
      <c r="E120" s="8" t="str">
        <f>IF(OR(D120="",COUNTIF($D$4:$D$124,"="&amp;D120)&lt;=1),"",IF(COUNTIF($D$4:$D120,"="&amp;D120)=1,"",COUNTIF($D$4:$D120,"="&amp;D120)-1))</f>
        <v/>
      </c>
      <c r="F120" s="8">
        <f>IF(D120="","",SUM(D120:E120))</f>
        <v>13</v>
      </c>
      <c r="G120" s="6">
        <f t="shared" si="33"/>
        <v>5.5625000000000001E-2</v>
      </c>
      <c r="H120" s="6"/>
      <c r="I120" s="6">
        <v>5.5625000000000001E-2</v>
      </c>
      <c r="J120" s="6"/>
      <c r="K120" s="6"/>
      <c r="L120" s="6"/>
      <c r="M120" s="6"/>
      <c r="N120" s="6"/>
      <c r="O120" s="6"/>
      <c r="P120" s="6"/>
      <c r="Q120" s="6"/>
      <c r="R120" s="6"/>
      <c r="S120" s="102"/>
    </row>
    <row r="121" spans="1:19" x14ac:dyDescent="0.5">
      <c r="A121" s="77" t="str">
        <f t="shared" si="23"/>
        <v/>
      </c>
      <c r="B121" s="17" t="str">
        <f>'5k Women'!B121</f>
        <v>Cat</v>
      </c>
      <c r="C121" s="17" t="str">
        <f>'5k Women'!C121</f>
        <v>Williamson</v>
      </c>
      <c r="D121" s="8" t="str">
        <f t="shared" si="34"/>
        <v/>
      </c>
      <c r="E121" s="8" t="str">
        <f>IF(OR(D121="",COUNTIF($D$4:$D$124,"="&amp;D121)&lt;=1),"",IF(COUNTIF($D$4:$D121,"="&amp;D121)=1,"",COUNTIF($D$4:$D121,"="&amp;D121)-1))</f>
        <v/>
      </c>
      <c r="F121" s="8" t="str">
        <f t="shared" si="24"/>
        <v/>
      </c>
      <c r="G121" s="6">
        <f t="shared" si="33"/>
        <v>0</v>
      </c>
      <c r="H121" s="6"/>
      <c r="I121" s="6"/>
      <c r="J121" s="6"/>
      <c r="K121" s="6"/>
      <c r="L121" s="6"/>
      <c r="M121" s="6"/>
      <c r="N121" s="6"/>
      <c r="O121" s="6"/>
      <c r="P121" s="6"/>
      <c r="Q121" s="6"/>
      <c r="R121" s="6"/>
      <c r="S121" s="102"/>
    </row>
    <row r="122" spans="1:19" x14ac:dyDescent="0.5">
      <c r="A122" s="77" t="str">
        <f>F122</f>
        <v/>
      </c>
      <c r="B122" s="17" t="str">
        <f>'5k Women'!B122</f>
        <v>Rachel</v>
      </c>
      <c r="C122" s="17" t="str">
        <f>'5k Women'!C122</f>
        <v>Woad</v>
      </c>
      <c r="D122" s="8" t="str">
        <f t="shared" si="34"/>
        <v/>
      </c>
      <c r="E122" s="8" t="str">
        <f>IF(OR(D122="",COUNTIF($D$4:$D$124,"="&amp;D122)&lt;=1),"",IF(COUNTIF($D$4:$D122,"="&amp;D122)=1,"",COUNTIF($D$4:$D122,"="&amp;D122)-1))</f>
        <v/>
      </c>
      <c r="F122" s="8" t="str">
        <f>IF(D122="","",SUM(D122:E122))</f>
        <v/>
      </c>
      <c r="G122" s="6">
        <f t="shared" si="33"/>
        <v>0</v>
      </c>
      <c r="H122" s="6"/>
      <c r="I122" s="6"/>
      <c r="J122" s="6"/>
      <c r="K122" s="6"/>
      <c r="L122" s="6"/>
      <c r="M122" s="6"/>
      <c r="N122" s="6"/>
      <c r="O122" s="6"/>
      <c r="P122" s="6"/>
      <c r="Q122" s="6"/>
      <c r="R122" s="6"/>
      <c r="S122" s="102"/>
    </row>
    <row r="123" spans="1:19" x14ac:dyDescent="0.5">
      <c r="A123" s="77">
        <f t="shared" si="23"/>
        <v>9</v>
      </c>
      <c r="B123" s="17" t="str">
        <f>'5k Women'!B123</f>
        <v>Rebecca</v>
      </c>
      <c r="C123" s="17" t="str">
        <f>'5k Women'!C123</f>
        <v>Woodfield</v>
      </c>
      <c r="D123" s="8">
        <f t="shared" si="34"/>
        <v>9</v>
      </c>
      <c r="E123" s="8" t="str">
        <f>IF(OR(D123="",COUNTIF($D$4:$D$124,"="&amp;D123)&lt;=1),"",IF(COUNTIF($D$4:$D123,"="&amp;D123)=1,"",COUNTIF($D$4:$D123,"="&amp;D123)-1))</f>
        <v/>
      </c>
      <c r="F123" s="8">
        <f t="shared" si="24"/>
        <v>9</v>
      </c>
      <c r="G123" s="6">
        <f t="shared" si="33"/>
        <v>5.4583333333333331E-2</v>
      </c>
      <c r="H123" s="104"/>
      <c r="I123" s="104">
        <v>5.4583333333333331E-2</v>
      </c>
      <c r="J123" s="104"/>
      <c r="K123" s="104"/>
      <c r="L123" s="104"/>
      <c r="M123" s="104"/>
      <c r="N123" s="104"/>
      <c r="O123" s="104"/>
      <c r="P123" s="104"/>
      <c r="Q123" s="104"/>
      <c r="R123" s="104"/>
      <c r="S123" s="105"/>
    </row>
    <row r="124" spans="1:19" x14ac:dyDescent="0.5">
      <c r="A124" s="10" t="str">
        <f t="shared" ref="A124" si="42">F124</f>
        <v/>
      </c>
      <c r="D124" s="8" t="str">
        <f t="shared" si="34"/>
        <v/>
      </c>
      <c r="E124" s="8" t="str">
        <f>IF(OR(D124="",COUNTIF($D$4:$D$124,"="&amp;D124)&lt;=1),"",IF(COUNTIF($D$4:$D124,"="&amp;D124)=1,"",COUNTIF($D$4:$D124,"="&amp;D124)-1))</f>
        <v/>
      </c>
      <c r="F124" s="8" t="str">
        <f t="shared" si="24"/>
        <v/>
      </c>
    </row>
  </sheetData>
  <phoneticPr fontId="0" type="noConversion"/>
  <pageMargins left="0.75" right="0.75" top="1" bottom="1" header="0.5" footer="0.5"/>
  <pageSetup paperSize="9" orientation="landscape" r:id="rId1"/>
  <headerFooter alignWithMargins="0">
    <oddHeader>&amp;A</oddHeader>
    <oddFooter>&amp;L&amp;F&amp;R&amp;D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Sheet8">
    <tabColor rgb="FF00B0F0"/>
    <pageSetUpPr fitToPage="1"/>
  </sheetPr>
  <dimension ref="A1:S143"/>
  <sheetViews>
    <sheetView zoomScale="90" zoomScaleNormal="90" workbookViewId="0">
      <pane xSplit="7" ySplit="3" topLeftCell="H4" activePane="bottomRight" state="frozen"/>
      <selection pane="topRight"/>
      <selection pane="bottomLeft"/>
      <selection pane="bottomRight"/>
    </sheetView>
  </sheetViews>
  <sheetFormatPr defaultColWidth="9.109375" defaultRowHeight="15" x14ac:dyDescent="0.5"/>
  <cols>
    <col min="1" max="1" width="9.109375" style="10"/>
    <col min="2" max="2" width="11.5546875" style="1" customWidth="1"/>
    <col min="3" max="3" width="15.71875" style="1" customWidth="1"/>
    <col min="4" max="6" width="9.71875" style="8" hidden="1" customWidth="1"/>
    <col min="7" max="7" width="11.71875" style="13" bestFit="1" customWidth="1"/>
    <col min="8" max="19" width="14.77734375" style="13" customWidth="1"/>
    <col min="20" max="16384" width="9.109375" style="1"/>
  </cols>
  <sheetData>
    <row r="1" spans="1:19" s="2" customFormat="1" x14ac:dyDescent="0.5">
      <c r="A1" s="62" t="s">
        <v>229</v>
      </c>
      <c r="B1" s="63" t="s">
        <v>252</v>
      </c>
      <c r="C1" s="63" t="s">
        <v>253</v>
      </c>
      <c r="D1" s="64" t="s">
        <v>229</v>
      </c>
      <c r="E1" s="64" t="s">
        <v>230</v>
      </c>
      <c r="F1" s="64" t="s">
        <v>231</v>
      </c>
      <c r="G1" s="67" t="s">
        <v>263</v>
      </c>
      <c r="H1" s="64">
        <v>1</v>
      </c>
      <c r="I1" s="64">
        <v>2</v>
      </c>
      <c r="J1" s="64">
        <v>3</v>
      </c>
      <c r="K1" s="64">
        <v>4</v>
      </c>
      <c r="L1" s="64">
        <v>5</v>
      </c>
      <c r="M1" s="64">
        <v>6</v>
      </c>
      <c r="N1" s="64">
        <v>7</v>
      </c>
      <c r="O1" s="64">
        <v>8</v>
      </c>
      <c r="P1" s="64">
        <v>9</v>
      </c>
      <c r="Q1" s="64">
        <v>10</v>
      </c>
      <c r="R1" s="64">
        <v>11</v>
      </c>
      <c r="S1" s="68">
        <v>12</v>
      </c>
    </row>
    <row r="2" spans="1:19" s="2" customFormat="1" x14ac:dyDescent="0.5">
      <c r="A2" s="69"/>
      <c r="B2" s="70"/>
      <c r="C2" s="70"/>
      <c r="D2" s="70"/>
      <c r="E2" s="70"/>
      <c r="F2" s="37" t="s">
        <v>229</v>
      </c>
      <c r="G2" s="73" t="s">
        <v>262</v>
      </c>
      <c r="H2" s="58" cm="1">
        <f t="array" ref="H2">IF(ROWS(Races10M)&lt;H$1,"",IF(INDEX(Races10M,H$1,2)="","",INDEX(Races10M,H$1,2)))</f>
        <v>46033</v>
      </c>
      <c r="I2" s="58" cm="1">
        <f t="array" ref="I2">IF(ROWS(Races10M)&lt;I$1,"",IF(INDEX(Races10M,I$1,2)="","",INDEX(Races10M,I$1,2)))</f>
        <v>46047</v>
      </c>
      <c r="J2" s="58" cm="1">
        <f t="array" ref="J2">IF(ROWS(Races10M)&lt;J$1,"",IF(INDEX(Races10M,J$1,2)="","",INDEX(Races10M,J$1,2)))</f>
        <v>46075</v>
      </c>
      <c r="K2" s="58" cm="1">
        <f t="array" ref="K2">IF(ROWS(Races10M)&lt;K$1,"",IF(INDEX(Races10M,K$1,2)="","",INDEX(Races10M,K$1,2)))</f>
        <v>46096</v>
      </c>
      <c r="L2" s="58" cm="1">
        <f t="array" ref="L2">IF(ROWS(Races10M)&lt;L$1,"",IF(INDEX(Races10M,L$1,2)="","",INDEX(Races10M,L$1,2)))</f>
        <v>46110</v>
      </c>
      <c r="M2" s="58" t="str" cm="1">
        <f t="array" ref="M2">IF(ROWS(Races10M)&lt;M$1,"",IF(INDEX(Races10M,M$1,2)="","",INDEX(Races10M,M$1,2)))</f>
        <v/>
      </c>
      <c r="N2" s="58" t="str" cm="1">
        <f t="array" ref="N2">IF(ROWS(Races10M)&lt;N$1,"",IF(INDEX(Races10M,N$1,2)="","",INDEX(Races10M,N$1,2)))</f>
        <v/>
      </c>
      <c r="O2" s="58" t="str" cm="1">
        <f t="array" ref="O2">IF(ROWS(Races10M)&lt;O$1,"",IF(INDEX(Races10M,O$1,2)="","",INDEX(Races10M,O$1,2)))</f>
        <v/>
      </c>
      <c r="P2" s="58" t="str" cm="1">
        <f t="array" ref="P2">IF(ROWS(Races10M)&lt;P$1,"",IF(INDEX(Races10M,P$1,2)="","",INDEX(Races10M,P$1,2)))</f>
        <v/>
      </c>
      <c r="Q2" s="58" t="str" cm="1">
        <f t="array" ref="Q2">IF(ROWS(Races10M)&lt;Q$1,"",IF(INDEX(Races10M,Q$1,2)="","",INDEX(Races10M,Q$1,2)))</f>
        <v/>
      </c>
      <c r="R2" s="58" t="str" cm="1">
        <f t="array" ref="R2">IF(ROWS(Races10M)&lt;R$1,"",IF(INDEX(Races10M,R$1,2)="","",INDEX(Races10M,R$1,2)))</f>
        <v/>
      </c>
      <c r="S2" s="74" t="str" cm="1">
        <f t="array" ref="S2">IF(ROWS(Races10M)&lt;S$1,"",IF(INDEX(Races10M,S$1,2)="","",INDEX(Races10M,S$1,2)))</f>
        <v/>
      </c>
    </row>
    <row r="3" spans="1:19" s="79" customFormat="1" ht="38.549999999999997" customHeight="1" thickBot="1" x14ac:dyDescent="0.45">
      <c r="A3" s="75"/>
      <c r="G3" s="98" t="s">
        <v>35</v>
      </c>
      <c r="H3" s="99" t="str" cm="1">
        <f t="array" ref="H3">IF(ROWS(Races10M)&lt;H$1,"",IF(INDEX(Races10M,H$1,3)="","",INDEX(Races10M,H$1,3)))</f>
        <v>Temple Newsom</v>
      </c>
      <c r="I3" s="99" t="str" cm="1">
        <f t="array" ref="I3">IF(ROWS(Races10M)&lt;I$1,"",IF(INDEX(Races10M,I$1,3)="","",INDEX(Races10M,I$1,3)))</f>
        <v>Ferriby</v>
      </c>
      <c r="J3" s="99" t="str" cm="1">
        <f t="array" ref="J3">IF(ROWS(Races10M)&lt;J$1,"",IF(INDEX(Races10M,J$1,3)="","",INDEX(Races10M,J$1,3)))</f>
        <v>Snake Lane</v>
      </c>
      <c r="K3" s="99" t="str" cm="1">
        <f t="array" ref="K3">IF(ROWS(Races10M)&lt;K$1,"",IF(INDEX(Races10M,K$1,3)="","",INDEX(Races10M,K$1,3)))</f>
        <v>Liverpool</v>
      </c>
      <c r="L3" s="99" t="str" cm="1">
        <f t="array" ref="L3">IF(ROWS(Races10M)&lt;L$1,"",IF(INDEX(Races10M,L$1,3)="","",INDEX(Races10M,L$1,3)))</f>
        <v>Vale of York</v>
      </c>
      <c r="M3" s="99" t="str" cm="1">
        <f t="array" ref="M3">IF(ROWS(Races10M)&lt;M$1,"",IF(INDEX(Races10M,M$1,3)="","",INDEX(Races10M,M$1,3)))</f>
        <v/>
      </c>
      <c r="N3" s="99" t="str" cm="1">
        <f t="array" ref="N3">IF(ROWS(Races10M)&lt;N$1,"",IF(INDEX(Races10M,N$1,3)="","",INDEX(Races10M,N$1,3)))</f>
        <v/>
      </c>
      <c r="O3" s="99" t="str" cm="1">
        <f t="array" ref="O3">IF(ROWS(Races10M)&lt;O$1,"",IF(INDEX(Races10M,O$1,3)="","",INDEX(Races10M,O$1,3)))</f>
        <v/>
      </c>
      <c r="P3" s="99" t="str" cm="1">
        <f t="array" ref="P3">IF(ROWS(Races10M)&lt;P$1,"",IF(INDEX(Races10M,P$1,3)="","",INDEX(Races10M,P$1,3)))</f>
        <v/>
      </c>
      <c r="Q3" s="99" t="str" cm="1">
        <f t="array" ref="Q3">IF(ROWS(Races10M)&lt;Q$1,"",IF(INDEX(Races10M,Q$1,3)="","",INDEX(Races10M,Q$1,3)))</f>
        <v/>
      </c>
      <c r="R3" s="99" t="str" cm="1">
        <f t="array" ref="R3">IF(ROWS(Races10M)&lt;R$1,"",IF(INDEX(Races10M,R$1,3)="","",INDEX(Races10M,R$1,3)))</f>
        <v/>
      </c>
      <c r="S3" s="100" t="str" cm="1">
        <f t="array" ref="S3">IF(ROWS(Races10M)&lt;S$1,"",IF(INDEX(Races10M,S$1,3)="","",INDEX(Races10M,S$1,3)))</f>
        <v/>
      </c>
    </row>
    <row r="4" spans="1:19" ht="15.3" thickTop="1" x14ac:dyDescent="0.5">
      <c r="A4" s="77">
        <f t="shared" ref="A4:A71" si="0">F4</f>
        <v>40</v>
      </c>
      <c r="B4" s="17" t="str">
        <f>'5k Men'!B4</f>
        <v>Paul</v>
      </c>
      <c r="C4" s="17" t="str">
        <f>'5k Men'!C4</f>
        <v>Allen</v>
      </c>
      <c r="D4" s="33">
        <f t="shared" ref="D4:D35" si="1">IF(RANK(G4,G$4:G$176,1)-COUNTIF(G$4:G$176,"=0")&lt;=0,"",RANK(G4,G$4:G$176,1)-COUNTIF(G$4:G$176,"=0"))</f>
        <v>40</v>
      </c>
      <c r="E4" s="33" t="str">
        <f>IF(OR(D4="",COUNTIF($D$4:$D$176,"="&amp;D4)&lt;=1),"",IF(COUNTIF($D$4:$D4,"="&amp;D4)=1,"",COUNTIF($D$4:$D4,"="&amp;D4)-1))</f>
        <v/>
      </c>
      <c r="F4" s="33">
        <f t="shared" ref="F4:F72" si="2">IF(D4="","",SUM(D4:E4))</f>
        <v>40</v>
      </c>
      <c r="G4" s="115">
        <f>MIN(H4:S4)</f>
        <v>7.5937500000000005E-2</v>
      </c>
      <c r="H4" s="116"/>
      <c r="I4" s="115">
        <v>7.5937500000000005E-2</v>
      </c>
      <c r="J4" s="115">
        <v>7.9525462962962964E-2</v>
      </c>
      <c r="K4" s="115"/>
      <c r="L4" s="115"/>
      <c r="M4" s="115"/>
      <c r="N4" s="115"/>
      <c r="O4" s="115"/>
      <c r="P4" s="115"/>
      <c r="Q4" s="115"/>
      <c r="R4" s="115"/>
      <c r="S4" s="117"/>
    </row>
    <row r="5" spans="1:19" x14ac:dyDescent="0.5">
      <c r="A5" s="77" t="str">
        <f t="shared" ref="A5" si="3">F5</f>
        <v/>
      </c>
      <c r="B5" s="17" t="str">
        <f>'5k Men'!B5</f>
        <v>Scott</v>
      </c>
      <c r="C5" s="17" t="str">
        <f>'5k Men'!C5</f>
        <v>Altass</v>
      </c>
      <c r="D5" s="8" t="str">
        <f t="shared" si="1"/>
        <v/>
      </c>
      <c r="E5" s="8" t="str">
        <f>IF(OR(D5="",COUNTIF($D$4:$D$176,"="&amp;D5)&lt;=1),"",IF(COUNTIF($D$4:$D5,"="&amp;D5)=1,"",COUNTIF($D$4:$D5,"="&amp;D5)-1))</f>
        <v/>
      </c>
      <c r="F5" s="8" t="str">
        <f t="shared" ref="F5" si="4">IF(D5="","",SUM(D5:E5))</f>
        <v/>
      </c>
      <c r="G5" s="6">
        <f t="shared" ref="G5" si="5">MIN(H5:S5)</f>
        <v>0</v>
      </c>
      <c r="H5" s="118"/>
      <c r="I5" s="6"/>
      <c r="J5" s="6"/>
      <c r="K5" s="6"/>
      <c r="L5" s="6"/>
      <c r="M5" s="6"/>
      <c r="N5" s="6"/>
      <c r="O5" s="6"/>
      <c r="P5" s="6"/>
      <c r="Q5" s="6"/>
      <c r="R5" s="6"/>
      <c r="S5" s="102"/>
    </row>
    <row r="6" spans="1:19" x14ac:dyDescent="0.5">
      <c r="A6" s="77">
        <f t="shared" si="0"/>
        <v>21</v>
      </c>
      <c r="B6" s="17" t="str">
        <f>'5k Men'!B6</f>
        <v>Ben</v>
      </c>
      <c r="C6" s="17" t="str">
        <f>'5k Men'!C6</f>
        <v>Atkinson</v>
      </c>
      <c r="D6" s="8">
        <f t="shared" si="1"/>
        <v>21</v>
      </c>
      <c r="E6" s="8" t="str">
        <f>IF(OR(D6="",COUNTIF($D$4:$D$176,"="&amp;D6)&lt;=1),"",IF(COUNTIF($D$4:$D6,"="&amp;D6)=1,"",COUNTIF($D$4:$D6,"="&amp;D6)-1))</f>
        <v/>
      </c>
      <c r="F6" s="8">
        <f t="shared" si="2"/>
        <v>21</v>
      </c>
      <c r="G6" s="6">
        <f t="shared" ref="G6:G71" si="6">MIN(H6:S6)</f>
        <v>5.2627314814814814E-2</v>
      </c>
      <c r="H6" s="118"/>
      <c r="I6" s="6">
        <v>5.2627314814814814E-2</v>
      </c>
      <c r="J6" s="6">
        <v>5.2650462962962961E-2</v>
      </c>
      <c r="K6" s="6"/>
      <c r="L6" s="6"/>
      <c r="M6" s="6"/>
      <c r="N6" s="6"/>
      <c r="O6" s="6"/>
      <c r="P6" s="6"/>
      <c r="Q6" s="6"/>
      <c r="R6" s="6"/>
      <c r="S6" s="102"/>
    </row>
    <row r="7" spans="1:19" x14ac:dyDescent="0.5">
      <c r="A7" s="77" t="str">
        <f t="shared" si="0"/>
        <v/>
      </c>
      <c r="B7" s="17" t="str">
        <f>'5k Men'!B7</f>
        <v>Owynn</v>
      </c>
      <c r="C7" s="17" t="str">
        <f>'5k Men'!C7</f>
        <v>Baker</v>
      </c>
      <c r="D7" s="8" t="str">
        <f t="shared" si="1"/>
        <v/>
      </c>
      <c r="E7" s="8" t="str">
        <f>IF(OR(D7="",COUNTIF($D$4:$D$176,"="&amp;D7)&lt;=1),"",IF(COUNTIF($D$4:$D7,"="&amp;D7)=1,"",COUNTIF($D$4:$D7,"="&amp;D7)-1))</f>
        <v/>
      </c>
      <c r="F7" s="8" t="str">
        <f t="shared" si="2"/>
        <v/>
      </c>
      <c r="G7" s="6">
        <f t="shared" si="6"/>
        <v>0</v>
      </c>
      <c r="H7" s="118"/>
      <c r="I7" s="6"/>
      <c r="J7" s="6"/>
      <c r="K7" s="6"/>
      <c r="L7" s="6"/>
      <c r="M7" s="6"/>
      <c r="N7" s="6"/>
      <c r="O7" s="6"/>
      <c r="P7" s="6"/>
      <c r="Q7" s="6"/>
      <c r="R7" s="6"/>
      <c r="S7" s="102"/>
    </row>
    <row r="8" spans="1:19" x14ac:dyDescent="0.5">
      <c r="A8" s="77" t="str">
        <f t="shared" si="0"/>
        <v/>
      </c>
      <c r="B8" s="17" t="str">
        <f>'5k Men'!B8</f>
        <v>Neil</v>
      </c>
      <c r="C8" s="17" t="str">
        <f>'5k Men'!C8</f>
        <v>Bant</v>
      </c>
      <c r="D8" s="8" t="str">
        <f t="shared" si="1"/>
        <v/>
      </c>
      <c r="E8" s="8" t="str">
        <f>IF(OR(D8="",COUNTIF($D$4:$D$176,"="&amp;D8)&lt;=1),"",IF(COUNTIF($D$4:$D8,"="&amp;D8)=1,"",COUNTIF($D$4:$D8,"="&amp;D8)-1))</f>
        <v/>
      </c>
      <c r="F8" s="8" t="str">
        <f t="shared" si="2"/>
        <v/>
      </c>
      <c r="G8" s="6">
        <f t="shared" si="6"/>
        <v>0</v>
      </c>
      <c r="H8" s="118"/>
      <c r="I8" s="6"/>
      <c r="J8" s="6"/>
      <c r="K8" s="6"/>
      <c r="L8" s="6"/>
      <c r="M8" s="6"/>
      <c r="N8" s="6"/>
      <c r="O8" s="6"/>
      <c r="P8" s="6"/>
      <c r="Q8" s="6"/>
      <c r="R8" s="6"/>
      <c r="S8" s="102"/>
    </row>
    <row r="9" spans="1:19" x14ac:dyDescent="0.5">
      <c r="A9" s="77" t="str">
        <f>F9</f>
        <v/>
      </c>
      <c r="B9" s="17" t="str">
        <f>'5k Men'!B9</f>
        <v>Matt</v>
      </c>
      <c r="C9" s="17" t="str">
        <f>'5k Men'!C9</f>
        <v>Barry</v>
      </c>
      <c r="D9" s="8" t="str">
        <f t="shared" si="1"/>
        <v/>
      </c>
      <c r="E9" s="8" t="str">
        <f>IF(OR(D9="",COUNTIF($D$4:$D$176,"="&amp;D9)&lt;=1),"",IF(COUNTIF($D$4:$D9,"="&amp;D9)=1,"",COUNTIF($D$4:$D9,"="&amp;D9)-1))</f>
        <v/>
      </c>
      <c r="F9" s="8" t="str">
        <f>IF(D9="","",SUM(D9:E9))</f>
        <v/>
      </c>
      <c r="G9" s="6">
        <f t="shared" ref="G9" si="7">MIN(H9:S9)</f>
        <v>0</v>
      </c>
      <c r="H9" s="118"/>
      <c r="I9" s="6"/>
      <c r="J9" s="6"/>
      <c r="K9" s="6"/>
      <c r="L9" s="6"/>
      <c r="M9" s="6"/>
      <c r="N9" s="6"/>
      <c r="O9" s="6"/>
      <c r="P9" s="6"/>
      <c r="Q9" s="6"/>
      <c r="R9" s="6"/>
      <c r="S9" s="102"/>
    </row>
    <row r="10" spans="1:19" x14ac:dyDescent="0.5">
      <c r="A10" s="77" t="str">
        <f>F10</f>
        <v/>
      </c>
      <c r="B10" s="17" t="str">
        <f>'5k Men'!B10</f>
        <v>Gary</v>
      </c>
      <c r="C10" s="17" t="str">
        <f>'5k Men'!C10</f>
        <v>Baugh</v>
      </c>
      <c r="D10" s="8" t="str">
        <f t="shared" si="1"/>
        <v/>
      </c>
      <c r="E10" s="8" t="str">
        <f>IF(OR(D10="",COUNTIF($D$4:$D$176,"="&amp;D10)&lt;=1),"",IF(COUNTIF($D$4:$D10,"="&amp;D10)=1,"",COUNTIF($D$4:$D10,"="&amp;D10)-1))</f>
        <v/>
      </c>
      <c r="F10" s="8" t="str">
        <f>IF(D10="","",SUM(D10:E10))</f>
        <v/>
      </c>
      <c r="G10" s="6">
        <f t="shared" si="6"/>
        <v>0</v>
      </c>
      <c r="H10" s="118"/>
      <c r="I10" s="6"/>
      <c r="J10" s="6"/>
      <c r="K10" s="6"/>
      <c r="L10" s="6"/>
      <c r="M10" s="6"/>
      <c r="N10" s="6"/>
      <c r="O10" s="6"/>
      <c r="P10" s="6"/>
      <c r="Q10" s="6"/>
      <c r="R10" s="6"/>
      <c r="S10" s="102"/>
    </row>
    <row r="11" spans="1:19" x14ac:dyDescent="0.5">
      <c r="A11" s="77" t="str">
        <f t="shared" ref="A11" si="8">F11</f>
        <v/>
      </c>
      <c r="B11" s="17" t="str">
        <f>'5k Men'!B11</f>
        <v>Antony</v>
      </c>
      <c r="C11" s="17" t="str">
        <f>'5k Men'!C11</f>
        <v>Beard</v>
      </c>
      <c r="D11" s="8" t="str">
        <f t="shared" si="1"/>
        <v/>
      </c>
      <c r="E11" s="8" t="str">
        <f>IF(OR(D11="",COUNTIF($D$4:$D$176,"="&amp;D11)&lt;=1),"",IF(COUNTIF($D$4:$D11,"="&amp;D11)=1,"",COUNTIF($D$4:$D11,"="&amp;D11)-1))</f>
        <v/>
      </c>
      <c r="F11" s="8" t="str">
        <f t="shared" ref="F11" si="9">IF(D11="","",SUM(D11:E11))</f>
        <v/>
      </c>
      <c r="G11" s="6">
        <f t="shared" ref="G11" si="10">MIN(H11:S11)</f>
        <v>0</v>
      </c>
      <c r="H11" s="118"/>
      <c r="I11" s="6"/>
      <c r="J11" s="6"/>
      <c r="K11" s="6"/>
      <c r="L11" s="6"/>
      <c r="M11" s="6"/>
      <c r="N11" s="6"/>
      <c r="O11" s="6"/>
      <c r="P11" s="6"/>
      <c r="Q11" s="6"/>
      <c r="R11" s="6"/>
      <c r="S11" s="102"/>
    </row>
    <row r="12" spans="1:19" x14ac:dyDescent="0.5">
      <c r="A12" s="77" t="str">
        <f t="shared" si="0"/>
        <v/>
      </c>
      <c r="B12" s="17" t="str">
        <f>'5k Men'!B12</f>
        <v>Tony</v>
      </c>
      <c r="C12" s="17" t="str">
        <f>'5k Men'!C12</f>
        <v>Beck</v>
      </c>
      <c r="D12" s="8" t="str">
        <f t="shared" si="1"/>
        <v/>
      </c>
      <c r="E12" s="8" t="str">
        <f>IF(OR(D12="",COUNTIF($D$4:$D$176,"="&amp;D12)&lt;=1),"",IF(COUNTIF($D$4:$D12,"="&amp;D12)=1,"",COUNTIF($D$4:$D12,"="&amp;D12)-1))</f>
        <v/>
      </c>
      <c r="F12" s="8" t="str">
        <f t="shared" si="2"/>
        <v/>
      </c>
      <c r="G12" s="6">
        <f t="shared" si="6"/>
        <v>0</v>
      </c>
      <c r="H12" s="118"/>
      <c r="I12" s="6"/>
      <c r="J12" s="6"/>
      <c r="K12" s="6"/>
      <c r="L12" s="6"/>
      <c r="M12" s="6"/>
      <c r="N12" s="6"/>
      <c r="O12" s="6"/>
      <c r="P12" s="6"/>
      <c r="Q12" s="6"/>
      <c r="R12" s="6"/>
      <c r="S12" s="102"/>
    </row>
    <row r="13" spans="1:19" x14ac:dyDescent="0.5">
      <c r="A13" s="77" t="str">
        <f t="shared" ref="A13" si="11">F13</f>
        <v/>
      </c>
      <c r="B13" s="17" t="str">
        <f>'5k Men'!B13</f>
        <v>Oskar</v>
      </c>
      <c r="C13" s="17" t="str">
        <f>'5k Men'!C13</f>
        <v>Bengtsson</v>
      </c>
      <c r="D13" s="8" t="str">
        <f t="shared" si="1"/>
        <v/>
      </c>
      <c r="E13" s="8" t="str">
        <f>IF(OR(D13="",COUNTIF($D$4:$D$176,"="&amp;D13)&lt;=1),"",IF(COUNTIF($D$4:$D13,"="&amp;D13)=1,"",COUNTIF($D$4:$D13,"="&amp;D13)-1))</f>
        <v/>
      </c>
      <c r="F13" s="8" t="str">
        <f t="shared" ref="F13" si="12">IF(D13="","",SUM(D13:E13))</f>
        <v/>
      </c>
      <c r="G13" s="6">
        <f t="shared" ref="G13" si="13">MIN(H13:S13)</f>
        <v>0</v>
      </c>
      <c r="H13" s="118"/>
      <c r="I13" s="6"/>
      <c r="J13" s="6"/>
      <c r="K13" s="6"/>
      <c r="L13" s="6"/>
      <c r="M13" s="6"/>
      <c r="N13" s="6"/>
      <c r="O13" s="6"/>
      <c r="P13" s="6"/>
      <c r="Q13" s="6"/>
      <c r="R13" s="6"/>
      <c r="S13" s="102"/>
    </row>
    <row r="14" spans="1:19" x14ac:dyDescent="0.5">
      <c r="A14" s="77">
        <f t="shared" si="0"/>
        <v>7</v>
      </c>
      <c r="B14" s="17" t="str">
        <f>'5k Men'!B14</f>
        <v>Simon</v>
      </c>
      <c r="C14" s="17" t="str">
        <f>'5k Men'!C14</f>
        <v>Bishop</v>
      </c>
      <c r="D14" s="8">
        <f t="shared" si="1"/>
        <v>7</v>
      </c>
      <c r="E14" s="8" t="str">
        <f>IF(OR(D14="",COUNTIF($D$4:$D$176,"="&amp;D14)&lt;=1),"",IF(COUNTIF($D$4:$D14,"="&amp;D14)=1,"",COUNTIF($D$4:$D14,"="&amp;D14)-1))</f>
        <v/>
      </c>
      <c r="F14" s="8">
        <f t="shared" si="2"/>
        <v>7</v>
      </c>
      <c r="G14" s="6">
        <f t="shared" si="6"/>
        <v>4.3692129629629629E-2</v>
      </c>
      <c r="H14" s="118"/>
      <c r="I14" s="6">
        <v>4.3819444444444446E-2</v>
      </c>
      <c r="J14" s="6">
        <v>4.3692129629629629E-2</v>
      </c>
      <c r="K14" s="6"/>
      <c r="L14" s="6"/>
      <c r="M14" s="6"/>
      <c r="N14" s="6"/>
      <c r="O14" s="6"/>
      <c r="P14" s="6"/>
      <c r="Q14" s="6"/>
      <c r="R14" s="6"/>
      <c r="S14" s="102"/>
    </row>
    <row r="15" spans="1:19" x14ac:dyDescent="0.5">
      <c r="A15" s="77" t="str">
        <f t="shared" ref="A15" si="14">F15</f>
        <v/>
      </c>
      <c r="B15" s="17" t="str">
        <f>'5k Men'!B15</f>
        <v>Ian</v>
      </c>
      <c r="C15" s="17" t="str">
        <f>'5k Men'!C15</f>
        <v>Blakey</v>
      </c>
      <c r="D15" s="8" t="str">
        <f t="shared" si="1"/>
        <v/>
      </c>
      <c r="E15" s="8" t="str">
        <f>IF(OR(D15="",COUNTIF($D$4:$D$176,"="&amp;D15)&lt;=1),"",IF(COUNTIF($D$4:$D15,"="&amp;D15)=1,"",COUNTIF($D$4:$D15,"="&amp;D15)-1))</f>
        <v/>
      </c>
      <c r="F15" s="8" t="str">
        <f t="shared" ref="F15" si="15">IF(D15="","",SUM(D15:E15))</f>
        <v/>
      </c>
      <c r="G15" s="6">
        <f t="shared" ref="G15" si="16">MIN(H15:S15)</f>
        <v>0</v>
      </c>
      <c r="H15" s="118"/>
      <c r="I15" s="6"/>
      <c r="J15" s="6"/>
      <c r="K15" s="6"/>
      <c r="L15" s="6"/>
      <c r="M15" s="6"/>
      <c r="N15" s="6"/>
      <c r="O15" s="6"/>
      <c r="P15" s="6"/>
      <c r="Q15" s="6"/>
      <c r="R15" s="6"/>
      <c r="S15" s="102"/>
    </row>
    <row r="16" spans="1:19" x14ac:dyDescent="0.5">
      <c r="A16" s="77" t="str">
        <f t="shared" si="0"/>
        <v/>
      </c>
      <c r="B16" s="17" t="str">
        <f>'5k Men'!B16</f>
        <v>Ian</v>
      </c>
      <c r="C16" s="17" t="str">
        <f>'5k Men'!C16</f>
        <v>Boardley</v>
      </c>
      <c r="D16" s="8" t="str">
        <f t="shared" si="1"/>
        <v/>
      </c>
      <c r="E16" s="8" t="str">
        <f>IF(OR(D16="",COUNTIF($D$4:$D$176,"="&amp;D16)&lt;=1),"",IF(COUNTIF($D$4:$D16,"="&amp;D16)=1,"",COUNTIF($D$4:$D16,"="&amp;D16)-1))</f>
        <v/>
      </c>
      <c r="F16" s="8" t="str">
        <f t="shared" si="2"/>
        <v/>
      </c>
      <c r="G16" s="6">
        <f t="shared" si="6"/>
        <v>0</v>
      </c>
      <c r="H16" s="118"/>
      <c r="I16" s="6"/>
      <c r="J16" s="6"/>
      <c r="K16" s="6"/>
      <c r="L16" s="6"/>
      <c r="M16" s="6"/>
      <c r="N16" s="6"/>
      <c r="O16" s="6"/>
      <c r="P16" s="6"/>
      <c r="Q16" s="6"/>
      <c r="R16" s="6"/>
      <c r="S16" s="102"/>
    </row>
    <row r="17" spans="1:19" x14ac:dyDescent="0.5">
      <c r="A17" s="77" t="str">
        <f t="shared" si="0"/>
        <v/>
      </c>
      <c r="B17" s="17" t="str">
        <f>'5k Men'!B17</f>
        <v>Tim</v>
      </c>
      <c r="C17" s="17" t="str">
        <f>'5k Men'!C17</f>
        <v>Bourne</v>
      </c>
      <c r="D17" s="8" t="str">
        <f t="shared" si="1"/>
        <v/>
      </c>
      <c r="E17" s="8" t="str">
        <f>IF(OR(D17="",COUNTIF($D$4:$D$176,"="&amp;D17)&lt;=1),"",IF(COUNTIF($D$4:$D17,"="&amp;D17)=1,"",COUNTIF($D$4:$D17,"="&amp;D17)-1))</f>
        <v/>
      </c>
      <c r="F17" s="8" t="str">
        <f t="shared" si="2"/>
        <v/>
      </c>
      <c r="G17" s="6">
        <f t="shared" si="6"/>
        <v>0</v>
      </c>
      <c r="H17" s="118"/>
      <c r="I17" s="6"/>
      <c r="J17" s="6"/>
      <c r="K17" s="6"/>
      <c r="L17" s="6"/>
      <c r="M17" s="6"/>
      <c r="N17" s="6"/>
      <c r="O17" s="6"/>
      <c r="P17" s="6"/>
      <c r="Q17" s="6"/>
      <c r="R17" s="6"/>
      <c r="S17" s="102"/>
    </row>
    <row r="18" spans="1:19" x14ac:dyDescent="0.5">
      <c r="A18" s="77" t="str">
        <f>F18</f>
        <v/>
      </c>
      <c r="B18" s="17" t="str">
        <f>'5k Men'!B18</f>
        <v>Daniel</v>
      </c>
      <c r="C18" s="17" t="str">
        <f>'5k Men'!C18</f>
        <v>Bridel</v>
      </c>
      <c r="D18" s="8" t="str">
        <f t="shared" si="1"/>
        <v/>
      </c>
      <c r="E18" s="8" t="str">
        <f>IF(OR(D18="",COUNTIF($D$4:$D$176,"="&amp;D18)&lt;=1),"",IF(COUNTIF($D$4:$D18,"="&amp;D18)=1,"",COUNTIF($D$4:$D18,"="&amp;D18)-1))</f>
        <v/>
      </c>
      <c r="F18" s="8" t="str">
        <f>IF(D18="","",SUM(D18:E18))</f>
        <v/>
      </c>
      <c r="G18" s="6">
        <f t="shared" ref="G18:G19" si="17">MIN(H18:S18)</f>
        <v>0</v>
      </c>
      <c r="H18" s="118"/>
      <c r="I18" s="6"/>
      <c r="J18" s="6"/>
      <c r="K18" s="6"/>
      <c r="L18" s="6"/>
      <c r="M18" s="6"/>
      <c r="N18" s="6"/>
      <c r="O18" s="6"/>
      <c r="P18" s="6"/>
      <c r="Q18" s="6"/>
      <c r="R18" s="6"/>
      <c r="S18" s="102"/>
    </row>
    <row r="19" spans="1:19" x14ac:dyDescent="0.5">
      <c r="A19" s="77" t="str">
        <f>F19</f>
        <v/>
      </c>
      <c r="B19" s="17" t="str">
        <f>'5k Men'!B19</f>
        <v>Anthony</v>
      </c>
      <c r="C19" s="17" t="str">
        <f>'5k Men'!C19</f>
        <v>Bristow</v>
      </c>
      <c r="D19" s="8" t="str">
        <f t="shared" si="1"/>
        <v/>
      </c>
      <c r="E19" s="8" t="str">
        <f>IF(OR(D19="",COUNTIF($D$4:$D$176,"="&amp;D19)&lt;=1),"",IF(COUNTIF($D$4:$D19,"="&amp;D19)=1,"",COUNTIF($D$4:$D19,"="&amp;D19)-1))</f>
        <v/>
      </c>
      <c r="F19" s="8" t="str">
        <f>IF(D19="","",SUM(D19:E19))</f>
        <v/>
      </c>
      <c r="G19" s="6">
        <f t="shared" si="17"/>
        <v>0</v>
      </c>
      <c r="H19" s="118"/>
      <c r="I19" s="6"/>
      <c r="J19" s="6"/>
      <c r="K19" s="6"/>
      <c r="L19" s="6"/>
      <c r="M19" s="6"/>
      <c r="N19" s="6"/>
      <c r="O19" s="6"/>
      <c r="P19" s="6"/>
      <c r="Q19" s="6"/>
      <c r="R19" s="6"/>
      <c r="S19" s="102"/>
    </row>
    <row r="20" spans="1:19" x14ac:dyDescent="0.5">
      <c r="A20" s="77">
        <f>F20</f>
        <v>5</v>
      </c>
      <c r="B20" s="17" t="str">
        <f>'5k Men'!B20</f>
        <v>Calum</v>
      </c>
      <c r="C20" s="17" t="str">
        <f>'5k Men'!C20</f>
        <v>Bunn</v>
      </c>
      <c r="D20" s="8">
        <f t="shared" si="1"/>
        <v>5</v>
      </c>
      <c r="E20" s="8" t="str">
        <f>IF(OR(D20="",COUNTIF($D$4:$D$176,"="&amp;D20)&lt;=1),"",IF(COUNTIF($D$4:$D20,"="&amp;D20)=1,"",COUNTIF($D$4:$D20,"="&amp;D20)-1))</f>
        <v/>
      </c>
      <c r="F20" s="8">
        <f>IF(D20="","",SUM(D20:E20))</f>
        <v>5</v>
      </c>
      <c r="G20" s="6">
        <f t="shared" si="6"/>
        <v>4.3043981481481482E-2</v>
      </c>
      <c r="H20" s="118"/>
      <c r="I20" s="6">
        <v>4.3043981481481482E-2</v>
      </c>
      <c r="J20" s="6">
        <v>4.8900462962962965E-2</v>
      </c>
      <c r="K20" s="6"/>
      <c r="L20" s="6"/>
      <c r="M20" s="6"/>
      <c r="N20" s="6"/>
      <c r="O20" s="6"/>
      <c r="P20" s="6"/>
      <c r="Q20" s="6"/>
      <c r="R20" s="6"/>
      <c r="S20" s="102"/>
    </row>
    <row r="21" spans="1:19" x14ac:dyDescent="0.5">
      <c r="A21" s="77" t="str">
        <f>F21</f>
        <v/>
      </c>
      <c r="B21" s="17" t="str">
        <f>'5k Men'!B21</f>
        <v>David</v>
      </c>
      <c r="C21" s="17" t="str">
        <f>'5k Men'!C21</f>
        <v>Butt</v>
      </c>
      <c r="D21" s="8" t="str">
        <f t="shared" si="1"/>
        <v/>
      </c>
      <c r="E21" s="8" t="str">
        <f>IF(OR(D21="",COUNTIF($D$4:$D$176,"="&amp;D21)&lt;=1),"",IF(COUNTIF($D$4:$D21,"="&amp;D21)=1,"",COUNTIF($D$4:$D21,"="&amp;D21)-1))</f>
        <v/>
      </c>
      <c r="F21" s="8" t="str">
        <f>IF(D21="","",SUM(D21:E21))</f>
        <v/>
      </c>
      <c r="G21" s="6">
        <f t="shared" si="6"/>
        <v>0</v>
      </c>
      <c r="H21" s="118"/>
      <c r="I21" s="6"/>
      <c r="J21" s="6"/>
      <c r="K21" s="6"/>
      <c r="L21" s="6"/>
      <c r="M21" s="6"/>
      <c r="N21" s="6"/>
      <c r="O21" s="6"/>
      <c r="P21" s="6"/>
      <c r="Q21" s="6"/>
      <c r="R21" s="6"/>
      <c r="S21" s="102"/>
    </row>
    <row r="22" spans="1:19" x14ac:dyDescent="0.5">
      <c r="A22" s="77" t="str">
        <f>F22</f>
        <v/>
      </c>
      <c r="B22" s="17" t="str">
        <f>'5k Men'!B22</f>
        <v>Paul</v>
      </c>
      <c r="C22" s="17" t="str">
        <f>'5k Men'!C22</f>
        <v>Chambers</v>
      </c>
      <c r="D22" s="8" t="str">
        <f t="shared" si="1"/>
        <v/>
      </c>
      <c r="E22" s="8" t="str">
        <f>IF(OR(D22="",COUNTIF($D$4:$D$176,"="&amp;D22)&lt;=1),"",IF(COUNTIF($D$4:$D22,"="&amp;D22)=1,"",COUNTIF($D$4:$D22,"="&amp;D22)-1))</f>
        <v/>
      </c>
      <c r="F22" s="8" t="str">
        <f>IF(D22="","",SUM(D22:E22))</f>
        <v/>
      </c>
      <c r="G22" s="6">
        <f t="shared" si="6"/>
        <v>0</v>
      </c>
      <c r="H22" s="118"/>
      <c r="I22" s="6"/>
      <c r="J22" s="6"/>
      <c r="K22" s="6"/>
      <c r="L22" s="6"/>
      <c r="M22" s="6"/>
      <c r="N22" s="6"/>
      <c r="O22" s="6"/>
      <c r="P22" s="6"/>
      <c r="Q22" s="6"/>
      <c r="R22" s="6"/>
      <c r="S22" s="102"/>
    </row>
    <row r="23" spans="1:19" x14ac:dyDescent="0.5">
      <c r="A23" s="77">
        <f t="shared" si="0"/>
        <v>18</v>
      </c>
      <c r="B23" s="17" t="str">
        <f>'5k Men'!B23</f>
        <v>Paul</v>
      </c>
      <c r="C23" s="17" t="str">
        <f>'5k Men'!C23</f>
        <v>Clark</v>
      </c>
      <c r="D23" s="8">
        <f t="shared" si="1"/>
        <v>18</v>
      </c>
      <c r="E23" s="8" t="str">
        <f>IF(OR(D23="",COUNTIF($D$4:$D$176,"="&amp;D23)&lt;=1),"",IF(COUNTIF($D$4:$D23,"="&amp;D23)=1,"",COUNTIF($D$4:$D23,"="&amp;D23)-1))</f>
        <v/>
      </c>
      <c r="F23" s="8">
        <f t="shared" si="2"/>
        <v>18</v>
      </c>
      <c r="G23" s="6">
        <f t="shared" si="6"/>
        <v>5.0462962962962966E-2</v>
      </c>
      <c r="H23" s="118"/>
      <c r="I23" s="6">
        <v>5.1111111111111114E-2</v>
      </c>
      <c r="J23" s="6">
        <v>5.0462962962962966E-2</v>
      </c>
      <c r="K23" s="6"/>
      <c r="L23" s="6"/>
      <c r="M23" s="6"/>
      <c r="N23" s="6"/>
      <c r="O23" s="6"/>
      <c r="P23" s="6"/>
      <c r="Q23" s="6"/>
      <c r="R23" s="6"/>
      <c r="S23" s="102"/>
    </row>
    <row r="24" spans="1:19" x14ac:dyDescent="0.5">
      <c r="A24" s="77" t="str">
        <f t="shared" ref="A24" si="18">F24</f>
        <v/>
      </c>
      <c r="B24" s="17" t="s">
        <v>236</v>
      </c>
      <c r="C24" s="17" t="s">
        <v>237</v>
      </c>
      <c r="D24" s="8" t="str">
        <f t="shared" si="1"/>
        <v/>
      </c>
      <c r="E24" s="8" t="str">
        <f>IF(OR(D24="",COUNTIF($D$4:$D$176,"="&amp;D24)&lt;=1),"",IF(COUNTIF($D$4:$D24,"="&amp;D24)=1,"",COUNTIF($D$4:$D24,"="&amp;D24)-1))</f>
        <v/>
      </c>
      <c r="F24" s="8" t="str">
        <f t="shared" ref="F24" si="19">IF(D24="","",SUM(D24:E24))</f>
        <v/>
      </c>
      <c r="G24" s="6">
        <f t="shared" ref="G24" si="20">MIN(H24:S24)</f>
        <v>0</v>
      </c>
      <c r="H24" s="118"/>
      <c r="I24" s="6"/>
      <c r="J24" s="6"/>
      <c r="K24" s="6"/>
      <c r="L24" s="6"/>
      <c r="M24" s="6"/>
      <c r="N24" s="6"/>
      <c r="O24" s="6"/>
      <c r="P24" s="6"/>
      <c r="Q24" s="6"/>
      <c r="R24" s="6"/>
      <c r="S24" s="102"/>
    </row>
    <row r="25" spans="1:19" x14ac:dyDescent="0.5">
      <c r="A25" s="77" t="str">
        <f t="shared" si="0"/>
        <v/>
      </c>
      <c r="B25" s="17" t="s">
        <v>236</v>
      </c>
      <c r="C25" s="17" t="s">
        <v>237</v>
      </c>
      <c r="D25" s="8" t="str">
        <f t="shared" si="1"/>
        <v/>
      </c>
      <c r="E25" s="8" t="str">
        <f>IF(OR(D25="",COUNTIF($D$4:$D$176,"="&amp;D25)&lt;=1),"",IF(COUNTIF($D$4:$D25,"="&amp;D25)=1,"",COUNTIF($D$4:$D25,"="&amp;D25)-1))</f>
        <v/>
      </c>
      <c r="F25" s="8" t="str">
        <f t="shared" si="2"/>
        <v/>
      </c>
      <c r="G25" s="6">
        <f t="shared" si="6"/>
        <v>0</v>
      </c>
      <c r="H25" s="118"/>
      <c r="I25" s="6"/>
      <c r="J25" s="6"/>
      <c r="K25" s="6"/>
      <c r="L25" s="6"/>
      <c r="M25" s="6"/>
      <c r="N25" s="6"/>
      <c r="O25" s="6"/>
      <c r="P25" s="6"/>
      <c r="Q25" s="6"/>
      <c r="R25" s="6"/>
      <c r="S25" s="102"/>
    </row>
    <row r="26" spans="1:19" x14ac:dyDescent="0.5">
      <c r="A26" s="77" t="str">
        <f>F26</f>
        <v/>
      </c>
      <c r="B26" s="17" t="str">
        <f>'5k Men'!B26</f>
        <v>Phil</v>
      </c>
      <c r="C26" s="17" t="str">
        <f>'5k Men'!C26</f>
        <v>Connor</v>
      </c>
      <c r="D26" s="8" t="str">
        <f t="shared" si="1"/>
        <v/>
      </c>
      <c r="E26" s="8" t="str">
        <f>IF(OR(D26="",COUNTIF($D$4:$D$176,"="&amp;D26)&lt;=1),"",IF(COUNTIF($D$4:$D26,"="&amp;D26)=1,"",COUNTIF($D$4:$D26,"="&amp;D26)-1))</f>
        <v/>
      </c>
      <c r="F26" s="8" t="str">
        <f>IF(D26="","",SUM(D26:E26))</f>
        <v/>
      </c>
      <c r="G26" s="6">
        <f t="shared" si="6"/>
        <v>0</v>
      </c>
      <c r="H26" s="118"/>
      <c r="I26" s="6"/>
      <c r="J26" s="6"/>
      <c r="K26" s="6"/>
      <c r="L26" s="6"/>
      <c r="M26" s="6"/>
      <c r="N26" s="6"/>
      <c r="O26" s="6"/>
      <c r="P26" s="6"/>
      <c r="Q26" s="6"/>
      <c r="R26" s="6"/>
      <c r="S26" s="102"/>
    </row>
    <row r="27" spans="1:19" x14ac:dyDescent="0.5">
      <c r="A27" s="77">
        <f t="shared" si="0"/>
        <v>16</v>
      </c>
      <c r="B27" s="17" t="str">
        <f>'5k Men'!B27</f>
        <v>Mark</v>
      </c>
      <c r="C27" s="17" t="str">
        <f>'5k Men'!C27</f>
        <v>Dalton</v>
      </c>
      <c r="D27" s="8">
        <f t="shared" si="1"/>
        <v>16</v>
      </c>
      <c r="E27" s="8" t="str">
        <f>IF(OR(D27="",COUNTIF($D$4:$D$176,"="&amp;D27)&lt;=1),"",IF(COUNTIF($D$4:$D27,"="&amp;D27)=1,"",COUNTIF($D$4:$D27,"="&amp;D27)-1))</f>
        <v/>
      </c>
      <c r="F27" s="8">
        <f t="shared" si="2"/>
        <v>16</v>
      </c>
      <c r="G27" s="6">
        <f t="shared" si="6"/>
        <v>4.9907407407407407E-2</v>
      </c>
      <c r="H27" s="118"/>
      <c r="I27" s="6"/>
      <c r="J27" s="6">
        <v>4.9907407407407407E-2</v>
      </c>
      <c r="K27" s="6"/>
      <c r="L27" s="6"/>
      <c r="M27" s="6"/>
      <c r="N27" s="6"/>
      <c r="O27" s="6"/>
      <c r="P27" s="6"/>
      <c r="Q27" s="6"/>
      <c r="R27" s="6"/>
      <c r="S27" s="102"/>
    </row>
    <row r="28" spans="1:19" x14ac:dyDescent="0.5">
      <c r="A28" s="77" t="str">
        <f>F28</f>
        <v/>
      </c>
      <c r="B28" s="17" t="str">
        <f>'5k Men'!B28</f>
        <v>Gregory</v>
      </c>
      <c r="C28" s="17" t="str">
        <f>'5k Men'!C28</f>
        <v>Davis</v>
      </c>
      <c r="D28" s="8" t="str">
        <f t="shared" si="1"/>
        <v/>
      </c>
      <c r="E28" s="8" t="str">
        <f>IF(OR(D28="",COUNTIF($D$4:$D$176,"="&amp;D28)&lt;=1),"",IF(COUNTIF($D$4:$D28,"="&amp;D28)=1,"",COUNTIF($D$4:$D28,"="&amp;D28)-1))</f>
        <v/>
      </c>
      <c r="F28" s="8" t="str">
        <f>IF(D28="","",SUM(D28:E28))</f>
        <v/>
      </c>
      <c r="G28" s="6">
        <f t="shared" ref="G28" si="21">MIN(H28:S28)</f>
        <v>0</v>
      </c>
      <c r="H28" s="118"/>
      <c r="I28" s="6"/>
      <c r="J28" s="6"/>
      <c r="K28" s="6"/>
      <c r="L28" s="6"/>
      <c r="M28" s="6"/>
      <c r="N28" s="6"/>
      <c r="O28" s="6"/>
      <c r="P28" s="6"/>
      <c r="Q28" s="6"/>
      <c r="R28" s="6"/>
      <c r="S28" s="102"/>
    </row>
    <row r="29" spans="1:19" x14ac:dyDescent="0.5">
      <c r="A29" s="77">
        <f>F29</f>
        <v>37</v>
      </c>
      <c r="B29" s="17" t="str">
        <f>'5k Men'!B29</f>
        <v>Daniel</v>
      </c>
      <c r="C29" s="17" t="str">
        <f>'5k Men'!C29</f>
        <v>Dawson</v>
      </c>
      <c r="D29" s="8">
        <f t="shared" si="1"/>
        <v>37</v>
      </c>
      <c r="E29" s="8" t="str">
        <f>IF(OR(D29="",COUNTIF($D$4:$D$176,"="&amp;D29)&lt;=1),"",IF(COUNTIF($D$4:$D29,"="&amp;D29)=1,"",COUNTIF($D$4:$D29,"="&amp;D29)-1))</f>
        <v/>
      </c>
      <c r="F29" s="8">
        <f>IF(D29="","",SUM(D29:E29))</f>
        <v>37</v>
      </c>
      <c r="G29" s="6">
        <f t="shared" si="6"/>
        <v>6.4664351851851848E-2</v>
      </c>
      <c r="H29" s="118"/>
      <c r="I29" s="6"/>
      <c r="J29" s="6">
        <v>6.4664351851851848E-2</v>
      </c>
      <c r="K29" s="6"/>
      <c r="L29" s="6"/>
      <c r="M29" s="6"/>
      <c r="N29" s="6"/>
      <c r="O29" s="6"/>
      <c r="P29" s="6"/>
      <c r="Q29" s="6"/>
      <c r="R29" s="6"/>
      <c r="S29" s="102"/>
    </row>
    <row r="30" spans="1:19" x14ac:dyDescent="0.5">
      <c r="A30" s="77">
        <f t="shared" si="0"/>
        <v>13</v>
      </c>
      <c r="B30" s="17" t="str">
        <f>'5k Men'!B30</f>
        <v>John</v>
      </c>
      <c r="C30" s="17" t="str">
        <f>'5k Men'!C30</f>
        <v>Dawson</v>
      </c>
      <c r="D30" s="8">
        <f t="shared" si="1"/>
        <v>13</v>
      </c>
      <c r="E30" s="8" t="str">
        <f>IF(OR(D30="",COUNTIF($D$4:$D$176,"="&amp;D30)&lt;=1),"",IF(COUNTIF($D$4:$D30,"="&amp;D30)=1,"",COUNTIF($D$4:$D30,"="&amp;D30)-1))</f>
        <v/>
      </c>
      <c r="F30" s="8">
        <f t="shared" si="2"/>
        <v>13</v>
      </c>
      <c r="G30" s="6">
        <f t="shared" si="6"/>
        <v>4.9375000000000002E-2</v>
      </c>
      <c r="H30" s="118"/>
      <c r="I30" s="6">
        <v>5.1331018518518519E-2</v>
      </c>
      <c r="J30" s="6">
        <v>4.9375000000000002E-2</v>
      </c>
      <c r="K30" s="6"/>
      <c r="L30" s="6"/>
      <c r="M30" s="6"/>
      <c r="N30" s="6"/>
      <c r="O30" s="6"/>
      <c r="P30" s="6"/>
      <c r="Q30" s="6"/>
      <c r="R30" s="6"/>
      <c r="S30" s="102"/>
    </row>
    <row r="31" spans="1:19" x14ac:dyDescent="0.5">
      <c r="A31" s="77" t="str">
        <f>F31</f>
        <v/>
      </c>
      <c r="B31" s="17" t="str">
        <f>'5k Men'!B31</f>
        <v>Tom</v>
      </c>
      <c r="C31" s="17" t="str">
        <f>'5k Men'!C31</f>
        <v>Dawson</v>
      </c>
      <c r="D31" s="8" t="str">
        <f t="shared" si="1"/>
        <v/>
      </c>
      <c r="E31" s="8" t="str">
        <f>IF(OR(D31="",COUNTIF($D$4:$D$176,"="&amp;D31)&lt;=1),"",IF(COUNTIF($D$4:$D31,"="&amp;D31)=1,"",COUNTIF($D$4:$D31,"="&amp;D31)-1))</f>
        <v/>
      </c>
      <c r="F31" s="8" t="str">
        <f>IF(D31="","",SUM(D31:E31))</f>
        <v/>
      </c>
      <c r="G31" s="6">
        <f t="shared" si="6"/>
        <v>0</v>
      </c>
      <c r="H31" s="118"/>
      <c r="I31" s="6"/>
      <c r="J31" s="6"/>
      <c r="K31" s="6"/>
      <c r="L31" s="6"/>
      <c r="M31" s="6"/>
      <c r="N31" s="6"/>
      <c r="O31" s="6"/>
      <c r="P31" s="6"/>
      <c r="Q31" s="6"/>
      <c r="R31" s="6"/>
      <c r="S31" s="102"/>
    </row>
    <row r="32" spans="1:19" x14ac:dyDescent="0.5">
      <c r="A32" s="77" t="str">
        <f t="shared" si="0"/>
        <v/>
      </c>
      <c r="B32" s="17" t="str">
        <f>'5k Men'!B32</f>
        <v>Matthew</v>
      </c>
      <c r="C32" s="17" t="str">
        <f>'5k Men'!C32</f>
        <v>Dell</v>
      </c>
      <c r="D32" s="8" t="str">
        <f t="shared" si="1"/>
        <v/>
      </c>
      <c r="E32" s="8" t="str">
        <f>IF(OR(D32="",COUNTIF($D$4:$D$176,"="&amp;D32)&lt;=1),"",IF(COUNTIF($D$4:$D32,"="&amp;D32)=1,"",COUNTIF($D$4:$D32,"="&amp;D32)-1))</f>
        <v/>
      </c>
      <c r="F32" s="8" t="str">
        <f t="shared" si="2"/>
        <v/>
      </c>
      <c r="G32" s="6">
        <f t="shared" si="6"/>
        <v>0</v>
      </c>
      <c r="H32" s="118"/>
      <c r="I32" s="6"/>
      <c r="J32" s="6"/>
      <c r="K32" s="6"/>
      <c r="L32" s="6"/>
      <c r="M32" s="6"/>
      <c r="N32" s="6"/>
      <c r="O32" s="6"/>
      <c r="P32" s="6"/>
      <c r="Q32" s="6"/>
      <c r="R32" s="6"/>
      <c r="S32" s="102"/>
    </row>
    <row r="33" spans="1:19" x14ac:dyDescent="0.5">
      <c r="A33" s="77" t="str">
        <f>F33</f>
        <v/>
      </c>
      <c r="B33" s="17" t="str">
        <f>'5k Men'!B33</f>
        <v>Connor</v>
      </c>
      <c r="C33" s="17" t="str">
        <f>'5k Men'!C33</f>
        <v>Derbyshire</v>
      </c>
      <c r="D33" s="8" t="str">
        <f t="shared" si="1"/>
        <v/>
      </c>
      <c r="E33" s="8" t="str">
        <f>IF(OR(D33="",COUNTIF($D$4:$D$176,"="&amp;D33)&lt;=1),"",IF(COUNTIF($D$4:$D33,"="&amp;D33)=1,"",COUNTIF($D$4:$D33,"="&amp;D33)-1))</f>
        <v/>
      </c>
      <c r="F33" s="8" t="str">
        <f>IF(D33="","",SUM(D33:E33))</f>
        <v/>
      </c>
      <c r="G33" s="6">
        <f t="shared" si="6"/>
        <v>0</v>
      </c>
      <c r="H33" s="118"/>
      <c r="I33" s="6"/>
      <c r="J33" s="6"/>
      <c r="K33" s="6"/>
      <c r="L33" s="6"/>
      <c r="M33" s="6"/>
      <c r="N33" s="6"/>
      <c r="O33" s="6"/>
      <c r="P33" s="6"/>
      <c r="Q33" s="6"/>
      <c r="R33" s="6"/>
      <c r="S33" s="102"/>
    </row>
    <row r="34" spans="1:19" x14ac:dyDescent="0.5">
      <c r="A34" s="77" t="str">
        <f>F34</f>
        <v/>
      </c>
      <c r="B34" s="17" t="str">
        <f>'5k Men'!B34</f>
        <v>Callum</v>
      </c>
      <c r="C34" s="17" t="str">
        <f>'5k Men'!C34</f>
        <v>Duroe</v>
      </c>
      <c r="D34" s="8" t="str">
        <f t="shared" si="1"/>
        <v/>
      </c>
      <c r="E34" s="8" t="str">
        <f>IF(OR(D34="",COUNTIF($D$4:$D$176,"="&amp;D34)&lt;=1),"",IF(COUNTIF($D$4:$D34,"="&amp;D34)=1,"",COUNTIF($D$4:$D34,"="&amp;D34)-1))</f>
        <v/>
      </c>
      <c r="F34" s="8" t="str">
        <f>IF(D34="","",SUM(D34:E34))</f>
        <v/>
      </c>
      <c r="G34" s="6">
        <f t="shared" si="6"/>
        <v>0</v>
      </c>
      <c r="H34" s="118"/>
      <c r="I34" s="6"/>
      <c r="J34" s="6"/>
      <c r="K34" s="6"/>
      <c r="L34" s="6"/>
      <c r="M34" s="6"/>
      <c r="N34" s="6"/>
      <c r="O34" s="6"/>
      <c r="P34" s="6"/>
      <c r="Q34" s="6"/>
      <c r="R34" s="6"/>
      <c r="S34" s="102"/>
    </row>
    <row r="35" spans="1:19" x14ac:dyDescent="0.5">
      <c r="A35" s="77">
        <f t="shared" si="0"/>
        <v>34</v>
      </c>
      <c r="B35" s="17" t="str">
        <f>'5k Men'!B35</f>
        <v>Paul</v>
      </c>
      <c r="C35" s="17" t="str">
        <f>'5k Men'!C35</f>
        <v>Duxbury</v>
      </c>
      <c r="D35" s="8">
        <f t="shared" si="1"/>
        <v>34</v>
      </c>
      <c r="E35" s="8" t="str">
        <f>IF(OR(D35="",COUNTIF($D$4:$D$176,"="&amp;D35)&lt;=1),"",IF(COUNTIF($D$4:$D35,"="&amp;D35)=1,"",COUNTIF($D$4:$D35,"="&amp;D35)-1))</f>
        <v/>
      </c>
      <c r="F35" s="8">
        <f t="shared" si="2"/>
        <v>34</v>
      </c>
      <c r="G35" s="6">
        <f t="shared" si="6"/>
        <v>5.9131944444444445E-2</v>
      </c>
      <c r="H35" s="118"/>
      <c r="I35" s="6">
        <v>5.9131944444444445E-2</v>
      </c>
      <c r="J35" s="6">
        <v>6.1226851851851852E-2</v>
      </c>
      <c r="K35" s="6"/>
      <c r="L35" s="6"/>
      <c r="M35" s="6"/>
      <c r="N35" s="6"/>
      <c r="O35" s="6"/>
      <c r="P35" s="6"/>
      <c r="Q35" s="6"/>
      <c r="R35" s="6"/>
      <c r="S35" s="102"/>
    </row>
    <row r="36" spans="1:19" x14ac:dyDescent="0.5">
      <c r="A36" s="77" t="str">
        <f>F36</f>
        <v/>
      </c>
      <c r="B36" s="17" t="str">
        <f>'5k Men'!B36</f>
        <v>Keith</v>
      </c>
      <c r="C36" s="17" t="str">
        <f>'5k Men'!C36</f>
        <v>Earle</v>
      </c>
      <c r="D36" s="8" t="str">
        <f t="shared" ref="D36:D67" si="22">IF(RANK(G36,G$4:G$176,1)-COUNTIF(G$4:G$176,"=0")&lt;=0,"",RANK(G36,G$4:G$176,1)-COUNTIF(G$4:G$176,"=0"))</f>
        <v/>
      </c>
      <c r="E36" s="8" t="str">
        <f>IF(OR(D36="",COUNTIF($D$4:$D$176,"="&amp;D36)&lt;=1),"",IF(COUNTIF($D$4:$D36,"="&amp;D36)=1,"",COUNTIF($D$4:$D36,"="&amp;D36)-1))</f>
        <v/>
      </c>
      <c r="F36" s="8" t="str">
        <f>IF(D36="","",SUM(D36:E36))</f>
        <v/>
      </c>
      <c r="G36" s="6">
        <f t="shared" si="6"/>
        <v>0</v>
      </c>
      <c r="H36" s="118"/>
      <c r="I36" s="6"/>
      <c r="J36" s="6"/>
      <c r="K36" s="6"/>
      <c r="L36" s="6"/>
      <c r="M36" s="6"/>
      <c r="N36" s="6"/>
      <c r="O36" s="6"/>
      <c r="P36" s="6"/>
      <c r="Q36" s="6"/>
      <c r="R36" s="6"/>
      <c r="S36" s="102"/>
    </row>
    <row r="37" spans="1:19" x14ac:dyDescent="0.5">
      <c r="A37" s="77">
        <f t="shared" si="0"/>
        <v>19</v>
      </c>
      <c r="B37" s="17" t="str">
        <f>'5k Men'!B37</f>
        <v>Matt</v>
      </c>
      <c r="C37" s="17" t="str">
        <f>'5k Men'!C37</f>
        <v>Edey</v>
      </c>
      <c r="D37" s="8">
        <f t="shared" si="22"/>
        <v>19</v>
      </c>
      <c r="E37" s="8" t="str">
        <f>IF(OR(D37="",COUNTIF($D$4:$D$176,"="&amp;D37)&lt;=1),"",IF(COUNTIF($D$4:$D37,"="&amp;D37)=1,"",COUNTIF($D$4:$D37,"="&amp;D37)-1))</f>
        <v/>
      </c>
      <c r="F37" s="8">
        <f t="shared" si="2"/>
        <v>19</v>
      </c>
      <c r="G37" s="6">
        <f t="shared" si="6"/>
        <v>5.047453703703704E-2</v>
      </c>
      <c r="H37" s="118"/>
      <c r="I37" s="6"/>
      <c r="J37" s="6">
        <v>5.047453703703704E-2</v>
      </c>
      <c r="K37" s="6"/>
      <c r="L37" s="6"/>
      <c r="M37" s="6"/>
      <c r="N37" s="6"/>
      <c r="O37" s="6"/>
      <c r="P37" s="6"/>
      <c r="Q37" s="6"/>
      <c r="R37" s="6"/>
      <c r="S37" s="102"/>
    </row>
    <row r="38" spans="1:19" x14ac:dyDescent="0.5">
      <c r="A38" s="77" t="str">
        <f t="shared" si="0"/>
        <v/>
      </c>
      <c r="B38" s="17" t="str">
        <f>'5k Men'!B38</f>
        <v>Darren</v>
      </c>
      <c r="C38" s="17" t="str">
        <f>'5k Men'!C38</f>
        <v>Edge</v>
      </c>
      <c r="D38" s="8" t="str">
        <f t="shared" si="22"/>
        <v/>
      </c>
      <c r="E38" s="8" t="str">
        <f>IF(OR(D38="",COUNTIF($D$4:$D$176,"="&amp;D38)&lt;=1),"",IF(COUNTIF($D$4:$D38,"="&amp;D38)=1,"",COUNTIF($D$4:$D38,"="&amp;D38)-1))</f>
        <v/>
      </c>
      <c r="F38" s="8" t="str">
        <f t="shared" si="2"/>
        <v/>
      </c>
      <c r="G38" s="6">
        <f t="shared" si="6"/>
        <v>0</v>
      </c>
      <c r="H38" s="118"/>
      <c r="I38" s="6"/>
      <c r="J38" s="6"/>
      <c r="K38" s="6"/>
      <c r="L38" s="6"/>
      <c r="M38" s="6"/>
      <c r="N38" s="6"/>
      <c r="O38" s="6"/>
      <c r="P38" s="6"/>
      <c r="Q38" s="6"/>
      <c r="R38" s="6"/>
      <c r="S38" s="102"/>
    </row>
    <row r="39" spans="1:19" x14ac:dyDescent="0.5">
      <c r="A39" s="77">
        <f t="shared" si="0"/>
        <v>26</v>
      </c>
      <c r="B39" s="17" t="str">
        <f>'5k Men'!B39</f>
        <v>David</v>
      </c>
      <c r="C39" s="17" t="str">
        <f>'5k Men'!C39</f>
        <v>Elliott-Button</v>
      </c>
      <c r="D39" s="8">
        <f t="shared" si="22"/>
        <v>26</v>
      </c>
      <c r="E39" s="8" t="str">
        <f>IF(OR(D39="",COUNTIF($D$4:$D$176,"="&amp;D39)&lt;=1),"",IF(COUNTIF($D$4:$D39,"="&amp;D39)=1,"",COUNTIF($D$4:$D39,"="&amp;D39)-1))</f>
        <v/>
      </c>
      <c r="F39" s="8">
        <f t="shared" si="2"/>
        <v>26</v>
      </c>
      <c r="G39" s="6">
        <f t="shared" si="6"/>
        <v>5.4467592592592595E-2</v>
      </c>
      <c r="H39" s="118"/>
      <c r="I39" s="6">
        <v>5.4467592592592595E-2</v>
      </c>
      <c r="J39" s="6"/>
      <c r="K39" s="6"/>
      <c r="L39" s="6"/>
      <c r="M39" s="6"/>
      <c r="N39" s="6"/>
      <c r="O39" s="6"/>
      <c r="P39" s="6"/>
      <c r="Q39" s="6"/>
      <c r="R39" s="6"/>
      <c r="S39" s="102"/>
    </row>
    <row r="40" spans="1:19" x14ac:dyDescent="0.5">
      <c r="A40" s="77" t="str">
        <f t="shared" si="0"/>
        <v/>
      </c>
      <c r="B40" s="17" t="str">
        <f>'5k Men'!B40</f>
        <v>Stuart</v>
      </c>
      <c r="C40" s="17" t="str">
        <f>'5k Men'!C40</f>
        <v>Eskrett</v>
      </c>
      <c r="D40" s="8" t="str">
        <f t="shared" si="22"/>
        <v/>
      </c>
      <c r="E40" s="8" t="str">
        <f>IF(OR(D40="",COUNTIF($D$4:$D$176,"="&amp;D40)&lt;=1),"",IF(COUNTIF($D$4:$D40,"="&amp;D40)=1,"",COUNTIF($D$4:$D40,"="&amp;D40)-1))</f>
        <v/>
      </c>
      <c r="F40" s="8" t="str">
        <f t="shared" si="2"/>
        <v/>
      </c>
      <c r="G40" s="6">
        <f t="shared" si="6"/>
        <v>0</v>
      </c>
      <c r="H40" s="118"/>
      <c r="I40" s="6"/>
      <c r="J40" s="6"/>
      <c r="K40" s="6"/>
      <c r="L40" s="6"/>
      <c r="M40" s="6"/>
      <c r="N40" s="6"/>
      <c r="O40" s="6"/>
      <c r="P40" s="6"/>
      <c r="Q40" s="6"/>
      <c r="R40" s="6"/>
      <c r="S40" s="102"/>
    </row>
    <row r="41" spans="1:19" x14ac:dyDescent="0.5">
      <c r="A41" s="77" t="str">
        <f t="shared" si="0"/>
        <v/>
      </c>
      <c r="B41" s="17" t="str">
        <f>'5k Men'!B41</f>
        <v>Jonathan</v>
      </c>
      <c r="C41" s="17" t="str">
        <f>'5k Men'!C41</f>
        <v>Ewen</v>
      </c>
      <c r="D41" s="8" t="str">
        <f t="shared" si="22"/>
        <v/>
      </c>
      <c r="E41" s="8" t="str">
        <f>IF(OR(D41="",COUNTIF($D$4:$D$176,"="&amp;D41)&lt;=1),"",IF(COUNTIF($D$4:$D41,"="&amp;D41)=1,"",COUNTIF($D$4:$D41,"="&amp;D41)-1))</f>
        <v/>
      </c>
      <c r="F41" s="8" t="str">
        <f t="shared" si="2"/>
        <v/>
      </c>
      <c r="G41" s="6">
        <f t="shared" si="6"/>
        <v>0</v>
      </c>
      <c r="H41" s="118"/>
      <c r="I41" s="6"/>
      <c r="J41" s="6"/>
      <c r="K41" s="6"/>
      <c r="L41" s="6"/>
      <c r="M41" s="6"/>
      <c r="N41" s="6"/>
      <c r="O41" s="6"/>
      <c r="P41" s="6"/>
      <c r="Q41" s="6"/>
      <c r="R41" s="6"/>
      <c r="S41" s="102"/>
    </row>
    <row r="42" spans="1:19" x14ac:dyDescent="0.5">
      <c r="A42" s="77" t="str">
        <f t="shared" si="0"/>
        <v/>
      </c>
      <c r="B42" s="17" t="str">
        <f>'5k Men'!B42</f>
        <v>Alan</v>
      </c>
      <c r="C42" s="17" t="str">
        <f>'5k Men'!C42</f>
        <v>Flint</v>
      </c>
      <c r="D42" s="8" t="str">
        <f t="shared" si="22"/>
        <v/>
      </c>
      <c r="E42" s="8" t="str">
        <f>IF(OR(D42="",COUNTIF($D$4:$D$176,"="&amp;D42)&lt;=1),"",IF(COUNTIF($D$4:$D42,"="&amp;D42)=1,"",COUNTIF($D$4:$D42,"="&amp;D42)-1))</f>
        <v/>
      </c>
      <c r="F42" s="8" t="str">
        <f t="shared" si="2"/>
        <v/>
      </c>
      <c r="G42" s="6">
        <f t="shared" si="6"/>
        <v>0</v>
      </c>
      <c r="H42" s="118"/>
      <c r="I42" s="6"/>
      <c r="J42" s="6"/>
      <c r="K42" s="6"/>
      <c r="L42" s="6"/>
      <c r="M42" s="6"/>
      <c r="N42" s="6"/>
      <c r="O42" s="6"/>
      <c r="P42" s="6"/>
      <c r="Q42" s="6"/>
      <c r="R42" s="6"/>
      <c r="S42" s="102"/>
    </row>
    <row r="43" spans="1:19" x14ac:dyDescent="0.5">
      <c r="A43" s="77" t="str">
        <f>F43</f>
        <v/>
      </c>
      <c r="B43" s="17" t="str">
        <f>'5k Men'!B43</f>
        <v>Rodney</v>
      </c>
      <c r="C43" s="17" t="str">
        <f>'5k Men'!C43</f>
        <v>Forster</v>
      </c>
      <c r="D43" s="8" t="str">
        <f t="shared" si="22"/>
        <v/>
      </c>
      <c r="E43" s="8" t="str">
        <f>IF(OR(D43="",COUNTIF($D$4:$D$176,"="&amp;D43)&lt;=1),"",IF(COUNTIF($D$4:$D43,"="&amp;D43)=1,"",COUNTIF($D$4:$D43,"="&amp;D43)-1))</f>
        <v/>
      </c>
      <c r="F43" s="8" t="str">
        <f>IF(D43="","",SUM(D43:E43))</f>
        <v/>
      </c>
      <c r="G43" s="6">
        <f t="shared" si="6"/>
        <v>0</v>
      </c>
      <c r="H43" s="118"/>
      <c r="I43" s="6"/>
      <c r="J43" s="6"/>
      <c r="K43" s="6"/>
      <c r="L43" s="6"/>
      <c r="M43" s="6"/>
      <c r="N43" s="6"/>
      <c r="O43" s="6"/>
      <c r="P43" s="6"/>
      <c r="Q43" s="6"/>
      <c r="R43" s="6"/>
      <c r="S43" s="102"/>
    </row>
    <row r="44" spans="1:19" x14ac:dyDescent="0.5">
      <c r="A44" s="77" t="str">
        <f t="shared" ref="A44" si="23">F44</f>
        <v/>
      </c>
      <c r="B44" s="17" t="str">
        <f>'5k Men'!B44</f>
        <v>Owen</v>
      </c>
      <c r="C44" s="17" t="str">
        <f>'5k Men'!C44</f>
        <v>Fox</v>
      </c>
      <c r="D44" s="8" t="str">
        <f t="shared" si="22"/>
        <v/>
      </c>
      <c r="E44" s="8" t="str">
        <f>IF(OR(D44="",COUNTIF($D$4:$D$176,"="&amp;D44)&lt;=1),"",IF(COUNTIF($D$4:$D44,"="&amp;D44)=1,"",COUNTIF($D$4:$D44,"="&amp;D44)-1))</f>
        <v/>
      </c>
      <c r="F44" s="8" t="str">
        <f t="shared" ref="F44" si="24">IF(D44="","",SUM(D44:E44))</f>
        <v/>
      </c>
      <c r="G44" s="6">
        <f t="shared" ref="G44" si="25">MIN(H44:S44)</f>
        <v>0</v>
      </c>
      <c r="H44" s="118"/>
      <c r="I44" s="6"/>
      <c r="J44" s="6"/>
      <c r="K44" s="6"/>
      <c r="L44" s="6"/>
      <c r="M44" s="6"/>
      <c r="N44" s="6"/>
      <c r="O44" s="6"/>
      <c r="P44" s="6"/>
      <c r="Q44" s="6"/>
      <c r="R44" s="6"/>
      <c r="S44" s="102"/>
    </row>
    <row r="45" spans="1:19" x14ac:dyDescent="0.5">
      <c r="A45" s="77" t="str">
        <f t="shared" si="0"/>
        <v/>
      </c>
      <c r="B45" s="17" t="str">
        <f>'5k Men'!B45</f>
        <v>Matthew</v>
      </c>
      <c r="C45" s="17" t="str">
        <f>'5k Men'!C45</f>
        <v>Frampton</v>
      </c>
      <c r="D45" s="8" t="str">
        <f t="shared" si="22"/>
        <v/>
      </c>
      <c r="E45" s="8" t="str">
        <f>IF(OR(D45="",COUNTIF($D$4:$D$176,"="&amp;D45)&lt;=1),"",IF(COUNTIF($D$4:$D45,"="&amp;D45)=1,"",COUNTIF($D$4:$D45,"="&amp;D45)-1))</f>
        <v/>
      </c>
      <c r="F45" s="8" t="str">
        <f t="shared" si="2"/>
        <v/>
      </c>
      <c r="G45" s="6">
        <f t="shared" si="6"/>
        <v>0</v>
      </c>
      <c r="H45" s="118"/>
      <c r="I45" s="6"/>
      <c r="J45" s="6"/>
      <c r="K45" s="6"/>
      <c r="L45" s="6"/>
      <c r="M45" s="6"/>
      <c r="N45" s="6"/>
      <c r="O45" s="6"/>
      <c r="P45" s="6"/>
      <c r="Q45" s="6"/>
      <c r="R45" s="6"/>
      <c r="S45" s="102"/>
    </row>
    <row r="46" spans="1:19" x14ac:dyDescent="0.5">
      <c r="A46" s="77" t="str">
        <f t="shared" si="0"/>
        <v/>
      </c>
      <c r="B46" s="17" t="str">
        <f>'5k Men'!B46</f>
        <v>Kieron</v>
      </c>
      <c r="C46" s="17" t="str">
        <f>'5k Men'!C46</f>
        <v>Freeman</v>
      </c>
      <c r="D46" s="8" t="str">
        <f t="shared" si="22"/>
        <v/>
      </c>
      <c r="E46" s="8" t="str">
        <f>IF(OR(D46="",COUNTIF($D$4:$D$176,"="&amp;D46)&lt;=1),"",IF(COUNTIF($D$4:$D46,"="&amp;D46)=1,"",COUNTIF($D$4:$D46,"="&amp;D46)-1))</f>
        <v/>
      </c>
      <c r="F46" s="8" t="str">
        <f t="shared" si="2"/>
        <v/>
      </c>
      <c r="G46" s="6">
        <f t="shared" si="6"/>
        <v>0</v>
      </c>
      <c r="H46" s="118"/>
      <c r="I46" s="6"/>
      <c r="J46" s="6"/>
      <c r="K46" s="6"/>
      <c r="L46" s="6"/>
      <c r="M46" s="6"/>
      <c r="N46" s="6"/>
      <c r="O46" s="6"/>
      <c r="P46" s="6"/>
      <c r="Q46" s="6"/>
      <c r="R46" s="6"/>
      <c r="S46" s="102"/>
    </row>
    <row r="47" spans="1:19" x14ac:dyDescent="0.5">
      <c r="A47" s="77" t="str">
        <f>F47</f>
        <v/>
      </c>
      <c r="B47" s="17" t="str">
        <f>'5k Men'!B47</f>
        <v>Matthew</v>
      </c>
      <c r="C47" s="17" t="str">
        <f>'5k Men'!C47</f>
        <v>Galvin</v>
      </c>
      <c r="D47" s="8" t="str">
        <f t="shared" si="22"/>
        <v/>
      </c>
      <c r="E47" s="8" t="str">
        <f>IF(OR(D47="",COUNTIF($D$4:$D$176,"="&amp;D47)&lt;=1),"",IF(COUNTIF($D$4:$D47,"="&amp;D47)=1,"",COUNTIF($D$4:$D47,"="&amp;D47)-1))</f>
        <v/>
      </c>
      <c r="F47" s="8" t="str">
        <f>IF(D47="","",SUM(D47:E47))</f>
        <v/>
      </c>
      <c r="G47" s="6">
        <f t="shared" si="6"/>
        <v>0</v>
      </c>
      <c r="H47" s="118"/>
      <c r="I47" s="6"/>
      <c r="J47" s="6"/>
      <c r="K47" s="6"/>
      <c r="L47" s="6"/>
      <c r="M47" s="6"/>
      <c r="N47" s="6"/>
      <c r="O47" s="6"/>
      <c r="P47" s="6"/>
      <c r="Q47" s="6"/>
      <c r="R47" s="6"/>
      <c r="S47" s="102"/>
    </row>
    <row r="48" spans="1:19" x14ac:dyDescent="0.5">
      <c r="A48" s="77" t="str">
        <f t="shared" si="0"/>
        <v/>
      </c>
      <c r="B48" s="17" t="str">
        <f>'5k Men'!B48</f>
        <v>Peter</v>
      </c>
      <c r="C48" s="17" t="str">
        <f>'5k Men'!C48</f>
        <v>Garrett</v>
      </c>
      <c r="D48" s="8" t="str">
        <f t="shared" si="22"/>
        <v/>
      </c>
      <c r="E48" s="8" t="str">
        <f>IF(OR(D48="",COUNTIF($D$4:$D$176,"="&amp;D48)&lt;=1),"",IF(COUNTIF($D$4:$D48,"="&amp;D48)=1,"",COUNTIF($D$4:$D48,"="&amp;D48)-1))</f>
        <v/>
      </c>
      <c r="F48" s="8" t="str">
        <f t="shared" si="2"/>
        <v/>
      </c>
      <c r="G48" s="6">
        <f t="shared" si="6"/>
        <v>0</v>
      </c>
      <c r="H48" s="118"/>
      <c r="I48" s="6"/>
      <c r="J48" s="6"/>
      <c r="K48" s="6"/>
      <c r="L48" s="6"/>
      <c r="M48" s="6"/>
      <c r="N48" s="6"/>
      <c r="O48" s="6"/>
      <c r="P48" s="6"/>
      <c r="Q48" s="6"/>
      <c r="R48" s="6"/>
      <c r="S48" s="102"/>
    </row>
    <row r="49" spans="1:19" x14ac:dyDescent="0.5">
      <c r="A49" s="77">
        <f t="shared" si="0"/>
        <v>42</v>
      </c>
      <c r="B49" s="17" t="str">
        <f>'5k Men'!B49</f>
        <v>Chris</v>
      </c>
      <c r="C49" s="17" t="str">
        <f>'5k Men'!C49</f>
        <v>Gibson</v>
      </c>
      <c r="D49" s="8">
        <f t="shared" si="22"/>
        <v>42</v>
      </c>
      <c r="E49" s="8" t="str">
        <f>IF(OR(D49="",COUNTIF($D$4:$D$176,"="&amp;D49)&lt;=1),"",IF(COUNTIF($D$4:$D49,"="&amp;D49)=1,"",COUNTIF($D$4:$D49,"="&amp;D49)-1))</f>
        <v/>
      </c>
      <c r="F49" s="8">
        <f t="shared" si="2"/>
        <v>42</v>
      </c>
      <c r="G49" s="6">
        <f t="shared" si="6"/>
        <v>0.10140046296296296</v>
      </c>
      <c r="H49" s="118"/>
      <c r="I49" s="6">
        <v>0.10252314814814815</v>
      </c>
      <c r="J49" s="6">
        <v>0.10140046296296296</v>
      </c>
      <c r="K49" s="6"/>
      <c r="L49" s="6"/>
      <c r="M49" s="6"/>
      <c r="N49" s="6"/>
      <c r="O49" s="6"/>
      <c r="P49" s="6"/>
      <c r="Q49" s="6"/>
      <c r="R49" s="6"/>
      <c r="S49" s="102"/>
    </row>
    <row r="50" spans="1:19" x14ac:dyDescent="0.5">
      <c r="A50" s="77" t="str">
        <f t="shared" si="0"/>
        <v/>
      </c>
      <c r="B50" s="17" t="str">
        <f>'5k Men'!B50</f>
        <v>Andrew</v>
      </c>
      <c r="C50" s="17" t="str">
        <f>'5k Men'!C50</f>
        <v>Grainger</v>
      </c>
      <c r="D50" s="8" t="str">
        <f t="shared" si="22"/>
        <v/>
      </c>
      <c r="E50" s="8" t="str">
        <f>IF(OR(D50="",COUNTIF($D$4:$D$176,"="&amp;D50)&lt;=1),"",IF(COUNTIF($D$4:$D50,"="&amp;D50)=1,"",COUNTIF($D$4:$D50,"="&amp;D50)-1))</f>
        <v/>
      </c>
      <c r="F50" s="8" t="str">
        <f t="shared" si="2"/>
        <v/>
      </c>
      <c r="G50" s="6">
        <f t="shared" si="6"/>
        <v>0</v>
      </c>
      <c r="H50" s="118"/>
      <c r="I50" s="6"/>
      <c r="J50" s="6"/>
      <c r="K50" s="6"/>
      <c r="L50" s="6"/>
      <c r="M50" s="6"/>
      <c r="N50" s="6"/>
      <c r="O50" s="6"/>
      <c r="P50" s="6"/>
      <c r="Q50" s="6"/>
      <c r="R50" s="6"/>
      <c r="S50" s="102"/>
    </row>
    <row r="51" spans="1:19" x14ac:dyDescent="0.5">
      <c r="A51" s="77" t="str">
        <f>F51</f>
        <v/>
      </c>
      <c r="B51" s="17" t="str">
        <f>'5k Men'!B51</f>
        <v>Andrew</v>
      </c>
      <c r="C51" s="17" t="str">
        <f>'5k Men'!C51</f>
        <v>Gray</v>
      </c>
      <c r="D51" s="8" t="str">
        <f t="shared" si="22"/>
        <v/>
      </c>
      <c r="E51" s="8" t="str">
        <f>IF(OR(D51="",COUNTIF($D$4:$D$176,"="&amp;D51)&lt;=1),"",IF(COUNTIF($D$4:$D51,"="&amp;D51)=1,"",COUNTIF($D$4:$D51,"="&amp;D51)-1))</f>
        <v/>
      </c>
      <c r="F51" s="8" t="str">
        <f>IF(D51="","",SUM(D51:E51))</f>
        <v/>
      </c>
      <c r="G51" s="6">
        <f t="shared" ref="G51" si="26">MIN(H51:S51)</f>
        <v>0</v>
      </c>
      <c r="H51" s="118"/>
      <c r="I51" s="6"/>
      <c r="J51" s="6"/>
      <c r="K51" s="6"/>
      <c r="L51" s="6"/>
      <c r="M51" s="6"/>
      <c r="N51" s="6"/>
      <c r="O51" s="6"/>
      <c r="P51" s="6"/>
      <c r="Q51" s="6"/>
      <c r="R51" s="6"/>
      <c r="S51" s="102"/>
    </row>
    <row r="52" spans="1:19" x14ac:dyDescent="0.5">
      <c r="A52" s="77">
        <f>F52</f>
        <v>3</v>
      </c>
      <c r="B52" s="17" t="str">
        <f>'5k Men'!B52</f>
        <v>Josh</v>
      </c>
      <c r="C52" s="17" t="str">
        <f>'5k Men'!C52</f>
        <v>Green</v>
      </c>
      <c r="D52" s="8">
        <f t="shared" si="22"/>
        <v>3</v>
      </c>
      <c r="E52" s="8" t="str">
        <f>IF(OR(D52="",COUNTIF($D$4:$D$176,"="&amp;D52)&lt;=1),"",IF(COUNTIF($D$4:$D52,"="&amp;D52)=1,"",COUNTIF($D$4:$D52,"="&amp;D52)-1))</f>
        <v/>
      </c>
      <c r="F52" s="8">
        <f>IF(D52="","",SUM(D52:E52))</f>
        <v>3</v>
      </c>
      <c r="G52" s="6">
        <f t="shared" si="6"/>
        <v>4.1250000000000002E-2</v>
      </c>
      <c r="H52" s="118"/>
      <c r="I52" s="6">
        <v>4.1250000000000002E-2</v>
      </c>
      <c r="J52" s="6">
        <v>4.6539351851851853E-2</v>
      </c>
      <c r="K52" s="6"/>
      <c r="L52" s="6"/>
      <c r="M52" s="6"/>
      <c r="N52" s="6"/>
      <c r="O52" s="6"/>
      <c r="P52" s="6"/>
      <c r="Q52" s="6"/>
      <c r="R52" s="6"/>
      <c r="S52" s="102"/>
    </row>
    <row r="53" spans="1:19" x14ac:dyDescent="0.5">
      <c r="A53" s="77">
        <f t="shared" si="0"/>
        <v>32</v>
      </c>
      <c r="B53" s="17" t="str">
        <f>'5k Men'!B53</f>
        <v>Martin</v>
      </c>
      <c r="C53" s="17" t="str">
        <f>'5k Men'!C53</f>
        <v>Greensill</v>
      </c>
      <c r="D53" s="8">
        <f t="shared" si="22"/>
        <v>32</v>
      </c>
      <c r="E53" s="8" t="str">
        <f>IF(OR(D53="",COUNTIF($D$4:$D$176,"="&amp;D53)&lt;=1),"",IF(COUNTIF($D$4:$D53,"="&amp;D53)=1,"",COUNTIF($D$4:$D53,"="&amp;D53)-1))</f>
        <v/>
      </c>
      <c r="F53" s="8">
        <f t="shared" si="2"/>
        <v>32</v>
      </c>
      <c r="G53" s="6">
        <f t="shared" si="6"/>
        <v>5.7905092592592591E-2</v>
      </c>
      <c r="H53" s="118"/>
      <c r="I53" s="6"/>
      <c r="J53" s="6">
        <v>5.7905092592592591E-2</v>
      </c>
      <c r="K53" s="6"/>
      <c r="L53" s="6"/>
      <c r="M53" s="6"/>
      <c r="N53" s="6"/>
      <c r="O53" s="6"/>
      <c r="P53" s="6"/>
      <c r="Q53" s="6"/>
      <c r="R53" s="6"/>
      <c r="S53" s="102"/>
    </row>
    <row r="54" spans="1:19" x14ac:dyDescent="0.5">
      <c r="A54" s="77" t="str">
        <f t="shared" si="0"/>
        <v/>
      </c>
      <c r="B54" s="17" t="str">
        <f>'5k Men'!B54</f>
        <v>Alex</v>
      </c>
      <c r="C54" s="17" t="str">
        <f>'5k Men'!C54</f>
        <v>Gymer</v>
      </c>
      <c r="D54" s="8" t="str">
        <f t="shared" si="22"/>
        <v/>
      </c>
      <c r="E54" s="8" t="str">
        <f>IF(OR(D54="",COUNTIF($D$4:$D$176,"="&amp;D54)&lt;=1),"",IF(COUNTIF($D$4:$D54,"="&amp;D54)=1,"",COUNTIF($D$4:$D54,"="&amp;D54)-1))</f>
        <v/>
      </c>
      <c r="F54" s="8" t="str">
        <f t="shared" si="2"/>
        <v/>
      </c>
      <c r="G54" s="6">
        <f t="shared" si="6"/>
        <v>0</v>
      </c>
      <c r="H54" s="118"/>
      <c r="I54" s="6"/>
      <c r="J54" s="6"/>
      <c r="K54" s="6"/>
      <c r="L54" s="6"/>
      <c r="M54" s="6"/>
      <c r="N54" s="6"/>
      <c r="O54" s="6"/>
      <c r="P54" s="6"/>
      <c r="Q54" s="6"/>
      <c r="R54" s="6"/>
      <c r="S54" s="102"/>
    </row>
    <row r="55" spans="1:19" x14ac:dyDescent="0.5">
      <c r="A55" s="77" t="str">
        <f t="shared" si="0"/>
        <v/>
      </c>
      <c r="B55" s="17" t="str">
        <f>'5k Men'!B55</f>
        <v>Carl</v>
      </c>
      <c r="C55" s="17" t="str">
        <f>'5k Men'!C55</f>
        <v>Hailstone</v>
      </c>
      <c r="D55" s="8" t="str">
        <f t="shared" si="22"/>
        <v/>
      </c>
      <c r="E55" s="8" t="str">
        <f>IF(OR(D55="",COUNTIF($D$4:$D$176,"="&amp;D55)&lt;=1),"",IF(COUNTIF($D$4:$D55,"="&amp;D55)=1,"",COUNTIF($D$4:$D55,"="&amp;D55)-1))</f>
        <v/>
      </c>
      <c r="F55" s="8" t="str">
        <f t="shared" si="2"/>
        <v/>
      </c>
      <c r="G55" s="6">
        <f t="shared" si="6"/>
        <v>0</v>
      </c>
      <c r="H55" s="118"/>
      <c r="I55" s="6"/>
      <c r="J55" s="6"/>
      <c r="K55" s="6"/>
      <c r="L55" s="6"/>
      <c r="M55" s="6"/>
      <c r="N55" s="6"/>
      <c r="O55" s="6"/>
      <c r="P55" s="6"/>
      <c r="Q55" s="6"/>
      <c r="R55" s="6"/>
      <c r="S55" s="102"/>
    </row>
    <row r="56" spans="1:19" x14ac:dyDescent="0.5">
      <c r="A56" s="77" t="str">
        <f t="shared" si="0"/>
        <v/>
      </c>
      <c r="B56" s="17" t="str">
        <f>'5k Men'!B56</f>
        <v>Martin</v>
      </c>
      <c r="C56" s="17" t="str">
        <f>'5k Men'!C56</f>
        <v>Hall</v>
      </c>
      <c r="D56" s="8" t="str">
        <f t="shared" si="22"/>
        <v/>
      </c>
      <c r="E56" s="8" t="str">
        <f>IF(OR(D56="",COUNTIF($D$4:$D$176,"="&amp;D56)&lt;=1),"",IF(COUNTIF($D$4:$D56,"="&amp;D56)=1,"",COUNTIF($D$4:$D56,"="&amp;D56)-1))</f>
        <v/>
      </c>
      <c r="F56" s="8" t="str">
        <f t="shared" si="2"/>
        <v/>
      </c>
      <c r="G56" s="6">
        <f t="shared" si="6"/>
        <v>0</v>
      </c>
      <c r="H56" s="118"/>
      <c r="I56" s="6"/>
      <c r="J56" s="6"/>
      <c r="K56" s="6"/>
      <c r="L56" s="6"/>
      <c r="M56" s="6"/>
      <c r="N56" s="6"/>
      <c r="O56" s="6"/>
      <c r="P56" s="6"/>
      <c r="Q56" s="6"/>
      <c r="R56" s="6"/>
      <c r="S56" s="102"/>
    </row>
    <row r="57" spans="1:19" x14ac:dyDescent="0.5">
      <c r="A57" s="77" t="str">
        <f t="shared" si="0"/>
        <v/>
      </c>
      <c r="B57" s="17" t="str">
        <f>'5k Men'!B57</f>
        <v>Stephen</v>
      </c>
      <c r="C57" s="17" t="str">
        <f>'5k Men'!C57</f>
        <v>Hall</v>
      </c>
      <c r="D57" s="8" t="str">
        <f t="shared" si="22"/>
        <v/>
      </c>
      <c r="E57" s="8" t="str">
        <f>IF(OR(D57="",COUNTIF($D$4:$D$176,"="&amp;D57)&lt;=1),"",IF(COUNTIF($D$4:$D57,"="&amp;D57)=1,"",COUNTIF($D$4:$D57,"="&amp;D57)-1))</f>
        <v/>
      </c>
      <c r="F57" s="8" t="str">
        <f t="shared" si="2"/>
        <v/>
      </c>
      <c r="G57" s="6">
        <f t="shared" si="6"/>
        <v>0</v>
      </c>
      <c r="H57" s="118"/>
      <c r="I57" s="6"/>
      <c r="J57" s="6"/>
      <c r="K57" s="6"/>
      <c r="L57" s="6"/>
      <c r="M57" s="6"/>
      <c r="N57" s="6"/>
      <c r="O57" s="6"/>
      <c r="P57" s="6"/>
      <c r="Q57" s="6"/>
      <c r="R57" s="6"/>
      <c r="S57" s="102"/>
    </row>
    <row r="58" spans="1:19" x14ac:dyDescent="0.5">
      <c r="A58" s="77" t="str">
        <f t="shared" si="0"/>
        <v/>
      </c>
      <c r="B58" s="17" t="str">
        <f>'5k Men'!B58</f>
        <v>Daniel</v>
      </c>
      <c r="C58" s="17" t="str">
        <f>'5k Men'!C58</f>
        <v>Hammond</v>
      </c>
      <c r="D58" s="8" t="str">
        <f t="shared" si="22"/>
        <v/>
      </c>
      <c r="E58" s="8" t="str">
        <f>IF(OR(D58="",COUNTIF($D$4:$D$176,"="&amp;D58)&lt;=1),"",IF(COUNTIF($D$4:$D58,"="&amp;D58)=1,"",COUNTIF($D$4:$D58,"="&amp;D58)-1))</f>
        <v/>
      </c>
      <c r="F58" s="8" t="str">
        <f t="shared" si="2"/>
        <v/>
      </c>
      <c r="G58" s="6">
        <f t="shared" si="6"/>
        <v>0</v>
      </c>
      <c r="H58" s="118"/>
      <c r="I58" s="6"/>
      <c r="J58" s="6"/>
      <c r="K58" s="6"/>
      <c r="L58" s="6"/>
      <c r="M58" s="6"/>
      <c r="N58" s="6"/>
      <c r="O58" s="6"/>
      <c r="P58" s="6"/>
      <c r="Q58" s="6"/>
      <c r="R58" s="6"/>
      <c r="S58" s="102"/>
    </row>
    <row r="59" spans="1:19" x14ac:dyDescent="0.5">
      <c r="A59" s="77">
        <f>F59</f>
        <v>15</v>
      </c>
      <c r="B59" s="17" t="str">
        <f>'5k Men'!B59</f>
        <v>Lee</v>
      </c>
      <c r="C59" s="17" t="str">
        <f>'5k Men'!C59</f>
        <v>Harper</v>
      </c>
      <c r="D59" s="8">
        <f t="shared" si="22"/>
        <v>15</v>
      </c>
      <c r="E59" s="8" t="str">
        <f>IF(OR(D59="",COUNTIF($D$4:$D$176,"="&amp;D59)&lt;=1),"",IF(COUNTIF($D$4:$D59,"="&amp;D59)=1,"",COUNTIF($D$4:$D59,"="&amp;D59)-1))</f>
        <v/>
      </c>
      <c r="F59" s="8">
        <f>IF(D59="","",SUM(D59:E59))</f>
        <v>15</v>
      </c>
      <c r="G59" s="6">
        <f t="shared" si="6"/>
        <v>4.9560185185185186E-2</v>
      </c>
      <c r="H59" s="118"/>
      <c r="I59" s="6">
        <v>5.0706018518518518E-2</v>
      </c>
      <c r="J59" s="6">
        <v>4.9560185185185186E-2</v>
      </c>
      <c r="K59" s="6"/>
      <c r="L59" s="6"/>
      <c r="M59" s="6"/>
      <c r="N59" s="6"/>
      <c r="O59" s="6"/>
      <c r="P59" s="6"/>
      <c r="Q59" s="6"/>
      <c r="R59" s="6"/>
      <c r="S59" s="102"/>
    </row>
    <row r="60" spans="1:19" x14ac:dyDescent="0.5">
      <c r="A60" s="77">
        <f t="shared" si="0"/>
        <v>43</v>
      </c>
      <c r="B60" s="17" t="str">
        <f>'5k Men'!B60</f>
        <v>Frank</v>
      </c>
      <c r="C60" s="17" t="str">
        <f>'5k Men'!C60</f>
        <v>Harrison</v>
      </c>
      <c r="D60" s="8">
        <f t="shared" si="22"/>
        <v>43</v>
      </c>
      <c r="E60" s="8" t="str">
        <f>IF(OR(D60="",COUNTIF($D$4:$D$176,"="&amp;D60)&lt;=1),"",IF(COUNTIF($D$4:$D60,"="&amp;D60)=1,"",COUNTIF($D$4:$D60,"="&amp;D60)-1))</f>
        <v/>
      </c>
      <c r="F60" s="8">
        <f t="shared" si="2"/>
        <v>43</v>
      </c>
      <c r="G60" s="6">
        <f t="shared" si="6"/>
        <v>0.11246527777777778</v>
      </c>
      <c r="H60" s="118"/>
      <c r="I60" s="6">
        <v>0.11246527777777778</v>
      </c>
      <c r="J60" s="6"/>
      <c r="K60" s="6"/>
      <c r="L60" s="6"/>
      <c r="M60" s="6"/>
      <c r="N60" s="6"/>
      <c r="O60" s="6"/>
      <c r="P60" s="6"/>
      <c r="Q60" s="6"/>
      <c r="R60" s="6"/>
      <c r="S60" s="102"/>
    </row>
    <row r="61" spans="1:19" x14ac:dyDescent="0.5">
      <c r="A61" s="77" t="str">
        <f>F61</f>
        <v/>
      </c>
      <c r="B61" s="17" t="str">
        <f>'5k Men'!B61</f>
        <v>Stuart</v>
      </c>
      <c r="C61" s="17" t="str">
        <f>'5k Men'!C61</f>
        <v>Hayward</v>
      </c>
      <c r="D61" s="8" t="str">
        <f t="shared" si="22"/>
        <v/>
      </c>
      <c r="E61" s="8" t="str">
        <f>IF(OR(D61="",COUNTIF($D$4:$D$176,"="&amp;D61)&lt;=1),"",IF(COUNTIF($D$4:$D61,"="&amp;D61)=1,"",COUNTIF($D$4:$D61,"="&amp;D61)-1))</f>
        <v/>
      </c>
      <c r="F61" s="8" t="str">
        <f>IF(D61="","",SUM(D61:E61))</f>
        <v/>
      </c>
      <c r="G61" s="6">
        <f t="shared" ref="G61" si="27">MIN(H61:S61)</f>
        <v>0</v>
      </c>
      <c r="H61" s="118"/>
      <c r="I61" s="6"/>
      <c r="J61" s="6"/>
      <c r="K61" s="6"/>
      <c r="L61" s="6"/>
      <c r="M61" s="6"/>
      <c r="N61" s="6"/>
      <c r="O61" s="6"/>
      <c r="P61" s="6"/>
      <c r="Q61" s="6"/>
      <c r="R61" s="6"/>
      <c r="S61" s="102"/>
    </row>
    <row r="62" spans="1:19" x14ac:dyDescent="0.5">
      <c r="A62" s="77">
        <f>F62</f>
        <v>29</v>
      </c>
      <c r="B62" s="17" t="str">
        <f>'5k Men'!B62</f>
        <v>Kenneth</v>
      </c>
      <c r="C62" s="17" t="str">
        <f>'5k Men'!C62</f>
        <v>Hearson</v>
      </c>
      <c r="D62" s="8">
        <f t="shared" si="22"/>
        <v>29</v>
      </c>
      <c r="E62" s="8" t="str">
        <f>IF(OR(D62="",COUNTIF($D$4:$D$176,"="&amp;D62)&lt;=1),"",IF(COUNTIF($D$4:$D62,"="&amp;D62)=1,"",COUNTIF($D$4:$D62,"="&amp;D62)-1))</f>
        <v/>
      </c>
      <c r="F62" s="8">
        <f>IF(D62="","",SUM(D62:E62))</f>
        <v>29</v>
      </c>
      <c r="G62" s="6">
        <f t="shared" si="6"/>
        <v>5.7199074074074076E-2</v>
      </c>
      <c r="H62" s="118"/>
      <c r="I62" s="6">
        <v>5.7199074074074076E-2</v>
      </c>
      <c r="J62" s="6"/>
      <c r="K62" s="6"/>
      <c r="L62" s="6"/>
      <c r="M62" s="6"/>
      <c r="N62" s="6"/>
      <c r="O62" s="6"/>
      <c r="P62" s="6"/>
      <c r="Q62" s="6"/>
      <c r="R62" s="6"/>
      <c r="S62" s="102"/>
    </row>
    <row r="63" spans="1:19" x14ac:dyDescent="0.5">
      <c r="A63" s="77" t="str">
        <f t="shared" si="0"/>
        <v/>
      </c>
      <c r="B63" s="17" t="str">
        <f>'5k Men'!B63</f>
        <v>Peter</v>
      </c>
      <c r="C63" s="17" t="str">
        <f>'5k Men'!C63</f>
        <v>Henderson</v>
      </c>
      <c r="D63" s="8" t="str">
        <f t="shared" si="22"/>
        <v/>
      </c>
      <c r="E63" s="8" t="str">
        <f>IF(OR(D63="",COUNTIF($D$4:$D$176,"="&amp;D63)&lt;=1),"",IF(COUNTIF($D$4:$D63,"="&amp;D63)=1,"",COUNTIF($D$4:$D63,"="&amp;D63)-1))</f>
        <v/>
      </c>
      <c r="F63" s="8" t="str">
        <f t="shared" si="2"/>
        <v/>
      </c>
      <c r="G63" s="6">
        <f t="shared" si="6"/>
        <v>0</v>
      </c>
      <c r="H63" s="118"/>
      <c r="I63" s="6"/>
      <c r="J63" s="6"/>
      <c r="K63" s="6"/>
      <c r="L63" s="6"/>
      <c r="M63" s="6"/>
      <c r="N63" s="6"/>
      <c r="O63" s="6"/>
      <c r="P63" s="6"/>
      <c r="Q63" s="6"/>
      <c r="R63" s="6"/>
      <c r="S63" s="102"/>
    </row>
    <row r="64" spans="1:19" x14ac:dyDescent="0.5">
      <c r="A64" s="77">
        <f t="shared" si="0"/>
        <v>41</v>
      </c>
      <c r="B64" s="17" t="s">
        <v>238</v>
      </c>
      <c r="C64" s="17" t="str">
        <f>'5k Men'!C64</f>
        <v>Heneghan</v>
      </c>
      <c r="D64" s="8">
        <f t="shared" si="22"/>
        <v>41</v>
      </c>
      <c r="E64" s="8" t="str">
        <f>IF(OR(D64="",COUNTIF($D$4:$D$176,"="&amp;D64)&lt;=1),"",IF(COUNTIF($D$4:$D64,"="&amp;D64)=1,"",COUNTIF($D$4:$D64,"="&amp;D64)-1))</f>
        <v/>
      </c>
      <c r="F64" s="8">
        <f t="shared" si="2"/>
        <v>41</v>
      </c>
      <c r="G64" s="6">
        <f t="shared" si="6"/>
        <v>7.6122685185185182E-2</v>
      </c>
      <c r="H64" s="118"/>
      <c r="I64" s="6">
        <v>7.6122685185185182E-2</v>
      </c>
      <c r="J64" s="6"/>
      <c r="K64" s="6"/>
      <c r="L64" s="6"/>
      <c r="M64" s="6"/>
      <c r="N64" s="6"/>
      <c r="O64" s="6"/>
      <c r="P64" s="6"/>
      <c r="Q64" s="6"/>
      <c r="R64" s="6"/>
      <c r="S64" s="102"/>
    </row>
    <row r="65" spans="1:19" x14ac:dyDescent="0.5">
      <c r="A65" s="77" t="str">
        <f t="shared" si="0"/>
        <v/>
      </c>
      <c r="B65" s="17" t="str">
        <f>'5k Men'!B65</f>
        <v>Kris</v>
      </c>
      <c r="C65" s="17" t="str">
        <f>'5k Men'!C65</f>
        <v>Hilton</v>
      </c>
      <c r="D65" s="8" t="str">
        <f t="shared" si="22"/>
        <v/>
      </c>
      <c r="E65" s="8" t="str">
        <f>IF(OR(D65="",COUNTIF($D$4:$D$176,"="&amp;D65)&lt;=1),"",IF(COUNTIF($D$4:$D65,"="&amp;D65)=1,"",COUNTIF($D$4:$D65,"="&amp;D65)-1))</f>
        <v/>
      </c>
      <c r="F65" s="8" t="str">
        <f t="shared" si="2"/>
        <v/>
      </c>
      <c r="G65" s="6">
        <f t="shared" si="6"/>
        <v>0</v>
      </c>
      <c r="H65" s="118"/>
      <c r="I65" s="6"/>
      <c r="J65" s="6"/>
      <c r="K65" s="6"/>
      <c r="L65" s="6"/>
      <c r="M65" s="6"/>
      <c r="N65" s="6"/>
      <c r="O65" s="6"/>
      <c r="P65" s="6"/>
      <c r="Q65" s="6"/>
      <c r="R65" s="6"/>
      <c r="S65" s="102"/>
    </row>
    <row r="66" spans="1:19" x14ac:dyDescent="0.5">
      <c r="A66" s="77">
        <f>F66</f>
        <v>1</v>
      </c>
      <c r="B66" s="17" t="str">
        <f>'5k Men'!B66</f>
        <v>Robert</v>
      </c>
      <c r="C66" s="17" t="str">
        <f>'5k Men'!C66</f>
        <v>Hodges</v>
      </c>
      <c r="D66" s="8">
        <f t="shared" si="22"/>
        <v>1</v>
      </c>
      <c r="E66" s="8" t="str">
        <f>IF(OR(D66="",COUNTIF($D$4:$D$176,"="&amp;D66)&lt;=1),"",IF(COUNTIF($D$4:$D66,"="&amp;D66)=1,"",COUNTIF($D$4:$D66,"="&amp;D66)-1))</f>
        <v/>
      </c>
      <c r="F66" s="8">
        <f>IF(D66="","",SUM(D66:E66))</f>
        <v>1</v>
      </c>
      <c r="G66" s="6">
        <f t="shared" si="6"/>
        <v>3.7997685185185183E-2</v>
      </c>
      <c r="H66" s="118"/>
      <c r="I66" s="6">
        <v>3.7997685185185183E-2</v>
      </c>
      <c r="J66" s="6"/>
      <c r="K66" s="6"/>
      <c r="L66" s="6"/>
      <c r="M66" s="6"/>
      <c r="N66" s="6"/>
      <c r="O66" s="6"/>
      <c r="P66" s="6"/>
      <c r="Q66" s="6"/>
      <c r="R66" s="6"/>
      <c r="S66" s="102"/>
    </row>
    <row r="67" spans="1:19" x14ac:dyDescent="0.5">
      <c r="A67" s="77" t="str">
        <f t="shared" si="0"/>
        <v/>
      </c>
      <c r="B67" s="17" t="str">
        <f>'5k Men'!B67</f>
        <v>Jeremy</v>
      </c>
      <c r="C67" s="17" t="str">
        <f>'5k Men'!C67</f>
        <v>Holden</v>
      </c>
      <c r="D67" s="8" t="str">
        <f t="shared" si="22"/>
        <v/>
      </c>
      <c r="E67" s="8" t="str">
        <f>IF(OR(D67="",COUNTIF($D$4:$D$176,"="&amp;D67)&lt;=1),"",IF(COUNTIF($D$4:$D67,"="&amp;D67)=1,"",COUNTIF($D$4:$D67,"="&amp;D67)-1))</f>
        <v/>
      </c>
      <c r="F67" s="8" t="str">
        <f t="shared" si="2"/>
        <v/>
      </c>
      <c r="G67" s="6">
        <f t="shared" si="6"/>
        <v>0</v>
      </c>
      <c r="H67" s="118"/>
      <c r="I67" s="6"/>
      <c r="J67" s="6"/>
      <c r="K67" s="6"/>
      <c r="L67" s="6"/>
      <c r="M67" s="6"/>
      <c r="N67" s="6"/>
      <c r="O67" s="6"/>
      <c r="P67" s="6"/>
      <c r="Q67" s="6"/>
      <c r="R67" s="6"/>
      <c r="S67" s="102"/>
    </row>
    <row r="68" spans="1:19" x14ac:dyDescent="0.5">
      <c r="A68" s="77" t="str">
        <f>F68</f>
        <v/>
      </c>
      <c r="B68" s="17" t="str">
        <f>'5k Men'!B68</f>
        <v>Adrian</v>
      </c>
      <c r="C68" s="17" t="str">
        <f>'5k Men'!C68</f>
        <v>Holland</v>
      </c>
      <c r="D68" s="8" t="str">
        <f t="shared" ref="D68:D99" si="28">IF(RANK(G68,G$4:G$176,1)-COUNTIF(G$4:G$176,"=0")&lt;=0,"",RANK(G68,G$4:G$176,1)-COUNTIF(G$4:G$176,"=0"))</f>
        <v/>
      </c>
      <c r="E68" s="8" t="str">
        <f>IF(OR(D68="",COUNTIF($D$4:$D$176,"="&amp;D68)&lt;=1),"",IF(COUNTIF($D$4:$D68,"="&amp;D68)=1,"",COUNTIF($D$4:$D68,"="&amp;D68)-1))</f>
        <v/>
      </c>
      <c r="F68" s="8" t="str">
        <f>IF(D68="","",SUM(D68:E68))</f>
        <v/>
      </c>
      <c r="G68" s="6">
        <f t="shared" si="6"/>
        <v>0</v>
      </c>
      <c r="H68" s="118"/>
      <c r="I68" s="6"/>
      <c r="J68" s="6"/>
      <c r="K68" s="6"/>
      <c r="L68" s="6"/>
      <c r="M68" s="6"/>
      <c r="N68" s="6"/>
      <c r="O68" s="6"/>
      <c r="P68" s="6"/>
      <c r="Q68" s="6"/>
      <c r="R68" s="6"/>
      <c r="S68" s="102"/>
    </row>
    <row r="69" spans="1:19" x14ac:dyDescent="0.5">
      <c r="A69" s="77" t="str">
        <f t="shared" si="0"/>
        <v/>
      </c>
      <c r="B69" s="17" t="str">
        <f>'5k Men'!B69</f>
        <v>Lewis</v>
      </c>
      <c r="C69" s="17" t="str">
        <f>'5k Men'!C69</f>
        <v>Holloway</v>
      </c>
      <c r="D69" s="8" t="str">
        <f t="shared" si="28"/>
        <v/>
      </c>
      <c r="E69" s="8" t="str">
        <f>IF(OR(D69="",COUNTIF($D$4:$D$176,"="&amp;D69)&lt;=1),"",IF(COUNTIF($D$4:$D69,"="&amp;D69)=1,"",COUNTIF($D$4:$D69,"="&amp;D69)-1))</f>
        <v/>
      </c>
      <c r="F69" s="8" t="str">
        <f t="shared" si="2"/>
        <v/>
      </c>
      <c r="G69" s="6">
        <f t="shared" si="6"/>
        <v>0</v>
      </c>
      <c r="H69" s="118"/>
      <c r="I69" s="6"/>
      <c r="J69" s="6"/>
      <c r="K69" s="6"/>
      <c r="L69" s="6"/>
      <c r="M69" s="6"/>
      <c r="N69" s="6"/>
      <c r="O69" s="6"/>
      <c r="P69" s="6"/>
      <c r="Q69" s="6"/>
      <c r="R69" s="6"/>
      <c r="S69" s="102"/>
    </row>
    <row r="70" spans="1:19" x14ac:dyDescent="0.5">
      <c r="A70" s="77">
        <f t="shared" si="0"/>
        <v>9</v>
      </c>
      <c r="B70" s="17" t="str">
        <f>'5k Men'!B70</f>
        <v>Jody</v>
      </c>
      <c r="C70" s="17" t="str">
        <f>'5k Men'!C70</f>
        <v>Horth</v>
      </c>
      <c r="D70" s="8">
        <f t="shared" si="28"/>
        <v>9</v>
      </c>
      <c r="E70" s="8" t="str">
        <f>IF(OR(D70="",COUNTIF($D$4:$D$176,"="&amp;D70)&lt;=1),"",IF(COUNTIF($D$4:$D70,"="&amp;D70)=1,"",COUNTIF($D$4:$D70,"="&amp;D70)-1))</f>
        <v/>
      </c>
      <c r="F70" s="8">
        <f t="shared" si="2"/>
        <v>9</v>
      </c>
      <c r="G70" s="6">
        <f t="shared" si="6"/>
        <v>4.6168981481481484E-2</v>
      </c>
      <c r="H70" s="118"/>
      <c r="I70" s="6">
        <v>4.7453703703703706E-2</v>
      </c>
      <c r="J70" s="6">
        <v>4.6168981481481484E-2</v>
      </c>
      <c r="K70" s="6"/>
      <c r="L70" s="6"/>
      <c r="M70" s="6"/>
      <c r="N70" s="6"/>
      <c r="O70" s="6"/>
      <c r="P70" s="6"/>
      <c r="Q70" s="6"/>
      <c r="R70" s="6"/>
      <c r="S70" s="102"/>
    </row>
    <row r="71" spans="1:19" x14ac:dyDescent="0.5">
      <c r="A71" s="77" t="str">
        <f t="shared" si="0"/>
        <v/>
      </c>
      <c r="B71" s="17" t="str">
        <f>'5k Men'!B71</f>
        <v>Mathias</v>
      </c>
      <c r="C71" s="17" t="str">
        <f>'5k Men'!C71</f>
        <v>Hulse</v>
      </c>
      <c r="D71" s="8" t="str">
        <f t="shared" si="28"/>
        <v/>
      </c>
      <c r="E71" s="8" t="str">
        <f>IF(OR(D71="",COUNTIF($D$4:$D$176,"="&amp;D71)&lt;=1),"",IF(COUNTIF($D$4:$D71,"="&amp;D71)=1,"",COUNTIF($D$4:$D71,"="&amp;D71)-1))</f>
        <v/>
      </c>
      <c r="F71" s="8" t="str">
        <f t="shared" si="2"/>
        <v/>
      </c>
      <c r="G71" s="6">
        <f t="shared" si="6"/>
        <v>0</v>
      </c>
      <c r="H71" s="118"/>
      <c r="I71" s="6"/>
      <c r="J71" s="6"/>
      <c r="K71" s="6"/>
      <c r="L71" s="6"/>
      <c r="M71" s="6"/>
      <c r="N71" s="6"/>
      <c r="O71" s="6"/>
      <c r="P71" s="6"/>
      <c r="Q71" s="6"/>
      <c r="R71" s="6"/>
      <c r="S71" s="102"/>
    </row>
    <row r="72" spans="1:19" x14ac:dyDescent="0.5">
      <c r="A72" s="77">
        <f t="shared" ref="A72:A119" si="29">F72</f>
        <v>35</v>
      </c>
      <c r="B72" s="17" t="s">
        <v>56</v>
      </c>
      <c r="C72" s="17" t="s">
        <v>152</v>
      </c>
      <c r="D72" s="8">
        <f t="shared" si="28"/>
        <v>35</v>
      </c>
      <c r="E72" s="8" t="str">
        <f>IF(OR(D72="",COUNTIF($D$4:$D$176,"="&amp;D72)&lt;=1),"",IF(COUNTIF($D$4:$D72,"="&amp;D72)=1,"",COUNTIF($D$4:$D72,"="&amp;D72)-1))</f>
        <v/>
      </c>
      <c r="F72" s="8">
        <f t="shared" si="2"/>
        <v>35</v>
      </c>
      <c r="G72" s="6">
        <f t="shared" ref="G72:G128" si="30">MIN(H72:S72)</f>
        <v>6.0601851851851851E-2</v>
      </c>
      <c r="H72" s="118"/>
      <c r="I72" s="6">
        <v>6.0601851851851851E-2</v>
      </c>
      <c r="J72" s="6"/>
      <c r="K72" s="6"/>
      <c r="L72" s="6"/>
      <c r="M72" s="6"/>
      <c r="N72" s="6"/>
      <c r="O72" s="6"/>
      <c r="P72" s="6"/>
      <c r="Q72" s="6"/>
      <c r="R72" s="6"/>
      <c r="S72" s="102"/>
    </row>
    <row r="73" spans="1:19" x14ac:dyDescent="0.5">
      <c r="A73" s="77" t="str">
        <f t="shared" si="29"/>
        <v/>
      </c>
      <c r="B73" s="17" t="s">
        <v>21</v>
      </c>
      <c r="C73" s="17" t="s">
        <v>302</v>
      </c>
      <c r="D73" s="8" t="str">
        <f t="shared" si="28"/>
        <v/>
      </c>
      <c r="E73" s="8" t="str">
        <f>IF(OR(D73="",COUNTIF($D$4:$D$176,"="&amp;D73)&lt;=1),"",IF(COUNTIF($D$4:$D73,"="&amp;D73)=1,"",COUNTIF($D$4:$D73,"="&amp;D73)-1))</f>
        <v/>
      </c>
      <c r="F73" s="8" t="str">
        <f>IF(D73="","",SUM(D73:E73))</f>
        <v/>
      </c>
      <c r="G73" s="6">
        <f t="shared" si="30"/>
        <v>0</v>
      </c>
      <c r="H73" s="118"/>
      <c r="I73" s="6"/>
      <c r="J73" s="6"/>
      <c r="K73" s="6"/>
      <c r="L73" s="6"/>
      <c r="M73" s="6"/>
      <c r="N73" s="6"/>
      <c r="O73" s="6"/>
      <c r="P73" s="6"/>
      <c r="Q73" s="6"/>
      <c r="R73" s="6"/>
      <c r="S73" s="102"/>
    </row>
    <row r="74" spans="1:19" x14ac:dyDescent="0.5">
      <c r="A74" s="77" t="str">
        <f>F74</f>
        <v/>
      </c>
      <c r="B74" s="17" t="s">
        <v>21</v>
      </c>
      <c r="C74" s="17" t="s">
        <v>302</v>
      </c>
      <c r="D74" s="8" t="str">
        <f t="shared" si="28"/>
        <v/>
      </c>
      <c r="E74" s="8" t="str">
        <f>IF(OR(D74="",COUNTIF($D$4:$D$176,"="&amp;D74)&lt;=1),"",IF(COUNTIF($D$4:$D74,"="&amp;D74)=1,"",COUNTIF($D$4:$D74,"="&amp;D74)-1))</f>
        <v/>
      </c>
      <c r="F74" s="8" t="str">
        <f>IF(D74="","",SUM(D74:E74))</f>
        <v/>
      </c>
      <c r="G74" s="6">
        <f t="shared" si="30"/>
        <v>0</v>
      </c>
      <c r="H74" s="118"/>
      <c r="I74" s="6"/>
      <c r="J74" s="6"/>
      <c r="K74" s="6"/>
      <c r="L74" s="6"/>
      <c r="M74" s="6"/>
      <c r="N74" s="6"/>
      <c r="O74" s="6"/>
      <c r="P74" s="6"/>
      <c r="Q74" s="6"/>
      <c r="R74" s="6"/>
      <c r="S74" s="102"/>
    </row>
    <row r="75" spans="1:19" x14ac:dyDescent="0.5">
      <c r="A75" s="77">
        <f t="shared" si="29"/>
        <v>25</v>
      </c>
      <c r="B75" s="17" t="str">
        <f>'5k Men'!B75</f>
        <v>Andrew</v>
      </c>
      <c r="C75" s="17" t="str">
        <f>'5k Men'!C75</f>
        <v>Johnson</v>
      </c>
      <c r="D75" s="8">
        <f t="shared" si="28"/>
        <v>25</v>
      </c>
      <c r="E75" s="8" t="str">
        <f>IF(OR(D75="",COUNTIF($D$4:$D$176,"="&amp;D75)&lt;=1),"",IF(COUNTIF($D$4:$D75,"="&amp;D75)=1,"",COUNTIF($D$4:$D75,"="&amp;D75)-1))</f>
        <v/>
      </c>
      <c r="F75" s="8">
        <f t="shared" ref="F75:F119" si="31">IF(D75="","",SUM(D75:E75))</f>
        <v>25</v>
      </c>
      <c r="G75" s="6">
        <f t="shared" si="30"/>
        <v>5.4375E-2</v>
      </c>
      <c r="H75" s="118"/>
      <c r="I75" s="6">
        <v>5.5034722222222221E-2</v>
      </c>
      <c r="J75" s="6">
        <v>5.4375E-2</v>
      </c>
      <c r="K75" s="6"/>
      <c r="L75" s="6"/>
      <c r="M75" s="6"/>
      <c r="N75" s="6"/>
      <c r="O75" s="6"/>
      <c r="P75" s="6"/>
      <c r="Q75" s="6"/>
      <c r="R75" s="6"/>
      <c r="S75" s="102"/>
    </row>
    <row r="76" spans="1:19" x14ac:dyDescent="0.5">
      <c r="A76" s="77" t="str">
        <f t="shared" si="29"/>
        <v/>
      </c>
      <c r="B76" s="17" t="str">
        <f>'5k Men'!B76</f>
        <v>James</v>
      </c>
      <c r="C76" s="17" t="str">
        <f>'5k Men'!C76</f>
        <v>Johnson</v>
      </c>
      <c r="D76" s="8" t="str">
        <f t="shared" si="28"/>
        <v/>
      </c>
      <c r="E76" s="8" t="str">
        <f>IF(OR(D76="",COUNTIF($D$4:$D$176,"="&amp;D76)&lt;=1),"",IF(COUNTIF($D$4:$D76,"="&amp;D76)=1,"",COUNTIF($D$4:$D76,"="&amp;D76)-1))</f>
        <v/>
      </c>
      <c r="F76" s="8" t="str">
        <f t="shared" si="31"/>
        <v/>
      </c>
      <c r="G76" s="6">
        <f t="shared" si="30"/>
        <v>0</v>
      </c>
      <c r="H76" s="118"/>
      <c r="I76" s="6"/>
      <c r="J76" s="6"/>
      <c r="K76" s="6"/>
      <c r="L76" s="6"/>
      <c r="M76" s="6"/>
      <c r="N76" s="6"/>
      <c r="O76" s="6"/>
      <c r="P76" s="6"/>
      <c r="Q76" s="6"/>
      <c r="R76" s="6"/>
      <c r="S76" s="102"/>
    </row>
    <row r="77" spans="1:19" x14ac:dyDescent="0.5">
      <c r="A77" s="77" t="str">
        <f t="shared" si="29"/>
        <v/>
      </c>
      <c r="B77" s="17" t="str">
        <f>'5k Men'!B77</f>
        <v>Thomas</v>
      </c>
      <c r="C77" s="17" t="str">
        <f>'5k Men'!C77</f>
        <v>Jorna</v>
      </c>
      <c r="D77" s="8" t="str">
        <f t="shared" si="28"/>
        <v/>
      </c>
      <c r="E77" s="8" t="str">
        <f>IF(OR(D77="",COUNTIF($D$4:$D$176,"="&amp;D77)&lt;=1),"",IF(COUNTIF($D$4:$D77,"="&amp;D77)=1,"",COUNTIF($D$4:$D77,"="&amp;D77)-1))</f>
        <v/>
      </c>
      <c r="F77" s="8" t="str">
        <f t="shared" si="31"/>
        <v/>
      </c>
      <c r="G77" s="6">
        <f t="shared" si="30"/>
        <v>0</v>
      </c>
      <c r="H77" s="118"/>
      <c r="I77" s="6"/>
      <c r="J77" s="6"/>
      <c r="K77" s="6"/>
      <c r="L77" s="6"/>
      <c r="M77" s="6"/>
      <c r="N77" s="6"/>
      <c r="O77" s="6"/>
      <c r="P77" s="6"/>
      <c r="Q77" s="6"/>
      <c r="R77" s="6"/>
      <c r="S77" s="102"/>
    </row>
    <row r="78" spans="1:19" x14ac:dyDescent="0.5">
      <c r="A78" s="77">
        <f t="shared" si="29"/>
        <v>10</v>
      </c>
      <c r="B78" s="17" t="str">
        <f>'5k Men'!B78</f>
        <v>Jack</v>
      </c>
      <c r="C78" s="17" t="str">
        <f>'5k Men'!C78</f>
        <v>Kane</v>
      </c>
      <c r="D78" s="8">
        <f t="shared" si="28"/>
        <v>10</v>
      </c>
      <c r="E78" s="8" t="str">
        <f>IF(OR(D78="",COUNTIF($D$4:$D$176,"="&amp;D78)&lt;=1),"",IF(COUNTIF($D$4:$D78,"="&amp;D78)=1,"",COUNTIF($D$4:$D78,"="&amp;D78)-1))</f>
        <v/>
      </c>
      <c r="F78" s="8">
        <f t="shared" si="31"/>
        <v>10</v>
      </c>
      <c r="G78" s="6">
        <f t="shared" si="30"/>
        <v>4.6319444444444448E-2</v>
      </c>
      <c r="H78" s="118"/>
      <c r="I78" s="6"/>
      <c r="J78" s="6">
        <v>4.6319444444444448E-2</v>
      </c>
      <c r="K78" s="6"/>
      <c r="L78" s="6"/>
      <c r="M78" s="6"/>
      <c r="N78" s="6"/>
      <c r="O78" s="6"/>
      <c r="P78" s="6"/>
      <c r="Q78" s="6"/>
      <c r="R78" s="6"/>
      <c r="S78" s="102"/>
    </row>
    <row r="79" spans="1:19" x14ac:dyDescent="0.5">
      <c r="A79" s="77">
        <f>F79</f>
        <v>12</v>
      </c>
      <c r="B79" s="17" t="str">
        <f>'5k Men'!B79</f>
        <v>Jamie</v>
      </c>
      <c r="C79" s="17" t="str">
        <f>'5k Men'!C79</f>
        <v>Kitching</v>
      </c>
      <c r="D79" s="8">
        <f t="shared" si="28"/>
        <v>12</v>
      </c>
      <c r="E79" s="8" t="str">
        <f>IF(OR(D79="",COUNTIF($D$4:$D$176,"="&amp;D79)&lt;=1),"",IF(COUNTIF($D$4:$D79,"="&amp;D79)=1,"",COUNTIF($D$4:$D79,"="&amp;D79)-1))</f>
        <v/>
      </c>
      <c r="F79" s="8">
        <f>IF(D79="","",SUM(D79:E79))</f>
        <v>12</v>
      </c>
      <c r="G79" s="6">
        <f t="shared" si="30"/>
        <v>4.8784722222222222E-2</v>
      </c>
      <c r="H79" s="118"/>
      <c r="I79" s="6">
        <v>4.8784722222222222E-2</v>
      </c>
      <c r="J79" s="6"/>
      <c r="K79" s="6"/>
      <c r="L79" s="6"/>
      <c r="M79" s="6"/>
      <c r="N79" s="6"/>
      <c r="O79" s="6"/>
      <c r="P79" s="6"/>
      <c r="Q79" s="6"/>
      <c r="R79" s="6"/>
      <c r="S79" s="102"/>
    </row>
    <row r="80" spans="1:19" x14ac:dyDescent="0.5">
      <c r="A80" s="77">
        <f t="shared" si="29"/>
        <v>4</v>
      </c>
      <c r="B80" s="17" t="str">
        <f>'5k Men'!B80</f>
        <v>Stuart</v>
      </c>
      <c r="C80" s="17" t="str">
        <f>'5k Men'!C80</f>
        <v>Little</v>
      </c>
      <c r="D80" s="8">
        <f t="shared" si="28"/>
        <v>4</v>
      </c>
      <c r="E80" s="8" t="str">
        <f>IF(OR(D80="",COUNTIF($D$4:$D$176,"="&amp;D80)&lt;=1),"",IF(COUNTIF($D$4:$D80,"="&amp;D80)=1,"",COUNTIF($D$4:$D80,"="&amp;D80)-1))</f>
        <v/>
      </c>
      <c r="F80" s="8">
        <f t="shared" si="31"/>
        <v>4</v>
      </c>
      <c r="G80" s="6">
        <f t="shared" si="30"/>
        <v>4.2048611111111113E-2</v>
      </c>
      <c r="H80" s="118"/>
      <c r="I80" s="6"/>
      <c r="J80" s="6">
        <v>4.2048611111111113E-2</v>
      </c>
      <c r="K80" s="6"/>
      <c r="L80" s="6"/>
      <c r="M80" s="6"/>
      <c r="N80" s="6"/>
      <c r="O80" s="6"/>
      <c r="P80" s="6"/>
      <c r="Q80" s="6"/>
      <c r="R80" s="6"/>
      <c r="S80" s="102"/>
    </row>
    <row r="81" spans="1:19" x14ac:dyDescent="0.5">
      <c r="A81" s="77" t="str">
        <f>F81</f>
        <v/>
      </c>
      <c r="B81" s="17" t="str">
        <f>'5k Men'!B81</f>
        <v>Paul</v>
      </c>
      <c r="C81" s="17" t="str">
        <f>'5k Men'!C81</f>
        <v>Littlewood</v>
      </c>
      <c r="D81" s="8" t="str">
        <f t="shared" si="28"/>
        <v/>
      </c>
      <c r="E81" s="8" t="str">
        <f>IF(OR(D81="",COUNTIF($D$4:$D$176,"="&amp;D81)&lt;=1),"",IF(COUNTIF($D$4:$D81,"="&amp;D81)=1,"",COUNTIF($D$4:$D81,"="&amp;D81)-1))</f>
        <v/>
      </c>
      <c r="F81" s="8" t="str">
        <f t="shared" si="31"/>
        <v/>
      </c>
      <c r="G81" s="6">
        <f t="shared" si="30"/>
        <v>0</v>
      </c>
      <c r="H81" s="118"/>
      <c r="I81" s="6"/>
      <c r="J81" s="6"/>
      <c r="K81" s="6"/>
      <c r="L81" s="6"/>
      <c r="M81" s="6"/>
      <c r="N81" s="6"/>
      <c r="O81" s="6"/>
      <c r="P81" s="6"/>
      <c r="Q81" s="6"/>
      <c r="R81" s="6"/>
      <c r="S81" s="102"/>
    </row>
    <row r="82" spans="1:19" x14ac:dyDescent="0.5">
      <c r="A82" s="77">
        <f t="shared" si="29"/>
        <v>17</v>
      </c>
      <c r="B82" s="17" t="str">
        <f>'5k Men'!B82</f>
        <v>Mark</v>
      </c>
      <c r="C82" s="17" t="str">
        <f>'5k Men'!C82</f>
        <v>Lorch</v>
      </c>
      <c r="D82" s="8">
        <f t="shared" si="28"/>
        <v>17</v>
      </c>
      <c r="E82" s="8" t="str">
        <f>IF(OR(D82="",COUNTIF($D$4:$D$176,"="&amp;D82)&lt;=1),"",IF(COUNTIF($D$4:$D82,"="&amp;D82)=1,"",COUNTIF($D$4:$D82,"="&amp;D82)-1))</f>
        <v/>
      </c>
      <c r="F82" s="8">
        <f>IF(D82="","",SUM(D82:E82))</f>
        <v>17</v>
      </c>
      <c r="G82" s="6">
        <f t="shared" si="30"/>
        <v>5.0115740740740738E-2</v>
      </c>
      <c r="H82" s="118"/>
      <c r="I82" s="6">
        <v>5.0115740740740738E-2</v>
      </c>
      <c r="J82" s="6"/>
      <c r="K82" s="6"/>
      <c r="L82" s="6"/>
      <c r="M82" s="6"/>
      <c r="N82" s="6"/>
      <c r="O82" s="6"/>
      <c r="P82" s="6"/>
      <c r="Q82" s="6"/>
      <c r="R82" s="6"/>
      <c r="S82" s="102"/>
    </row>
    <row r="83" spans="1:19" x14ac:dyDescent="0.5">
      <c r="A83" s="77" t="str">
        <f t="shared" si="29"/>
        <v/>
      </c>
      <c r="B83" s="17" t="str">
        <f>'5k Men'!B83</f>
        <v>Steven</v>
      </c>
      <c r="C83" s="17" t="str">
        <f>'5k Men'!C83</f>
        <v>Marsay</v>
      </c>
      <c r="D83" s="8" t="str">
        <f t="shared" si="28"/>
        <v/>
      </c>
      <c r="E83" s="8" t="str">
        <f>IF(OR(D83="",COUNTIF($D$4:$D$176,"="&amp;D83)&lt;=1),"",IF(COUNTIF($D$4:$D83,"="&amp;D83)=1,"",COUNTIF($D$4:$D83,"="&amp;D83)-1))</f>
        <v/>
      </c>
      <c r="F83" s="8" t="str">
        <f t="shared" si="31"/>
        <v/>
      </c>
      <c r="G83" s="6">
        <f t="shared" si="30"/>
        <v>0</v>
      </c>
      <c r="H83" s="118"/>
      <c r="I83" s="6"/>
      <c r="J83" s="6"/>
      <c r="K83" s="6"/>
      <c r="L83" s="6"/>
      <c r="M83" s="6"/>
      <c r="N83" s="6"/>
      <c r="O83" s="6"/>
      <c r="P83" s="6"/>
      <c r="Q83" s="6"/>
      <c r="R83" s="6"/>
      <c r="S83" s="102"/>
    </row>
    <row r="84" spans="1:19" x14ac:dyDescent="0.5">
      <c r="A84" s="77">
        <f t="shared" si="29"/>
        <v>28</v>
      </c>
      <c r="B84" s="17" t="str">
        <f>'5k Men'!B84</f>
        <v>Patrick</v>
      </c>
      <c r="C84" s="17" t="str">
        <f>'5k Men'!C84</f>
        <v>Marshall</v>
      </c>
      <c r="D84" s="8">
        <f t="shared" si="28"/>
        <v>28</v>
      </c>
      <c r="E84" s="8" t="str">
        <f>IF(OR(D84="",COUNTIF($D$4:$D$176,"="&amp;D84)&lt;=1),"",IF(COUNTIF($D$4:$D84,"="&amp;D84)=1,"",COUNTIF($D$4:$D84,"="&amp;D84)-1))</f>
        <v/>
      </c>
      <c r="F84" s="8">
        <f t="shared" si="31"/>
        <v>28</v>
      </c>
      <c r="G84" s="6">
        <f t="shared" si="30"/>
        <v>5.6909722222222223E-2</v>
      </c>
      <c r="H84" s="118"/>
      <c r="I84" s="6">
        <v>5.710648148148148E-2</v>
      </c>
      <c r="J84" s="6">
        <v>5.6909722222222223E-2</v>
      </c>
      <c r="K84" s="6"/>
      <c r="L84" s="6"/>
      <c r="M84" s="6"/>
      <c r="N84" s="6"/>
      <c r="O84" s="6"/>
      <c r="P84" s="6"/>
      <c r="Q84" s="6"/>
      <c r="R84" s="6"/>
      <c r="S84" s="102"/>
    </row>
    <row r="85" spans="1:19" x14ac:dyDescent="0.5">
      <c r="A85" s="77">
        <f t="shared" si="29"/>
        <v>36</v>
      </c>
      <c r="B85" s="17" t="str">
        <f>'5k Men'!B85</f>
        <v>Robert</v>
      </c>
      <c r="C85" s="17" t="str">
        <f>'5k Men'!C85</f>
        <v>Mayson</v>
      </c>
      <c r="D85" s="8">
        <f t="shared" si="28"/>
        <v>36</v>
      </c>
      <c r="E85" s="8" t="str">
        <f>IF(OR(D85="",COUNTIF($D$4:$D$176,"="&amp;D85)&lt;=1),"",IF(COUNTIF($D$4:$D85,"="&amp;D85)=1,"",COUNTIF($D$4:$D85,"="&amp;D85)-1))</f>
        <v/>
      </c>
      <c r="F85" s="8">
        <f t="shared" si="31"/>
        <v>36</v>
      </c>
      <c r="G85" s="6">
        <f t="shared" si="30"/>
        <v>6.3171296296296295E-2</v>
      </c>
      <c r="H85" s="118"/>
      <c r="I85" s="6">
        <v>6.5555555555555561E-2</v>
      </c>
      <c r="J85" s="6">
        <v>6.3171296296296295E-2</v>
      </c>
      <c r="K85" s="6"/>
      <c r="L85" s="6"/>
      <c r="M85" s="6"/>
      <c r="N85" s="6"/>
      <c r="O85" s="6"/>
      <c r="P85" s="6"/>
      <c r="Q85" s="6"/>
      <c r="R85" s="6"/>
      <c r="S85" s="102"/>
    </row>
    <row r="86" spans="1:19" x14ac:dyDescent="0.5">
      <c r="A86" s="77" t="str">
        <f t="shared" si="29"/>
        <v/>
      </c>
      <c r="B86" s="17" t="str">
        <f>'5k Men'!B86</f>
        <v>Patrick</v>
      </c>
      <c r="C86" s="17" t="str">
        <f>'5k Men'!C86</f>
        <v>McConnell</v>
      </c>
      <c r="D86" s="8" t="str">
        <f t="shared" si="28"/>
        <v/>
      </c>
      <c r="E86" s="8" t="str">
        <f>IF(OR(D86="",COUNTIF($D$4:$D$176,"="&amp;D86)&lt;=1),"",IF(COUNTIF($D$4:$D86,"="&amp;D86)=1,"",COUNTIF($D$4:$D86,"="&amp;D86)-1))</f>
        <v/>
      </c>
      <c r="F86" s="8" t="str">
        <f t="shared" si="31"/>
        <v/>
      </c>
      <c r="G86" s="6">
        <f t="shared" si="30"/>
        <v>0</v>
      </c>
      <c r="H86" s="118"/>
      <c r="I86" s="6"/>
      <c r="J86" s="6"/>
      <c r="K86" s="6"/>
      <c r="L86" s="6"/>
      <c r="M86" s="6"/>
      <c r="N86" s="6"/>
      <c r="O86" s="6"/>
      <c r="P86" s="6"/>
      <c r="Q86" s="6"/>
      <c r="R86" s="6"/>
      <c r="S86" s="102"/>
    </row>
    <row r="87" spans="1:19" x14ac:dyDescent="0.5">
      <c r="A87" s="77" t="str">
        <f t="shared" si="29"/>
        <v/>
      </c>
      <c r="B87" s="17" t="str">
        <f>'5k Men'!B87</f>
        <v>James</v>
      </c>
      <c r="C87" s="17" t="str">
        <f>'5k Men'!C87</f>
        <v>McGivern</v>
      </c>
      <c r="D87" s="8" t="str">
        <f t="shared" si="28"/>
        <v/>
      </c>
      <c r="E87" s="8" t="str">
        <f>IF(OR(D87="",COUNTIF($D$4:$D$176,"="&amp;D87)&lt;=1),"",IF(COUNTIF($D$4:$D87,"="&amp;D87)=1,"",COUNTIF($D$4:$D87,"="&amp;D87)-1))</f>
        <v/>
      </c>
      <c r="F87" s="8" t="str">
        <f t="shared" si="31"/>
        <v/>
      </c>
      <c r="G87" s="6">
        <f t="shared" si="30"/>
        <v>0</v>
      </c>
      <c r="H87" s="118"/>
      <c r="I87" s="6"/>
      <c r="J87" s="6"/>
      <c r="K87" s="6"/>
      <c r="L87" s="6"/>
      <c r="M87" s="6"/>
      <c r="N87" s="6"/>
      <c r="O87" s="6"/>
      <c r="P87" s="6"/>
      <c r="Q87" s="6"/>
      <c r="R87" s="6"/>
      <c r="S87" s="102"/>
    </row>
    <row r="88" spans="1:19" x14ac:dyDescent="0.5">
      <c r="A88" s="77" t="str">
        <f>F88</f>
        <v/>
      </c>
      <c r="B88" s="17" t="str">
        <f>'5k Men'!B88</f>
        <v>Michael</v>
      </c>
      <c r="C88" s="17" t="str">
        <f>'5k Men'!C88</f>
        <v>McGrath</v>
      </c>
      <c r="D88" s="8" t="str">
        <f t="shared" si="28"/>
        <v/>
      </c>
      <c r="E88" s="8" t="str">
        <f>IF(OR(D88="",COUNTIF($D$4:$D$176,"="&amp;D88)&lt;=1),"",IF(COUNTIF($D$4:$D88,"="&amp;D88)=1,"",COUNTIF($D$4:$D88,"="&amp;D88)-1))</f>
        <v/>
      </c>
      <c r="F88" s="8" t="str">
        <f>IF(D88="","",SUM(D88:E88))</f>
        <v/>
      </c>
      <c r="G88" s="6">
        <f t="shared" si="30"/>
        <v>0</v>
      </c>
      <c r="H88" s="118"/>
      <c r="I88" s="6"/>
      <c r="J88" s="6"/>
      <c r="K88" s="6"/>
      <c r="L88" s="6"/>
      <c r="M88" s="6"/>
      <c r="N88" s="6"/>
      <c r="O88" s="6"/>
      <c r="P88" s="6"/>
      <c r="Q88" s="6"/>
      <c r="R88" s="6"/>
      <c r="S88" s="102"/>
    </row>
    <row r="89" spans="1:19" x14ac:dyDescent="0.5">
      <c r="A89" s="77" t="str">
        <f t="shared" si="29"/>
        <v/>
      </c>
      <c r="B89" s="17" t="str">
        <f>'5k Men'!B89</f>
        <v>David</v>
      </c>
      <c r="C89" s="17" t="str">
        <f>'5k Men'!C89</f>
        <v>Meilhan</v>
      </c>
      <c r="D89" s="8" t="str">
        <f t="shared" si="28"/>
        <v/>
      </c>
      <c r="E89" s="8" t="str">
        <f>IF(OR(D89="",COUNTIF($D$4:$D$176,"="&amp;D89)&lt;=1),"",IF(COUNTIF($D$4:$D89,"="&amp;D89)=1,"",COUNTIF($D$4:$D89,"="&amp;D89)-1))</f>
        <v/>
      </c>
      <c r="F89" s="8" t="str">
        <f t="shared" si="31"/>
        <v/>
      </c>
      <c r="G89" s="6">
        <f t="shared" si="30"/>
        <v>0</v>
      </c>
      <c r="H89" s="118"/>
      <c r="I89" s="6"/>
      <c r="J89" s="6"/>
      <c r="K89" s="6"/>
      <c r="L89" s="6"/>
      <c r="M89" s="6"/>
      <c r="N89" s="6"/>
      <c r="O89" s="6"/>
      <c r="P89" s="6"/>
      <c r="Q89" s="6"/>
      <c r="R89" s="6"/>
      <c r="S89" s="102"/>
    </row>
    <row r="90" spans="1:19" x14ac:dyDescent="0.5">
      <c r="A90" s="77">
        <f t="shared" si="29"/>
        <v>8</v>
      </c>
      <c r="B90" s="17" t="str">
        <f>'5k Men'!B90</f>
        <v>Adrian</v>
      </c>
      <c r="C90" s="17" t="str">
        <f>'5k Men'!C90</f>
        <v>Messingham</v>
      </c>
      <c r="D90" s="8">
        <f t="shared" si="28"/>
        <v>8</v>
      </c>
      <c r="E90" s="8" t="str">
        <f>IF(OR(D90="",COUNTIF($D$4:$D$176,"="&amp;D90)&lt;=1),"",IF(COUNTIF($D$4:$D90,"="&amp;D90)=1,"",COUNTIF($D$4:$D90,"="&amp;D90)-1))</f>
        <v/>
      </c>
      <c r="F90" s="8">
        <f t="shared" si="31"/>
        <v>8</v>
      </c>
      <c r="G90" s="6">
        <f t="shared" si="30"/>
        <v>4.4108796296296299E-2</v>
      </c>
      <c r="H90" s="118"/>
      <c r="I90" s="6"/>
      <c r="J90" s="6">
        <v>4.4108796296296299E-2</v>
      </c>
      <c r="K90" s="6"/>
      <c r="L90" s="6"/>
      <c r="M90" s="6"/>
      <c r="N90" s="6"/>
      <c r="O90" s="6"/>
      <c r="P90" s="6"/>
      <c r="Q90" s="6"/>
      <c r="R90" s="6"/>
      <c r="S90" s="102"/>
    </row>
    <row r="91" spans="1:19" x14ac:dyDescent="0.5">
      <c r="A91" s="77" t="str">
        <f>F91</f>
        <v/>
      </c>
      <c r="B91" s="17" t="str">
        <f>'5k Men'!B91</f>
        <v>Bob</v>
      </c>
      <c r="C91" s="17" t="str">
        <f>'5k Men'!C91</f>
        <v>Metcalfe</v>
      </c>
      <c r="D91" s="8" t="str">
        <f t="shared" si="28"/>
        <v/>
      </c>
      <c r="E91" s="8" t="str">
        <f>IF(OR(D91="",COUNTIF($D$4:$D$176,"="&amp;D91)&lt;=1),"",IF(COUNTIF($D$4:$D91,"="&amp;D91)=1,"",COUNTIF($D$4:$D91,"="&amp;D91)-1))</f>
        <v/>
      </c>
      <c r="F91" s="8" t="str">
        <f>IF(D91="","",SUM(D91:E91))</f>
        <v/>
      </c>
      <c r="G91" s="6">
        <f t="shared" ref="G91" si="32">MIN(H91:S91)</f>
        <v>0</v>
      </c>
      <c r="H91" s="118"/>
      <c r="I91" s="6"/>
      <c r="J91" s="6"/>
      <c r="K91" s="6"/>
      <c r="L91" s="6"/>
      <c r="M91" s="6"/>
      <c r="N91" s="6"/>
      <c r="O91" s="6"/>
      <c r="P91" s="6"/>
      <c r="Q91" s="6"/>
      <c r="R91" s="6"/>
      <c r="S91" s="102"/>
    </row>
    <row r="92" spans="1:19" x14ac:dyDescent="0.5">
      <c r="A92" s="77" t="str">
        <f t="shared" si="29"/>
        <v/>
      </c>
      <c r="B92" s="17" t="str">
        <f>'5k Men'!B92</f>
        <v>Sandy</v>
      </c>
      <c r="C92" s="17" t="str">
        <f>'5k Men'!C92</f>
        <v>Milson</v>
      </c>
      <c r="D92" s="8" t="str">
        <f t="shared" si="28"/>
        <v/>
      </c>
      <c r="E92" s="8" t="str">
        <f>IF(OR(D92="",COUNTIF($D$4:$D$176,"="&amp;D92)&lt;=1),"",IF(COUNTIF($D$4:$D92,"="&amp;D92)=1,"",COUNTIF($D$4:$D92,"="&amp;D92)-1))</f>
        <v/>
      </c>
      <c r="F92" s="8" t="str">
        <f t="shared" si="31"/>
        <v/>
      </c>
      <c r="G92" s="6">
        <f t="shared" si="30"/>
        <v>0</v>
      </c>
      <c r="H92" s="118"/>
      <c r="I92" s="6"/>
      <c r="J92" s="6"/>
      <c r="K92" s="6"/>
      <c r="L92" s="6"/>
      <c r="M92" s="6"/>
      <c r="N92" s="6"/>
      <c r="O92" s="6"/>
      <c r="P92" s="6"/>
      <c r="Q92" s="6"/>
      <c r="R92" s="6"/>
      <c r="S92" s="102"/>
    </row>
    <row r="93" spans="1:19" x14ac:dyDescent="0.5">
      <c r="A93" s="77">
        <f t="shared" si="29"/>
        <v>31</v>
      </c>
      <c r="B93" s="17" t="str">
        <f>'5k Men'!B93</f>
        <v>Nicholas</v>
      </c>
      <c r="C93" s="17" t="str">
        <f>'5k Men'!C93</f>
        <v>Morrell</v>
      </c>
      <c r="D93" s="8">
        <f t="shared" si="28"/>
        <v>31</v>
      </c>
      <c r="E93" s="8" t="str">
        <f>IF(OR(D93="",COUNTIF($D$4:$D$176,"="&amp;D93)&lt;=1),"",IF(COUNTIF($D$4:$D93,"="&amp;D93)=1,"",COUNTIF($D$4:$D93,"="&amp;D93)-1))</f>
        <v/>
      </c>
      <c r="F93" s="8">
        <f t="shared" si="31"/>
        <v>31</v>
      </c>
      <c r="G93" s="6">
        <f t="shared" si="30"/>
        <v>5.7766203703703702E-2</v>
      </c>
      <c r="H93" s="118"/>
      <c r="I93" s="6">
        <v>6.2013888888888889E-2</v>
      </c>
      <c r="J93" s="6">
        <v>5.7766203703703702E-2</v>
      </c>
      <c r="K93" s="6"/>
      <c r="L93" s="6"/>
      <c r="M93" s="6"/>
      <c r="N93" s="6"/>
      <c r="O93" s="6"/>
      <c r="P93" s="6"/>
      <c r="Q93" s="6"/>
      <c r="R93" s="6"/>
      <c r="S93" s="102"/>
    </row>
    <row r="94" spans="1:19" x14ac:dyDescent="0.5">
      <c r="A94" s="77" t="str">
        <f t="shared" si="29"/>
        <v/>
      </c>
      <c r="B94" s="17" t="str">
        <f>'5k Men'!B94</f>
        <v>David</v>
      </c>
      <c r="C94" s="17" t="str">
        <f>'5k Men'!C94</f>
        <v>Morrison</v>
      </c>
      <c r="D94" s="8" t="str">
        <f t="shared" si="28"/>
        <v/>
      </c>
      <c r="E94" s="8" t="str">
        <f>IF(OR(D94="",COUNTIF($D$4:$D$176,"="&amp;D94)&lt;=1),"",IF(COUNTIF($D$4:$D94,"="&amp;D94)=1,"",COUNTIF($D$4:$D94,"="&amp;D94)-1))</f>
        <v/>
      </c>
      <c r="F94" s="8" t="str">
        <f t="shared" si="31"/>
        <v/>
      </c>
      <c r="G94" s="6">
        <f t="shared" si="30"/>
        <v>0</v>
      </c>
      <c r="H94" s="118"/>
      <c r="I94" s="6"/>
      <c r="J94" s="6"/>
      <c r="K94" s="6"/>
      <c r="L94" s="6"/>
      <c r="M94" s="6"/>
      <c r="N94" s="6"/>
      <c r="O94" s="6"/>
      <c r="P94" s="6"/>
      <c r="Q94" s="6"/>
      <c r="R94" s="6"/>
      <c r="S94" s="102"/>
    </row>
    <row r="95" spans="1:19" x14ac:dyDescent="0.5">
      <c r="A95" s="77">
        <f>F95</f>
        <v>11</v>
      </c>
      <c r="B95" s="17" t="str">
        <f>'5k Men'!B95</f>
        <v>Wayne</v>
      </c>
      <c r="C95" s="17" t="str">
        <f>'5k Men'!C95</f>
        <v>Murtagh</v>
      </c>
      <c r="D95" s="8">
        <f t="shared" si="28"/>
        <v>11</v>
      </c>
      <c r="E95" s="8" t="str">
        <f>IF(OR(D95="",COUNTIF($D$4:$D$176,"="&amp;D95)&lt;=1),"",IF(COUNTIF($D$4:$D95,"="&amp;D95)=1,"",COUNTIF($D$4:$D95,"="&amp;D95)-1))</f>
        <v/>
      </c>
      <c r="F95" s="8">
        <f>IF(D95="","",SUM(D95:E95))</f>
        <v>11</v>
      </c>
      <c r="G95" s="6">
        <f t="shared" si="30"/>
        <v>4.8460648148148149E-2</v>
      </c>
      <c r="H95" s="118"/>
      <c r="I95" s="6"/>
      <c r="J95" s="6">
        <v>4.8460648148148149E-2</v>
      </c>
      <c r="K95" s="6"/>
      <c r="L95" s="6"/>
      <c r="M95" s="6"/>
      <c r="N95" s="6"/>
      <c r="O95" s="6"/>
      <c r="P95" s="6"/>
      <c r="Q95" s="6"/>
      <c r="R95" s="6"/>
      <c r="S95" s="102"/>
    </row>
    <row r="96" spans="1:19" x14ac:dyDescent="0.5">
      <c r="A96" s="77" t="str">
        <f t="shared" si="29"/>
        <v/>
      </c>
      <c r="B96" s="17" t="str">
        <f>'5k Men'!B96</f>
        <v>Peter</v>
      </c>
      <c r="C96" s="17" t="str">
        <f>'5k Men'!C96</f>
        <v>Naylor</v>
      </c>
      <c r="D96" s="8" t="str">
        <f t="shared" si="28"/>
        <v/>
      </c>
      <c r="E96" s="8" t="str">
        <f>IF(OR(D96="",COUNTIF($D$4:$D$176,"="&amp;D96)&lt;=1),"",IF(COUNTIF($D$4:$D96,"="&amp;D96)=1,"",COUNTIF($D$4:$D96,"="&amp;D96)-1))</f>
        <v/>
      </c>
      <c r="F96" s="8" t="str">
        <f t="shared" si="31"/>
        <v/>
      </c>
      <c r="G96" s="6">
        <f t="shared" si="30"/>
        <v>0</v>
      </c>
      <c r="H96" s="118"/>
      <c r="I96" s="6"/>
      <c r="J96" s="6"/>
      <c r="K96" s="6"/>
      <c r="L96" s="6"/>
      <c r="M96" s="6"/>
      <c r="N96" s="6"/>
      <c r="O96" s="6"/>
      <c r="P96" s="6"/>
      <c r="Q96" s="6"/>
      <c r="R96" s="6"/>
      <c r="S96" s="102"/>
    </row>
    <row r="97" spans="1:19" x14ac:dyDescent="0.5">
      <c r="A97" s="77" t="str">
        <f t="shared" si="29"/>
        <v/>
      </c>
      <c r="B97" s="17" t="str">
        <f>'5k Men'!B97</f>
        <v>Stephen</v>
      </c>
      <c r="C97" s="17" t="str">
        <f>'5k Men'!C97</f>
        <v>Newton</v>
      </c>
      <c r="D97" s="8" t="str">
        <f t="shared" si="28"/>
        <v/>
      </c>
      <c r="E97" s="8" t="str">
        <f>IF(OR(D97="",COUNTIF($D$4:$D$176,"="&amp;D97)&lt;=1),"",IF(COUNTIF($D$4:$D97,"="&amp;D97)=1,"",COUNTIF($D$4:$D97,"="&amp;D97)-1))</f>
        <v/>
      </c>
      <c r="F97" s="8" t="str">
        <f t="shared" si="31"/>
        <v/>
      </c>
      <c r="G97" s="6">
        <f t="shared" si="30"/>
        <v>0</v>
      </c>
      <c r="H97" s="118"/>
      <c r="I97" s="6"/>
      <c r="J97" s="6"/>
      <c r="K97" s="6"/>
      <c r="L97" s="6"/>
      <c r="M97" s="6"/>
      <c r="N97" s="6"/>
      <c r="O97" s="6"/>
      <c r="P97" s="6"/>
      <c r="Q97" s="6"/>
      <c r="R97" s="6"/>
      <c r="S97" s="102"/>
    </row>
    <row r="98" spans="1:19" x14ac:dyDescent="0.5">
      <c r="A98" s="77" t="str">
        <f>F98</f>
        <v/>
      </c>
      <c r="B98" s="17" t="str">
        <f>'5k Men'!B98</f>
        <v>Martin</v>
      </c>
      <c r="C98" s="17" t="str">
        <f>'5k Men'!C98</f>
        <v>Oliver</v>
      </c>
      <c r="D98" s="8" t="str">
        <f t="shared" si="28"/>
        <v/>
      </c>
      <c r="E98" s="8" t="str">
        <f>IF(OR(D98="",COUNTIF($D$4:$D$176,"="&amp;D98)&lt;=1),"",IF(COUNTIF($D$4:$D98,"="&amp;D98)=1,"",COUNTIF($D$4:$D98,"="&amp;D98)-1))</f>
        <v/>
      </c>
      <c r="F98" s="8" t="str">
        <f>IF(D98="","",SUM(D98:E98))</f>
        <v/>
      </c>
      <c r="G98" s="6">
        <f t="shared" si="30"/>
        <v>0</v>
      </c>
      <c r="H98" s="118"/>
      <c r="I98" s="6"/>
      <c r="J98" s="6"/>
      <c r="K98" s="6"/>
      <c r="L98" s="6"/>
      <c r="M98" s="6"/>
      <c r="N98" s="6"/>
      <c r="O98" s="6"/>
      <c r="P98" s="6"/>
      <c r="Q98" s="6"/>
      <c r="R98" s="6"/>
      <c r="S98" s="102"/>
    </row>
    <row r="99" spans="1:19" x14ac:dyDescent="0.5">
      <c r="A99" s="77">
        <f t="shared" si="29"/>
        <v>6</v>
      </c>
      <c r="B99" s="17" t="str">
        <f>'5k Men'!B99</f>
        <v>Steve</v>
      </c>
      <c r="C99" s="17" t="str">
        <f>'5k Men'!C99</f>
        <v>Ostler</v>
      </c>
      <c r="D99" s="8">
        <f t="shared" si="28"/>
        <v>6</v>
      </c>
      <c r="E99" s="8" t="str">
        <f>IF(OR(D99="",COUNTIF($D$4:$D$176,"="&amp;D99)&lt;=1),"",IF(COUNTIF($D$4:$D99,"="&amp;D99)=1,"",COUNTIF($D$4:$D99,"="&amp;D99)-1))</f>
        <v/>
      </c>
      <c r="F99" s="8">
        <f t="shared" si="31"/>
        <v>6</v>
      </c>
      <c r="G99" s="6">
        <f t="shared" si="30"/>
        <v>4.3159722222222224E-2</v>
      </c>
      <c r="H99" s="118"/>
      <c r="I99" s="6">
        <v>4.3159722222222224E-2</v>
      </c>
      <c r="J99" s="6"/>
      <c r="K99" s="6"/>
      <c r="L99" s="6"/>
      <c r="M99" s="6"/>
      <c r="N99" s="6"/>
      <c r="O99" s="6"/>
      <c r="P99" s="6"/>
      <c r="Q99" s="6"/>
      <c r="R99" s="6"/>
      <c r="S99" s="102"/>
    </row>
    <row r="100" spans="1:19" x14ac:dyDescent="0.5">
      <c r="A100" s="77" t="str">
        <f t="shared" si="29"/>
        <v/>
      </c>
      <c r="B100" s="17" t="str">
        <f>'5k Men'!B100</f>
        <v>Richard</v>
      </c>
      <c r="C100" s="17" t="str">
        <f>'5k Men'!C100</f>
        <v>Parkin</v>
      </c>
      <c r="D100" s="8" t="str">
        <f t="shared" ref="D100:D131" si="33">IF(RANK(G100,G$4:G$176,1)-COUNTIF(G$4:G$176,"=0")&lt;=0,"",RANK(G100,G$4:G$176,1)-COUNTIF(G$4:G$176,"=0"))</f>
        <v/>
      </c>
      <c r="E100" s="8" t="str">
        <f>IF(OR(D100="",COUNTIF($D$4:$D$176,"="&amp;D100)&lt;=1),"",IF(COUNTIF($D$4:$D100,"="&amp;D100)=1,"",COUNTIF($D$4:$D100,"="&amp;D100)-1))</f>
        <v/>
      </c>
      <c r="F100" s="8" t="str">
        <f t="shared" si="31"/>
        <v/>
      </c>
      <c r="G100" s="6">
        <f t="shared" si="30"/>
        <v>0</v>
      </c>
      <c r="H100" s="118"/>
      <c r="I100" s="6"/>
      <c r="J100" s="6"/>
      <c r="K100" s="6"/>
      <c r="L100" s="6"/>
      <c r="M100" s="6"/>
      <c r="N100" s="6"/>
      <c r="O100" s="6"/>
      <c r="P100" s="6"/>
      <c r="Q100" s="6"/>
      <c r="R100" s="6"/>
      <c r="S100" s="102"/>
    </row>
    <row r="101" spans="1:19" x14ac:dyDescent="0.5">
      <c r="A101" s="77" t="str">
        <f t="shared" si="29"/>
        <v/>
      </c>
      <c r="B101" s="17" t="str">
        <f>'5k Men'!B101</f>
        <v>Steve</v>
      </c>
      <c r="C101" s="17" t="str">
        <f>'5k Men'!C101</f>
        <v>Parkinson</v>
      </c>
      <c r="D101" s="8" t="str">
        <f t="shared" si="33"/>
        <v/>
      </c>
      <c r="E101" s="8" t="str">
        <f>IF(OR(D101="",COUNTIF($D$4:$D$176,"="&amp;D101)&lt;=1),"",IF(COUNTIF($D$4:$D101,"="&amp;D101)=1,"",COUNTIF($D$4:$D101,"="&amp;D101)-1))</f>
        <v/>
      </c>
      <c r="F101" s="8" t="str">
        <f t="shared" si="31"/>
        <v/>
      </c>
      <c r="G101" s="6">
        <f t="shared" si="30"/>
        <v>0</v>
      </c>
      <c r="H101" s="118"/>
      <c r="I101" s="6"/>
      <c r="J101" s="6"/>
      <c r="K101" s="6"/>
      <c r="L101" s="6"/>
      <c r="M101" s="6"/>
      <c r="N101" s="6"/>
      <c r="O101" s="6"/>
      <c r="P101" s="6"/>
      <c r="Q101" s="6"/>
      <c r="R101" s="6"/>
      <c r="S101" s="102"/>
    </row>
    <row r="102" spans="1:19" x14ac:dyDescent="0.5">
      <c r="A102" s="77" t="str">
        <f>F102</f>
        <v/>
      </c>
      <c r="B102" s="17" t="str">
        <f>'5k Men'!B102</f>
        <v>Roy</v>
      </c>
      <c r="C102" s="17" t="str">
        <f>'5k Men'!C102</f>
        <v>Partington</v>
      </c>
      <c r="D102" s="8" t="str">
        <f t="shared" si="33"/>
        <v/>
      </c>
      <c r="E102" s="8" t="str">
        <f>IF(OR(D102="",COUNTIF($D$4:$D$176,"="&amp;D102)&lt;=1),"",IF(COUNTIF($D$4:$D102,"="&amp;D102)=1,"",COUNTIF($D$4:$D102,"="&amp;D102)-1))</f>
        <v/>
      </c>
      <c r="F102" s="8" t="str">
        <f>IF(D102="","",SUM(D102:E102))</f>
        <v/>
      </c>
      <c r="G102" s="6">
        <f t="shared" si="30"/>
        <v>0</v>
      </c>
      <c r="H102" s="118"/>
      <c r="I102" s="6"/>
      <c r="J102" s="6"/>
      <c r="K102" s="6"/>
      <c r="L102" s="6"/>
      <c r="M102" s="6"/>
      <c r="N102" s="6"/>
      <c r="O102" s="6"/>
      <c r="P102" s="6"/>
      <c r="Q102" s="6"/>
      <c r="R102" s="6"/>
      <c r="S102" s="102"/>
    </row>
    <row r="103" spans="1:19" x14ac:dyDescent="0.5">
      <c r="A103" s="77" t="str">
        <f t="shared" si="29"/>
        <v/>
      </c>
      <c r="B103" s="17" t="str">
        <f>'5k Men'!B103</f>
        <v>Chris</v>
      </c>
      <c r="C103" s="17" t="str">
        <f>'5k Men'!C103</f>
        <v>Peach</v>
      </c>
      <c r="D103" s="8" t="str">
        <f t="shared" si="33"/>
        <v/>
      </c>
      <c r="E103" s="8" t="str">
        <f>IF(OR(D103="",COUNTIF($D$4:$D$176,"="&amp;D103)&lt;=1),"",IF(COUNTIF($D$4:$D103,"="&amp;D103)=1,"",COUNTIF($D$4:$D103,"="&amp;D103)-1))</f>
        <v/>
      </c>
      <c r="F103" s="8" t="str">
        <f t="shared" si="31"/>
        <v/>
      </c>
      <c r="G103" s="6">
        <f t="shared" si="30"/>
        <v>0</v>
      </c>
      <c r="H103" s="118"/>
      <c r="I103" s="6"/>
      <c r="J103" s="6"/>
      <c r="K103" s="6"/>
      <c r="L103" s="6"/>
      <c r="M103" s="6"/>
      <c r="N103" s="6"/>
      <c r="O103" s="6"/>
      <c r="P103" s="6"/>
      <c r="Q103" s="6"/>
      <c r="R103" s="6"/>
      <c r="S103" s="102"/>
    </row>
    <row r="104" spans="1:19" x14ac:dyDescent="0.5">
      <c r="A104" s="77">
        <f t="shared" si="29"/>
        <v>30</v>
      </c>
      <c r="B104" s="17" t="str">
        <f>'5k Men'!B104</f>
        <v>Ken</v>
      </c>
      <c r="C104" s="17" t="str">
        <f>'5k Men'!C104</f>
        <v>Pearson</v>
      </c>
      <c r="D104" s="8">
        <f t="shared" si="33"/>
        <v>30</v>
      </c>
      <c r="E104" s="8" t="str">
        <f>IF(OR(D104="",COUNTIF($D$4:$D$176,"="&amp;D104)&lt;=1),"",IF(COUNTIF($D$4:$D104,"="&amp;D104)=1,"",COUNTIF($D$4:$D104,"="&amp;D104)-1))</f>
        <v/>
      </c>
      <c r="F104" s="8">
        <f t="shared" si="31"/>
        <v>30</v>
      </c>
      <c r="G104" s="6">
        <f t="shared" si="30"/>
        <v>5.7627314814814812E-2</v>
      </c>
      <c r="H104" s="118"/>
      <c r="I104" s="6"/>
      <c r="J104" s="6">
        <v>5.7627314814814812E-2</v>
      </c>
      <c r="K104" s="6"/>
      <c r="L104" s="6"/>
      <c r="M104" s="6"/>
      <c r="N104" s="6"/>
      <c r="O104" s="6"/>
      <c r="P104" s="6"/>
      <c r="Q104" s="6"/>
      <c r="R104" s="6"/>
      <c r="S104" s="102"/>
    </row>
    <row r="105" spans="1:19" x14ac:dyDescent="0.5">
      <c r="A105" s="77" t="str">
        <f>F105</f>
        <v/>
      </c>
      <c r="B105" s="17" t="str">
        <f>'5k Men'!B105</f>
        <v>David</v>
      </c>
      <c r="C105" s="17" t="str">
        <f>'5k Men'!C105</f>
        <v>Percival</v>
      </c>
      <c r="D105" s="8" t="str">
        <f t="shared" si="33"/>
        <v/>
      </c>
      <c r="E105" s="8" t="str">
        <f>IF(OR(D105="",COUNTIF($D$4:$D$176,"="&amp;D105)&lt;=1),"",IF(COUNTIF($D$4:$D105,"="&amp;D105)=1,"",COUNTIF($D$4:$D105,"="&amp;D105)-1))</f>
        <v/>
      </c>
      <c r="F105" s="8" t="str">
        <f>IF(D105="","",SUM(D105:E105))</f>
        <v/>
      </c>
      <c r="G105" s="6">
        <f t="shared" si="30"/>
        <v>0</v>
      </c>
      <c r="H105" s="118"/>
      <c r="I105" s="6"/>
      <c r="J105" s="6"/>
      <c r="K105" s="6"/>
      <c r="L105" s="6"/>
      <c r="M105" s="6"/>
      <c r="N105" s="6"/>
      <c r="O105" s="6"/>
      <c r="P105" s="6"/>
      <c r="Q105" s="6"/>
      <c r="R105" s="6"/>
      <c r="S105" s="102"/>
    </row>
    <row r="106" spans="1:19" x14ac:dyDescent="0.5">
      <c r="A106" s="77">
        <f t="shared" si="29"/>
        <v>39</v>
      </c>
      <c r="B106" s="17" t="str">
        <f>'5k Men'!B106</f>
        <v>Simon</v>
      </c>
      <c r="C106" s="17" t="str">
        <f>'5k Men'!C106</f>
        <v>Pick</v>
      </c>
      <c r="D106" s="8">
        <f t="shared" si="33"/>
        <v>39</v>
      </c>
      <c r="E106" s="8" t="str">
        <f>IF(OR(D106="",COUNTIF($D$4:$D$176,"="&amp;D106)&lt;=1),"",IF(COUNTIF($D$4:$D106,"="&amp;D106)=1,"",COUNTIF($D$4:$D106,"="&amp;D106)-1))</f>
        <v/>
      </c>
      <c r="F106" s="8">
        <f t="shared" si="31"/>
        <v>39</v>
      </c>
      <c r="G106" s="6">
        <f t="shared" si="30"/>
        <v>6.9143518518518521E-2</v>
      </c>
      <c r="H106" s="118"/>
      <c r="I106" s="6">
        <v>6.9143518518518521E-2</v>
      </c>
      <c r="J106" s="6"/>
      <c r="K106" s="6"/>
      <c r="L106" s="6"/>
      <c r="M106" s="6"/>
      <c r="N106" s="6"/>
      <c r="O106" s="6"/>
      <c r="P106" s="6"/>
      <c r="Q106" s="6"/>
      <c r="R106" s="6"/>
      <c r="S106" s="102"/>
    </row>
    <row r="107" spans="1:19" x14ac:dyDescent="0.5">
      <c r="A107" s="77">
        <f t="shared" si="29"/>
        <v>22</v>
      </c>
      <c r="B107" s="17" t="str">
        <f>'5k Men'!B107</f>
        <v>William</v>
      </c>
      <c r="C107" s="17" t="str">
        <f>'5k Men'!C107</f>
        <v>Pike</v>
      </c>
      <c r="D107" s="8">
        <f t="shared" si="33"/>
        <v>22</v>
      </c>
      <c r="E107" s="8" t="str">
        <f>IF(OR(D107="",COUNTIF($D$4:$D$176,"="&amp;D107)&lt;=1),"",IF(COUNTIF($D$4:$D107,"="&amp;D107)=1,"",COUNTIF($D$4:$D107,"="&amp;D107)-1))</f>
        <v/>
      </c>
      <c r="F107" s="8">
        <f t="shared" si="31"/>
        <v>22</v>
      </c>
      <c r="G107" s="6">
        <f t="shared" si="30"/>
        <v>5.2662037037037035E-2</v>
      </c>
      <c r="H107" s="118"/>
      <c r="I107" s="6">
        <v>5.2662037037037035E-2</v>
      </c>
      <c r="J107" s="6"/>
      <c r="K107" s="6"/>
      <c r="L107" s="6"/>
      <c r="M107" s="6"/>
      <c r="N107" s="6"/>
      <c r="O107" s="6"/>
      <c r="P107" s="6"/>
      <c r="Q107" s="6"/>
      <c r="R107" s="6"/>
      <c r="S107" s="102"/>
    </row>
    <row r="108" spans="1:19" x14ac:dyDescent="0.5">
      <c r="A108" s="77" t="str">
        <f t="shared" si="29"/>
        <v/>
      </c>
      <c r="B108" s="17" t="str">
        <f>'5k Men'!B108</f>
        <v>Graeme</v>
      </c>
      <c r="C108" s="17" t="str">
        <f>'5k Men'!C108</f>
        <v>Pittaway</v>
      </c>
      <c r="D108" s="8" t="str">
        <f t="shared" si="33"/>
        <v/>
      </c>
      <c r="E108" s="8" t="str">
        <f>IF(OR(D108="",COUNTIF($D$4:$D$176,"="&amp;D108)&lt;=1),"",IF(COUNTIF($D$4:$D108,"="&amp;D108)=1,"",COUNTIF($D$4:$D108,"="&amp;D108)-1))</f>
        <v/>
      </c>
      <c r="F108" s="8" t="str">
        <f t="shared" si="31"/>
        <v/>
      </c>
      <c r="G108" s="6">
        <f t="shared" si="30"/>
        <v>0</v>
      </c>
      <c r="H108" s="118"/>
      <c r="I108" s="6"/>
      <c r="J108" s="6"/>
      <c r="K108" s="6"/>
      <c r="L108" s="6"/>
      <c r="M108" s="6"/>
      <c r="N108" s="6"/>
      <c r="O108" s="6"/>
      <c r="P108" s="6"/>
      <c r="Q108" s="6"/>
      <c r="R108" s="6"/>
      <c r="S108" s="102"/>
    </row>
    <row r="109" spans="1:19" x14ac:dyDescent="0.5">
      <c r="A109" s="77">
        <f t="shared" si="29"/>
        <v>38</v>
      </c>
      <c r="B109" s="17" t="str">
        <f>'5k Men'!B109</f>
        <v>Stephen</v>
      </c>
      <c r="C109" s="17" t="str">
        <f>'5k Men'!C109</f>
        <v>Pointon</v>
      </c>
      <c r="D109" s="8">
        <f t="shared" si="33"/>
        <v>38</v>
      </c>
      <c r="E109" s="8" t="str">
        <f>IF(OR(D109="",COUNTIF($D$4:$D$176,"="&amp;D109)&lt;=1),"",IF(COUNTIF($D$4:$D109,"="&amp;D109)=1,"",COUNTIF($D$4:$D109,"="&amp;D109)-1))</f>
        <v/>
      </c>
      <c r="F109" s="8">
        <f t="shared" si="31"/>
        <v>38</v>
      </c>
      <c r="G109" s="6">
        <f t="shared" si="30"/>
        <v>6.7916666666666667E-2</v>
      </c>
      <c r="H109" s="118"/>
      <c r="I109" s="6">
        <v>6.7916666666666667E-2</v>
      </c>
      <c r="J109" s="6"/>
      <c r="K109" s="6"/>
      <c r="L109" s="6"/>
      <c r="M109" s="6"/>
      <c r="N109" s="6"/>
      <c r="O109" s="6"/>
      <c r="P109" s="6"/>
      <c r="Q109" s="6"/>
      <c r="R109" s="6"/>
      <c r="S109" s="102"/>
    </row>
    <row r="110" spans="1:19" x14ac:dyDescent="0.5">
      <c r="A110" s="77" t="str">
        <f t="shared" si="29"/>
        <v/>
      </c>
      <c r="B110" s="17" t="str">
        <f>'5k Men'!B110</f>
        <v>Phillip</v>
      </c>
      <c r="C110" s="17" t="str">
        <f>'5k Men'!C110</f>
        <v>Powditch</v>
      </c>
      <c r="D110" s="8" t="str">
        <f t="shared" si="33"/>
        <v/>
      </c>
      <c r="E110" s="8" t="str">
        <f>IF(OR(D110="",COUNTIF($D$4:$D$176,"="&amp;D110)&lt;=1),"",IF(COUNTIF($D$4:$D110,"="&amp;D110)=1,"",COUNTIF($D$4:$D110,"="&amp;D110)-1))</f>
        <v/>
      </c>
      <c r="F110" s="8" t="str">
        <f t="shared" si="31"/>
        <v/>
      </c>
      <c r="G110" s="6">
        <f t="shared" si="30"/>
        <v>0</v>
      </c>
      <c r="H110" s="118"/>
      <c r="I110" s="6"/>
      <c r="J110" s="6"/>
      <c r="K110" s="6"/>
      <c r="L110" s="6"/>
      <c r="M110" s="6"/>
      <c r="N110" s="6"/>
      <c r="O110" s="6"/>
      <c r="P110" s="6"/>
      <c r="Q110" s="6"/>
      <c r="R110" s="6"/>
      <c r="S110" s="102"/>
    </row>
    <row r="111" spans="1:19" x14ac:dyDescent="0.5">
      <c r="A111" s="77" t="str">
        <f t="shared" si="29"/>
        <v/>
      </c>
      <c r="B111" s="17" t="str">
        <f>'5k Men'!B111</f>
        <v>Michael</v>
      </c>
      <c r="C111" s="17" t="str">
        <f>'5k Men'!C111</f>
        <v>Proudlove</v>
      </c>
      <c r="D111" s="8" t="str">
        <f t="shared" si="33"/>
        <v/>
      </c>
      <c r="E111" s="8" t="str">
        <f>IF(OR(D111="",COUNTIF($D$4:$D$176,"="&amp;D111)&lt;=1),"",IF(COUNTIF($D$4:$D111,"="&amp;D111)=1,"",COUNTIF($D$4:$D111,"="&amp;D111)-1))</f>
        <v/>
      </c>
      <c r="F111" s="8" t="str">
        <f t="shared" si="31"/>
        <v/>
      </c>
      <c r="G111" s="6">
        <f t="shared" si="30"/>
        <v>0</v>
      </c>
      <c r="H111" s="118"/>
      <c r="I111" s="6"/>
      <c r="J111" s="6"/>
      <c r="K111" s="6"/>
      <c r="L111" s="6"/>
      <c r="M111" s="6"/>
      <c r="N111" s="6"/>
      <c r="O111" s="6"/>
      <c r="P111" s="6"/>
      <c r="Q111" s="6"/>
      <c r="R111" s="6"/>
      <c r="S111" s="102"/>
    </row>
    <row r="112" spans="1:19" x14ac:dyDescent="0.5">
      <c r="A112" s="77" t="str">
        <f>F112</f>
        <v/>
      </c>
      <c r="B112" s="17" t="str">
        <f>'5k Men'!B112</f>
        <v>Dominic</v>
      </c>
      <c r="C112" s="17" t="str">
        <f>'5k Men'!C112</f>
        <v>Rawnsley</v>
      </c>
      <c r="D112" s="8" t="str">
        <f t="shared" si="33"/>
        <v/>
      </c>
      <c r="E112" s="8" t="str">
        <f>IF(OR(D112="",COUNTIF($D$4:$D$176,"="&amp;D112)&lt;=1),"",IF(COUNTIF($D$4:$D112,"="&amp;D112)=1,"",COUNTIF($D$4:$D112,"="&amp;D112)-1))</f>
        <v/>
      </c>
      <c r="F112" s="8" t="str">
        <f>IF(D112="","",SUM(D112:E112))</f>
        <v/>
      </c>
      <c r="G112" s="6">
        <f t="shared" si="30"/>
        <v>0</v>
      </c>
      <c r="H112" s="118"/>
      <c r="I112" s="6"/>
      <c r="J112" s="6"/>
      <c r="K112" s="6"/>
      <c r="L112" s="6"/>
      <c r="M112" s="6"/>
      <c r="N112" s="6"/>
      <c r="O112" s="6"/>
      <c r="P112" s="6"/>
      <c r="Q112" s="6"/>
      <c r="R112" s="6"/>
      <c r="S112" s="102"/>
    </row>
    <row r="113" spans="1:19" x14ac:dyDescent="0.5">
      <c r="A113" s="77" t="str">
        <f t="shared" si="29"/>
        <v/>
      </c>
      <c r="B113" s="17" t="str">
        <f>'5k Men'!B113</f>
        <v>Paul</v>
      </c>
      <c r="C113" s="17" t="str">
        <f>'5k Men'!C113</f>
        <v>Readshaw</v>
      </c>
      <c r="D113" s="8" t="str">
        <f t="shared" si="33"/>
        <v/>
      </c>
      <c r="E113" s="8" t="str">
        <f>IF(OR(D113="",COUNTIF($D$4:$D$176,"="&amp;D113)&lt;=1),"",IF(COUNTIF($D$4:$D113,"="&amp;D113)=1,"",COUNTIF($D$4:$D113,"="&amp;D113)-1))</f>
        <v/>
      </c>
      <c r="F113" s="8" t="str">
        <f t="shared" si="31"/>
        <v/>
      </c>
      <c r="G113" s="6">
        <f t="shared" si="30"/>
        <v>0</v>
      </c>
      <c r="H113" s="118"/>
      <c r="I113" s="6"/>
      <c r="J113" s="6"/>
      <c r="K113" s="6"/>
      <c r="L113" s="6"/>
      <c r="M113" s="6"/>
      <c r="N113" s="6"/>
      <c r="O113" s="6"/>
      <c r="P113" s="6"/>
      <c r="Q113" s="6"/>
      <c r="R113" s="6"/>
      <c r="S113" s="102"/>
    </row>
    <row r="114" spans="1:19" x14ac:dyDescent="0.5">
      <c r="A114" s="77" t="str">
        <f t="shared" si="29"/>
        <v/>
      </c>
      <c r="B114" s="17" t="str">
        <f>'5k Men'!B114</f>
        <v>Rob</v>
      </c>
      <c r="C114" s="17" t="str">
        <f>'5k Men'!C114</f>
        <v>Reid</v>
      </c>
      <c r="D114" s="8" t="str">
        <f t="shared" si="33"/>
        <v/>
      </c>
      <c r="E114" s="8" t="str">
        <f>IF(OR(D114="",COUNTIF($D$4:$D$176,"="&amp;D114)&lt;=1),"",IF(COUNTIF($D$4:$D114,"="&amp;D114)=1,"",COUNTIF($D$4:$D114,"="&amp;D114)-1))</f>
        <v/>
      </c>
      <c r="F114" s="8" t="str">
        <f t="shared" si="31"/>
        <v/>
      </c>
      <c r="G114" s="6">
        <f t="shared" si="30"/>
        <v>0</v>
      </c>
      <c r="H114" s="118"/>
      <c r="I114" s="6"/>
      <c r="J114" s="6"/>
      <c r="K114" s="6"/>
      <c r="L114" s="6"/>
      <c r="M114" s="6"/>
      <c r="N114" s="6"/>
      <c r="O114" s="6"/>
      <c r="P114" s="6"/>
      <c r="Q114" s="6"/>
      <c r="R114" s="6"/>
      <c r="S114" s="102"/>
    </row>
    <row r="115" spans="1:19" x14ac:dyDescent="0.5">
      <c r="A115" s="77" t="str">
        <f t="shared" ref="A115" si="34">F115</f>
        <v/>
      </c>
      <c r="B115" s="17" t="str">
        <f>'5k Men'!B115</f>
        <v>Neil</v>
      </c>
      <c r="C115" s="17" t="str">
        <f>'5k Men'!C115</f>
        <v>Ribey</v>
      </c>
      <c r="D115" s="8" t="str">
        <f t="shared" si="33"/>
        <v/>
      </c>
      <c r="E115" s="8" t="str">
        <f>IF(OR(D115="",COUNTIF($D$4:$D$176,"="&amp;D115)&lt;=1),"",IF(COUNTIF($D$4:$D115,"="&amp;D115)=1,"",COUNTIF($D$4:$D115,"="&amp;D115)-1))</f>
        <v/>
      </c>
      <c r="F115" s="8" t="str">
        <f t="shared" ref="F115" si="35">IF(D115="","",SUM(D115:E115))</f>
        <v/>
      </c>
      <c r="G115" s="6">
        <f t="shared" ref="G115" si="36">MIN(H115:S115)</f>
        <v>0</v>
      </c>
      <c r="H115" s="118"/>
      <c r="I115" s="6"/>
      <c r="J115" s="6"/>
      <c r="K115" s="6"/>
      <c r="L115" s="6"/>
      <c r="M115" s="6"/>
      <c r="N115" s="6"/>
      <c r="O115" s="6"/>
      <c r="P115" s="6"/>
      <c r="Q115" s="6"/>
      <c r="R115" s="6"/>
      <c r="S115" s="102"/>
    </row>
    <row r="116" spans="1:19" x14ac:dyDescent="0.5">
      <c r="A116" s="77" t="str">
        <f t="shared" si="29"/>
        <v/>
      </c>
      <c r="B116" s="17" t="str">
        <f>'5k Men'!B116</f>
        <v>Ivor</v>
      </c>
      <c r="C116" s="17" t="str">
        <f>'5k Men'!C116</f>
        <v>Roberts</v>
      </c>
      <c r="D116" s="8" t="str">
        <f t="shared" si="33"/>
        <v/>
      </c>
      <c r="E116" s="8" t="str">
        <f>IF(OR(D116="",COUNTIF($D$4:$D$176,"="&amp;D116)&lt;=1),"",IF(COUNTIF($D$4:$D116,"="&amp;D116)=1,"",COUNTIF($D$4:$D116,"="&amp;D116)-1))</f>
        <v/>
      </c>
      <c r="F116" s="8" t="str">
        <f t="shared" si="31"/>
        <v/>
      </c>
      <c r="G116" s="6">
        <f t="shared" si="30"/>
        <v>0</v>
      </c>
      <c r="H116" s="118"/>
      <c r="I116" s="6"/>
      <c r="J116" s="6"/>
      <c r="K116" s="6"/>
      <c r="L116" s="6"/>
      <c r="M116" s="6"/>
      <c r="N116" s="6"/>
      <c r="O116" s="6"/>
      <c r="P116" s="6"/>
      <c r="Q116" s="6"/>
      <c r="R116" s="6"/>
      <c r="S116" s="102"/>
    </row>
    <row r="117" spans="1:19" x14ac:dyDescent="0.5">
      <c r="A117" s="77">
        <f>F117</f>
        <v>24</v>
      </c>
      <c r="B117" s="17" t="str">
        <f>'5k Men'!B117</f>
        <v>Ben</v>
      </c>
      <c r="C117" s="17" t="str">
        <f>'5k Men'!C117</f>
        <v>Rumford</v>
      </c>
      <c r="D117" s="8">
        <f t="shared" si="33"/>
        <v>24</v>
      </c>
      <c r="E117" s="8" t="str">
        <f>IF(OR(D117="",COUNTIF($D$4:$D$176,"="&amp;D117)&lt;=1),"",IF(COUNTIF($D$4:$D117,"="&amp;D117)=1,"",COUNTIF($D$4:$D117,"="&amp;D117)-1))</f>
        <v/>
      </c>
      <c r="F117" s="8">
        <f>IF(D117="","",SUM(D117:E117))</f>
        <v>24</v>
      </c>
      <c r="G117" s="6">
        <f t="shared" si="30"/>
        <v>5.4189814814814816E-2</v>
      </c>
      <c r="H117" s="118"/>
      <c r="I117" s="6">
        <v>5.4189814814814816E-2</v>
      </c>
      <c r="J117" s="6"/>
      <c r="K117" s="6"/>
      <c r="L117" s="6"/>
      <c r="M117" s="6"/>
      <c r="N117" s="6"/>
      <c r="O117" s="6"/>
      <c r="P117" s="6"/>
      <c r="Q117" s="6"/>
      <c r="R117" s="6"/>
      <c r="S117" s="102"/>
    </row>
    <row r="118" spans="1:19" x14ac:dyDescent="0.5">
      <c r="A118" s="77" t="str">
        <f>F118</f>
        <v/>
      </c>
      <c r="B118" s="17" t="str">
        <f>'5k Men'!B118</f>
        <v>Philip</v>
      </c>
      <c r="C118" s="17" t="str">
        <f>'5k Men'!C118</f>
        <v>Savage</v>
      </c>
      <c r="D118" s="8" t="str">
        <f t="shared" si="33"/>
        <v/>
      </c>
      <c r="E118" s="8" t="str">
        <f>IF(OR(D118="",COUNTIF($D$4:$D$176,"="&amp;D118)&lt;=1),"",IF(COUNTIF($D$4:$D118,"="&amp;D118)=1,"",COUNTIF($D$4:$D118,"="&amp;D118)-1))</f>
        <v/>
      </c>
      <c r="F118" s="8" t="str">
        <f>IF(D118="","",SUM(D118:E118))</f>
        <v/>
      </c>
      <c r="G118" s="6">
        <f t="shared" si="30"/>
        <v>0</v>
      </c>
      <c r="H118" s="118"/>
      <c r="I118" s="6"/>
      <c r="J118" s="6"/>
      <c r="K118" s="6"/>
      <c r="L118" s="6"/>
      <c r="M118" s="6"/>
      <c r="N118" s="6"/>
      <c r="O118" s="6"/>
      <c r="P118" s="6"/>
      <c r="Q118" s="6"/>
      <c r="R118" s="6"/>
      <c r="S118" s="102"/>
    </row>
    <row r="119" spans="1:19" x14ac:dyDescent="0.5">
      <c r="A119" s="77" t="str">
        <f t="shared" si="29"/>
        <v/>
      </c>
      <c r="B119" s="17" t="str">
        <f>'5k Men'!B119</f>
        <v>Richard</v>
      </c>
      <c r="C119" s="17" t="str">
        <f>'5k Men'!C119</f>
        <v>Scaife</v>
      </c>
      <c r="D119" s="8" t="str">
        <f t="shared" si="33"/>
        <v/>
      </c>
      <c r="E119" s="8" t="str">
        <f>IF(OR(D119="",COUNTIF($D$4:$D$176,"="&amp;D119)&lt;=1),"",IF(COUNTIF($D$4:$D119,"="&amp;D119)=1,"",COUNTIF($D$4:$D119,"="&amp;D119)-1))</f>
        <v/>
      </c>
      <c r="F119" s="8" t="str">
        <f t="shared" si="31"/>
        <v/>
      </c>
      <c r="G119" s="6">
        <f t="shared" si="30"/>
        <v>0</v>
      </c>
      <c r="H119" s="118"/>
      <c r="I119" s="6"/>
      <c r="J119" s="6"/>
      <c r="K119" s="6"/>
      <c r="L119" s="6"/>
      <c r="M119" s="6"/>
      <c r="N119" s="6"/>
      <c r="O119" s="6"/>
      <c r="P119" s="6"/>
      <c r="Q119" s="6"/>
      <c r="R119" s="6"/>
      <c r="S119" s="102"/>
    </row>
    <row r="120" spans="1:19" x14ac:dyDescent="0.5">
      <c r="A120" s="77" t="str">
        <f>F120</f>
        <v/>
      </c>
      <c r="B120" s="17" t="str">
        <f>'5k Men'!B120</f>
        <v>Harry</v>
      </c>
      <c r="C120" s="17" t="str">
        <f>'5k Men'!C120</f>
        <v>Schofield</v>
      </c>
      <c r="D120" s="8" t="str">
        <f t="shared" si="33"/>
        <v/>
      </c>
      <c r="E120" s="8" t="str">
        <f>IF(OR(D120="",COUNTIF($D$4:$D$176,"="&amp;D120)&lt;=1),"",IF(COUNTIF($D$4:$D120,"="&amp;D120)=1,"",COUNTIF($D$4:$D120,"="&amp;D120)-1))</f>
        <v/>
      </c>
      <c r="F120" s="8" t="str">
        <f>IF(D120="","",SUM(D120:E120))</f>
        <v/>
      </c>
      <c r="G120" s="6">
        <f t="shared" ref="G120" si="37">MIN(H120:S120)</f>
        <v>0</v>
      </c>
      <c r="H120" s="118"/>
      <c r="I120" s="6"/>
      <c r="J120" s="6"/>
      <c r="K120" s="6"/>
      <c r="L120" s="6"/>
      <c r="M120" s="6"/>
      <c r="N120" s="6"/>
      <c r="O120" s="6"/>
      <c r="P120" s="6"/>
      <c r="Q120" s="6"/>
      <c r="R120" s="6"/>
      <c r="S120" s="102"/>
    </row>
    <row r="121" spans="1:19" x14ac:dyDescent="0.5">
      <c r="A121" s="77" t="str">
        <f t="shared" ref="A121:A141" si="38">F121</f>
        <v/>
      </c>
      <c r="B121" s="17" t="str">
        <f>'5k Men'!B121</f>
        <v>Doug</v>
      </c>
      <c r="C121" s="17" t="str">
        <f>'5k Men'!C121</f>
        <v>Sharp</v>
      </c>
      <c r="D121" s="8" t="str">
        <f t="shared" si="33"/>
        <v/>
      </c>
      <c r="E121" s="8" t="str">
        <f>IF(OR(D121="",COUNTIF($D$4:$D$176,"="&amp;D121)&lt;=1),"",IF(COUNTIF($D$4:$D121,"="&amp;D121)=1,"",COUNTIF($D$4:$D121,"="&amp;D121)-1))</f>
        <v/>
      </c>
      <c r="F121" s="8" t="str">
        <f t="shared" ref="F121:F141" si="39">IF(D121="","",SUM(D121:E121))</f>
        <v/>
      </c>
      <c r="G121" s="6">
        <f t="shared" si="30"/>
        <v>0</v>
      </c>
      <c r="H121" s="118"/>
      <c r="I121" s="6"/>
      <c r="J121" s="6"/>
      <c r="K121" s="6"/>
      <c r="L121" s="6"/>
      <c r="M121" s="6"/>
      <c r="N121" s="6"/>
      <c r="O121" s="6"/>
      <c r="P121" s="6"/>
      <c r="Q121" s="6"/>
      <c r="R121" s="6"/>
      <c r="S121" s="102"/>
    </row>
    <row r="122" spans="1:19" x14ac:dyDescent="0.5">
      <c r="A122" s="77" t="str">
        <f t="shared" si="38"/>
        <v/>
      </c>
      <c r="B122" s="17" t="str">
        <f>'5k Men'!B122</f>
        <v>Simon</v>
      </c>
      <c r="C122" s="17" t="str">
        <f>'5k Men'!C122</f>
        <v>Shiels</v>
      </c>
      <c r="D122" s="8" t="str">
        <f t="shared" si="33"/>
        <v/>
      </c>
      <c r="E122" s="8" t="str">
        <f>IF(OR(D122="",COUNTIF($D$4:$D$176,"="&amp;D122)&lt;=1),"",IF(COUNTIF($D$4:$D122,"="&amp;D122)=1,"",COUNTIF($D$4:$D122,"="&amp;D122)-1))</f>
        <v/>
      </c>
      <c r="F122" s="8" t="str">
        <f t="shared" si="39"/>
        <v/>
      </c>
      <c r="G122" s="6">
        <f t="shared" si="30"/>
        <v>0</v>
      </c>
      <c r="H122" s="118"/>
      <c r="I122" s="6"/>
      <c r="J122" s="6"/>
      <c r="K122" s="6"/>
      <c r="L122" s="6"/>
      <c r="M122" s="6"/>
      <c r="N122" s="6"/>
      <c r="O122" s="6"/>
      <c r="P122" s="6"/>
      <c r="Q122" s="6"/>
      <c r="R122" s="6"/>
      <c r="S122" s="102"/>
    </row>
    <row r="123" spans="1:19" x14ac:dyDescent="0.5">
      <c r="A123" s="77">
        <f t="shared" si="38"/>
        <v>23</v>
      </c>
      <c r="B123" s="17" t="str">
        <f>'5k Men'!B123</f>
        <v>Tom</v>
      </c>
      <c r="C123" s="17" t="str">
        <f>'5k Men'!C123</f>
        <v>Skinner</v>
      </c>
      <c r="D123" s="8">
        <f t="shared" si="33"/>
        <v>23</v>
      </c>
      <c r="E123" s="8" t="str">
        <f>IF(OR(D123="",COUNTIF($D$4:$D$176,"="&amp;D123)&lt;=1),"",IF(COUNTIF($D$4:$D123,"="&amp;D123)=1,"",COUNTIF($D$4:$D123,"="&amp;D123)-1))</f>
        <v/>
      </c>
      <c r="F123" s="8">
        <f t="shared" si="39"/>
        <v>23</v>
      </c>
      <c r="G123" s="6">
        <f t="shared" si="30"/>
        <v>5.3402777777777778E-2</v>
      </c>
      <c r="H123" s="118">
        <v>5.3402777777777778E-2</v>
      </c>
      <c r="I123" s="6"/>
      <c r="J123" s="6"/>
      <c r="K123" s="6"/>
      <c r="L123" s="6"/>
      <c r="M123" s="6"/>
      <c r="N123" s="6"/>
      <c r="O123" s="6"/>
      <c r="P123" s="6"/>
      <c r="Q123" s="6"/>
      <c r="R123" s="6"/>
      <c r="S123" s="102"/>
    </row>
    <row r="124" spans="1:19" x14ac:dyDescent="0.5">
      <c r="A124" s="77" t="str">
        <f t="shared" si="38"/>
        <v/>
      </c>
      <c r="B124" s="17" t="str">
        <f>'5k Men'!B124</f>
        <v>Matthew</v>
      </c>
      <c r="C124" s="17" t="str">
        <f>'5k Men'!C124</f>
        <v>Skinns</v>
      </c>
      <c r="D124" s="8" t="str">
        <f t="shared" si="33"/>
        <v/>
      </c>
      <c r="E124" s="8" t="str">
        <f>IF(OR(D124="",COUNTIF($D$4:$D$176,"="&amp;D124)&lt;=1),"",IF(COUNTIF($D$4:$D124,"="&amp;D124)=1,"",COUNTIF($D$4:$D124,"="&amp;D124)-1))</f>
        <v/>
      </c>
      <c r="F124" s="8" t="str">
        <f t="shared" si="39"/>
        <v/>
      </c>
      <c r="G124" s="6">
        <f t="shared" si="30"/>
        <v>0</v>
      </c>
      <c r="H124" s="118"/>
      <c r="I124" s="6"/>
      <c r="J124" s="6"/>
      <c r="K124" s="6"/>
      <c r="L124" s="6"/>
      <c r="M124" s="6"/>
      <c r="N124" s="6"/>
      <c r="O124" s="6"/>
      <c r="P124" s="6"/>
      <c r="Q124" s="6"/>
      <c r="R124" s="6"/>
      <c r="S124" s="102"/>
    </row>
    <row r="125" spans="1:19" x14ac:dyDescent="0.5">
      <c r="A125" s="77" t="str">
        <f t="shared" si="38"/>
        <v/>
      </c>
      <c r="B125" s="17" t="str">
        <f>'5k Men'!B125</f>
        <v>Martin</v>
      </c>
      <c r="C125" s="17" t="str">
        <f>'5k Men'!C125</f>
        <v>Smalley</v>
      </c>
      <c r="D125" s="8" t="str">
        <f t="shared" si="33"/>
        <v/>
      </c>
      <c r="E125" s="8" t="str">
        <f>IF(OR(D125="",COUNTIF($D$4:$D$176,"="&amp;D125)&lt;=1),"",IF(COUNTIF($D$4:$D125,"="&amp;D125)=1,"",COUNTIF($D$4:$D125,"="&amp;D125)-1))</f>
        <v/>
      </c>
      <c r="F125" s="8" t="str">
        <f t="shared" si="39"/>
        <v/>
      </c>
      <c r="G125" s="6">
        <f t="shared" si="30"/>
        <v>0</v>
      </c>
      <c r="H125" s="118"/>
      <c r="I125" s="6"/>
      <c r="J125" s="6"/>
      <c r="K125" s="6"/>
      <c r="L125" s="6"/>
      <c r="M125" s="6"/>
      <c r="N125" s="6"/>
      <c r="O125" s="6"/>
      <c r="P125" s="6"/>
      <c r="Q125" s="6"/>
      <c r="R125" s="6"/>
      <c r="S125" s="102"/>
    </row>
    <row r="126" spans="1:19" x14ac:dyDescent="0.5">
      <c r="A126" s="77" t="str">
        <f t="shared" si="38"/>
        <v/>
      </c>
      <c r="B126" s="17" t="str">
        <f>'5k Men'!B126</f>
        <v>Robert</v>
      </c>
      <c r="C126" s="17" t="str">
        <f>'5k Men'!C126</f>
        <v>Sparkes</v>
      </c>
      <c r="D126" s="8" t="str">
        <f t="shared" si="33"/>
        <v/>
      </c>
      <c r="E126" s="8" t="str">
        <f>IF(OR(D126="",COUNTIF($D$4:$D$176,"="&amp;D126)&lt;=1),"",IF(COUNTIF($D$4:$D126,"="&amp;D126)=1,"",COUNTIF($D$4:$D126,"="&amp;D126)-1))</f>
        <v/>
      </c>
      <c r="F126" s="8" t="str">
        <f t="shared" si="39"/>
        <v/>
      </c>
      <c r="G126" s="6">
        <f t="shared" si="30"/>
        <v>0</v>
      </c>
      <c r="H126" s="118"/>
      <c r="I126" s="6"/>
      <c r="J126" s="6"/>
      <c r="K126" s="6"/>
      <c r="L126" s="6"/>
      <c r="M126" s="6"/>
      <c r="N126" s="6"/>
      <c r="O126" s="6"/>
      <c r="P126" s="6"/>
      <c r="Q126" s="6"/>
      <c r="R126" s="6"/>
      <c r="S126" s="102"/>
    </row>
    <row r="127" spans="1:19" x14ac:dyDescent="0.5">
      <c r="A127" s="77" t="str">
        <f>F127</f>
        <v/>
      </c>
      <c r="B127" s="17" t="str">
        <f>'5k Men'!B127</f>
        <v>Niall</v>
      </c>
      <c r="C127" s="17" t="str">
        <f>'5k Men'!C127</f>
        <v>Stafford</v>
      </c>
      <c r="D127" s="8" t="str">
        <f t="shared" si="33"/>
        <v/>
      </c>
      <c r="E127" s="8" t="str">
        <f>IF(OR(D127="",COUNTIF($D$4:$D$176,"="&amp;D127)&lt;=1),"",IF(COUNTIF($D$4:$D127,"="&amp;D127)=1,"",COUNTIF($D$4:$D127,"="&amp;D127)-1))</f>
        <v/>
      </c>
      <c r="F127" s="8" t="str">
        <f>IF(D127="","",SUM(D127:E127))</f>
        <v/>
      </c>
      <c r="G127" s="6">
        <f t="shared" si="30"/>
        <v>0</v>
      </c>
      <c r="H127" s="118"/>
      <c r="I127" s="6"/>
      <c r="J127" s="6"/>
      <c r="K127" s="6"/>
      <c r="L127" s="6"/>
      <c r="M127" s="6"/>
      <c r="N127" s="6"/>
      <c r="O127" s="6"/>
      <c r="P127" s="6"/>
      <c r="Q127" s="6"/>
      <c r="R127" s="6"/>
      <c r="S127" s="102"/>
    </row>
    <row r="128" spans="1:19" x14ac:dyDescent="0.5">
      <c r="A128" s="77" t="str">
        <f>F128</f>
        <v/>
      </c>
      <c r="B128" s="17" t="str">
        <f>'5k Men'!B128</f>
        <v>Ben</v>
      </c>
      <c r="C128" s="17" t="str">
        <f>'5k Men'!C128</f>
        <v>Stephenson</v>
      </c>
      <c r="D128" s="8" t="str">
        <f t="shared" si="33"/>
        <v/>
      </c>
      <c r="E128" s="8" t="str">
        <f>IF(OR(D128="",COUNTIF($D$4:$D$176,"="&amp;D128)&lt;=1),"",IF(COUNTIF($D$4:$D128,"="&amp;D128)=1,"",COUNTIF($D$4:$D128,"="&amp;D128)-1))</f>
        <v/>
      </c>
      <c r="F128" s="8" t="str">
        <f>IF(D128="","",SUM(D128:E128))</f>
        <v/>
      </c>
      <c r="G128" s="6">
        <f t="shared" si="30"/>
        <v>0</v>
      </c>
      <c r="H128" s="118"/>
      <c r="I128" s="6"/>
      <c r="J128" s="6"/>
      <c r="K128" s="6"/>
      <c r="L128" s="6"/>
      <c r="M128" s="6"/>
      <c r="N128" s="6"/>
      <c r="O128" s="6"/>
      <c r="P128" s="6"/>
      <c r="Q128" s="6"/>
      <c r="R128" s="6"/>
      <c r="S128" s="102"/>
    </row>
    <row r="129" spans="1:19" x14ac:dyDescent="0.5">
      <c r="A129" s="77" t="str">
        <f t="shared" si="38"/>
        <v/>
      </c>
      <c r="B129" s="17" t="str">
        <f>'5k Men'!B129</f>
        <v>Andrew</v>
      </c>
      <c r="C129" s="17" t="str">
        <f>'5k Men'!C129</f>
        <v>Tate</v>
      </c>
      <c r="D129" s="8" t="str">
        <f t="shared" si="33"/>
        <v/>
      </c>
      <c r="E129" s="8" t="str">
        <f>IF(OR(D129="",COUNTIF($D$4:$D$176,"="&amp;D129)&lt;=1),"",IF(COUNTIF($D$4:$D129,"="&amp;D129)=1,"",COUNTIF($D$4:$D129,"="&amp;D129)-1))</f>
        <v/>
      </c>
      <c r="F129" s="8" t="str">
        <f t="shared" si="39"/>
        <v/>
      </c>
      <c r="G129" s="6">
        <f t="shared" ref="G129:G143" si="40">MIN(H129:S129)</f>
        <v>0</v>
      </c>
      <c r="H129" s="118"/>
      <c r="I129" s="6"/>
      <c r="J129" s="6"/>
      <c r="K129" s="6"/>
      <c r="L129" s="6"/>
      <c r="M129" s="6"/>
      <c r="N129" s="6"/>
      <c r="O129" s="6"/>
      <c r="P129" s="6"/>
      <c r="Q129" s="6"/>
      <c r="R129" s="6"/>
      <c r="S129" s="102"/>
    </row>
    <row r="130" spans="1:19" x14ac:dyDescent="0.5">
      <c r="A130" s="77" t="str">
        <f t="shared" si="38"/>
        <v/>
      </c>
      <c r="B130" s="17" t="str">
        <f>'5k Men'!B130</f>
        <v>Gary</v>
      </c>
      <c r="C130" s="17" t="str">
        <f>'5k Men'!C130</f>
        <v>Thomas</v>
      </c>
      <c r="D130" s="8" t="str">
        <f t="shared" si="33"/>
        <v/>
      </c>
      <c r="E130" s="8" t="str">
        <f>IF(OR(D130="",COUNTIF($D$4:$D$176,"="&amp;D130)&lt;=1),"",IF(COUNTIF($D$4:$D130,"="&amp;D130)=1,"",COUNTIF($D$4:$D130,"="&amp;D130)-1))</f>
        <v/>
      </c>
      <c r="F130" s="8" t="str">
        <f t="shared" si="39"/>
        <v/>
      </c>
      <c r="G130" s="6">
        <f t="shared" si="40"/>
        <v>0</v>
      </c>
      <c r="H130" s="118"/>
      <c r="I130" s="6"/>
      <c r="J130" s="6"/>
      <c r="K130" s="6"/>
      <c r="L130" s="6"/>
      <c r="M130" s="6"/>
      <c r="N130" s="6"/>
      <c r="O130" s="6"/>
      <c r="P130" s="6"/>
      <c r="Q130" s="6"/>
      <c r="R130" s="6"/>
      <c r="S130" s="102"/>
    </row>
    <row r="131" spans="1:19" x14ac:dyDescent="0.5">
      <c r="A131" s="77" t="str">
        <f>F131</f>
        <v/>
      </c>
      <c r="B131" s="17" t="str">
        <f>'5k Men'!B131</f>
        <v>Phillippe</v>
      </c>
      <c r="C131" s="17" t="str">
        <f>'5k Men'!C131</f>
        <v>Thompson</v>
      </c>
      <c r="D131" s="8" t="str">
        <f t="shared" si="33"/>
        <v/>
      </c>
      <c r="E131" s="8" t="str">
        <f>IF(OR(D131="",COUNTIF($D$4:$D$176,"="&amp;D131)&lt;=1),"",IF(COUNTIF($D$4:$D131,"="&amp;D131)=1,"",COUNTIF($D$4:$D131,"="&amp;D131)-1))</f>
        <v/>
      </c>
      <c r="F131" s="8" t="str">
        <f>IF(D131="","",SUM(D131:E131))</f>
        <v/>
      </c>
      <c r="G131" s="6">
        <f t="shared" si="40"/>
        <v>0</v>
      </c>
      <c r="H131" s="118"/>
      <c r="I131" s="6"/>
      <c r="J131" s="6"/>
      <c r="K131" s="6"/>
      <c r="L131" s="6"/>
      <c r="M131" s="6"/>
      <c r="N131" s="6"/>
      <c r="O131" s="6"/>
      <c r="P131" s="6"/>
      <c r="Q131" s="6"/>
      <c r="R131" s="6"/>
      <c r="S131" s="102"/>
    </row>
    <row r="132" spans="1:19" x14ac:dyDescent="0.5">
      <c r="A132" s="77" t="str">
        <f t="shared" si="38"/>
        <v/>
      </c>
      <c r="B132" s="17" t="str">
        <f>'5k Men'!B132</f>
        <v>Roger</v>
      </c>
      <c r="C132" s="17" t="str">
        <f>'5k Men'!C132</f>
        <v>Tomlin</v>
      </c>
      <c r="D132" s="8" t="str">
        <f t="shared" ref="D132:D143" si="41">IF(RANK(G132,G$4:G$176,1)-COUNTIF(G$4:G$176,"=0")&lt;=0,"",RANK(G132,G$4:G$176,1)-COUNTIF(G$4:G$176,"=0"))</f>
        <v/>
      </c>
      <c r="E132" s="8" t="str">
        <f>IF(OR(D132="",COUNTIF($D$4:$D$176,"="&amp;D132)&lt;=1),"",IF(COUNTIF($D$4:$D132,"="&amp;D132)=1,"",COUNTIF($D$4:$D132,"="&amp;D132)-1))</f>
        <v/>
      </c>
      <c r="F132" s="8" t="str">
        <f t="shared" si="39"/>
        <v/>
      </c>
      <c r="G132" s="6">
        <f t="shared" si="40"/>
        <v>0</v>
      </c>
      <c r="H132" s="118"/>
      <c r="I132" s="6"/>
      <c r="J132" s="6"/>
      <c r="K132" s="6"/>
      <c r="L132" s="6"/>
      <c r="M132" s="6"/>
      <c r="N132" s="6"/>
      <c r="O132" s="6"/>
      <c r="P132" s="6"/>
      <c r="Q132" s="6"/>
      <c r="R132" s="6"/>
      <c r="S132" s="102"/>
    </row>
    <row r="133" spans="1:19" x14ac:dyDescent="0.5">
      <c r="A133" s="77" t="str">
        <f t="shared" si="38"/>
        <v/>
      </c>
      <c r="B133" s="17" t="str">
        <f>'5k Men'!B133</f>
        <v>Rod</v>
      </c>
      <c r="C133" s="17" t="str">
        <f>'5k Men'!C133</f>
        <v>Turner</v>
      </c>
      <c r="D133" s="8" t="str">
        <f t="shared" si="41"/>
        <v/>
      </c>
      <c r="E133" s="8" t="str">
        <f>IF(OR(D133="",COUNTIF($D$4:$D$176,"="&amp;D133)&lt;=1),"",IF(COUNTIF($D$4:$D133,"="&amp;D133)=1,"",COUNTIF($D$4:$D133,"="&amp;D133)-1))</f>
        <v/>
      </c>
      <c r="F133" s="8" t="str">
        <f t="shared" si="39"/>
        <v/>
      </c>
      <c r="G133" s="6">
        <f t="shared" si="40"/>
        <v>0</v>
      </c>
      <c r="H133" s="118"/>
      <c r="I133" s="6"/>
      <c r="J133" s="6"/>
      <c r="K133" s="6"/>
      <c r="L133" s="6"/>
      <c r="M133" s="6"/>
      <c r="N133" s="6"/>
      <c r="O133" s="6"/>
      <c r="P133" s="6"/>
      <c r="Q133" s="6"/>
      <c r="R133" s="6"/>
      <c r="S133" s="102"/>
    </row>
    <row r="134" spans="1:19" x14ac:dyDescent="0.5">
      <c r="A134" s="77">
        <f t="shared" si="38"/>
        <v>33</v>
      </c>
      <c r="B134" s="17" t="str">
        <f>'5k Men'!B134</f>
        <v>Richard</v>
      </c>
      <c r="C134" s="17" t="str">
        <f>'5k Men'!C134</f>
        <v>Uttley</v>
      </c>
      <c r="D134" s="8">
        <f t="shared" si="41"/>
        <v>33</v>
      </c>
      <c r="E134" s="8" t="str">
        <f>IF(OR(D134="",COUNTIF($D$4:$D$176,"="&amp;D134)&lt;=1),"",IF(COUNTIF($D$4:$D134,"="&amp;D134)=1,"",COUNTIF($D$4:$D134,"="&amp;D134)-1))</f>
        <v/>
      </c>
      <c r="F134" s="8">
        <f t="shared" si="39"/>
        <v>33</v>
      </c>
      <c r="G134" s="6">
        <f t="shared" si="40"/>
        <v>5.8356481481481481E-2</v>
      </c>
      <c r="H134" s="118"/>
      <c r="I134" s="6">
        <v>5.8356481481481481E-2</v>
      </c>
      <c r="J134" s="6"/>
      <c r="K134" s="6"/>
      <c r="L134" s="6"/>
      <c r="M134" s="6"/>
      <c r="N134" s="6"/>
      <c r="O134" s="6"/>
      <c r="P134" s="6"/>
      <c r="Q134" s="6"/>
      <c r="R134" s="6"/>
      <c r="S134" s="102"/>
    </row>
    <row r="135" spans="1:19" x14ac:dyDescent="0.5">
      <c r="A135" s="77">
        <f t="shared" si="38"/>
        <v>14</v>
      </c>
      <c r="B135" s="17" t="str">
        <f>'5k Men'!B135</f>
        <v>Gary</v>
      </c>
      <c r="C135" s="17" t="str">
        <f>'5k Men'!C135</f>
        <v>Walford</v>
      </c>
      <c r="D135" s="8">
        <f t="shared" si="41"/>
        <v>14</v>
      </c>
      <c r="E135" s="8" t="str">
        <f>IF(OR(D135="",COUNTIF($D$4:$D$176,"="&amp;D135)&lt;=1),"",IF(COUNTIF($D$4:$D135,"="&amp;D135)=1,"",COUNTIF($D$4:$D135,"="&amp;D135)-1))</f>
        <v/>
      </c>
      <c r="F135" s="8">
        <f t="shared" si="39"/>
        <v>14</v>
      </c>
      <c r="G135" s="6">
        <f t="shared" si="40"/>
        <v>4.9409722222222223E-2</v>
      </c>
      <c r="H135" s="118"/>
      <c r="I135" s="6"/>
      <c r="J135" s="6">
        <v>4.9409722222222223E-2</v>
      </c>
      <c r="K135" s="6"/>
      <c r="L135" s="6"/>
      <c r="M135" s="6"/>
      <c r="N135" s="6"/>
      <c r="O135" s="6"/>
      <c r="P135" s="6"/>
      <c r="Q135" s="6"/>
      <c r="R135" s="6"/>
      <c r="S135" s="102"/>
    </row>
    <row r="136" spans="1:19" x14ac:dyDescent="0.5">
      <c r="A136" s="77" t="str">
        <f t="shared" si="38"/>
        <v/>
      </c>
      <c r="B136" s="17" t="str">
        <f>'5k Men'!B136</f>
        <v>Peter</v>
      </c>
      <c r="C136" s="17" t="str">
        <f>'5k Men'!C136</f>
        <v>Watkinson</v>
      </c>
      <c r="D136" s="8" t="str">
        <f t="shared" si="41"/>
        <v/>
      </c>
      <c r="E136" s="8" t="str">
        <f>IF(OR(D136="",COUNTIF($D$4:$D$176,"="&amp;D136)&lt;=1),"",IF(COUNTIF($D$4:$D136,"="&amp;D136)=1,"",COUNTIF($D$4:$D136,"="&amp;D136)-1))</f>
        <v/>
      </c>
      <c r="F136" s="8" t="str">
        <f t="shared" si="39"/>
        <v/>
      </c>
      <c r="G136" s="6">
        <f t="shared" si="40"/>
        <v>0</v>
      </c>
      <c r="H136" s="118"/>
      <c r="I136" s="6"/>
      <c r="J136" s="6"/>
      <c r="K136" s="6"/>
      <c r="L136" s="6"/>
      <c r="M136" s="6"/>
      <c r="N136" s="6"/>
      <c r="O136" s="6"/>
      <c r="P136" s="6"/>
      <c r="Q136" s="6"/>
      <c r="R136" s="6"/>
      <c r="S136" s="102"/>
    </row>
    <row r="137" spans="1:19" x14ac:dyDescent="0.5">
      <c r="A137" s="77">
        <f>F137</f>
        <v>27</v>
      </c>
      <c r="B137" s="17" t="str">
        <f>'5k Men'!B137</f>
        <v>Adam</v>
      </c>
      <c r="C137" s="17" t="str">
        <f>'5k Men'!C137</f>
        <v>White</v>
      </c>
      <c r="D137" s="8">
        <f t="shared" si="41"/>
        <v>27</v>
      </c>
      <c r="E137" s="8" t="str">
        <f>IF(OR(D137="",COUNTIF($D$4:$D$176,"="&amp;D137)&lt;=1),"",IF(COUNTIF($D$4:$D137,"="&amp;D137)=1,"",COUNTIF($D$4:$D137,"="&amp;D137)-1))</f>
        <v/>
      </c>
      <c r="F137" s="8">
        <f>IF(D137="","",SUM(D137:E137))</f>
        <v>27</v>
      </c>
      <c r="G137" s="6">
        <f t="shared" si="40"/>
        <v>5.4918981481481478E-2</v>
      </c>
      <c r="H137" s="118"/>
      <c r="I137" s="6">
        <v>5.7430555555555554E-2</v>
      </c>
      <c r="J137" s="6">
        <v>5.4918981481481478E-2</v>
      </c>
      <c r="K137" s="6"/>
      <c r="L137" s="6"/>
      <c r="M137" s="6"/>
      <c r="N137" s="6"/>
      <c r="O137" s="6"/>
      <c r="P137" s="6"/>
      <c r="Q137" s="6"/>
      <c r="R137" s="6"/>
      <c r="S137" s="102"/>
    </row>
    <row r="138" spans="1:19" x14ac:dyDescent="0.5">
      <c r="A138" s="77">
        <f>F138</f>
        <v>2</v>
      </c>
      <c r="B138" s="17" t="str">
        <f>'5k Men'!B138</f>
        <v>David</v>
      </c>
      <c r="C138" s="17" t="str">
        <f>'5k Men'!C138</f>
        <v>Whiting</v>
      </c>
      <c r="D138" s="8">
        <f t="shared" si="41"/>
        <v>2</v>
      </c>
      <c r="E138" s="8" t="str">
        <f>IF(OR(D138="",COUNTIF($D$4:$D$176,"="&amp;D138)&lt;=1),"",IF(COUNTIF($D$4:$D138,"="&amp;D138)=1,"",COUNTIF($D$4:$D138,"="&amp;D138)-1))</f>
        <v/>
      </c>
      <c r="F138" s="8">
        <f>IF(D138="","",SUM(D138:E138))</f>
        <v>2</v>
      </c>
      <c r="G138" s="6">
        <f t="shared" si="40"/>
        <v>4.0185185185185185E-2</v>
      </c>
      <c r="H138" s="118"/>
      <c r="I138" s="6">
        <v>4.0185185185185185E-2</v>
      </c>
      <c r="J138" s="6"/>
      <c r="K138" s="6"/>
      <c r="L138" s="6"/>
      <c r="M138" s="6"/>
      <c r="N138" s="6"/>
      <c r="O138" s="6"/>
      <c r="P138" s="6"/>
      <c r="Q138" s="6"/>
      <c r="R138" s="6"/>
      <c r="S138" s="102"/>
    </row>
    <row r="139" spans="1:19" x14ac:dyDescent="0.5">
      <c r="A139" s="77" t="str">
        <f>F139</f>
        <v/>
      </c>
      <c r="B139" s="17" t="str">
        <f>'5k Men'!B139</f>
        <v>Lee</v>
      </c>
      <c r="C139" s="17" t="str">
        <f>'5k Men'!C139</f>
        <v>Wiles</v>
      </c>
      <c r="D139" s="8" t="str">
        <f t="shared" si="41"/>
        <v/>
      </c>
      <c r="E139" s="8" t="str">
        <f>IF(OR(D139="",COUNTIF($D$4:$D$176,"="&amp;D139)&lt;=1),"",IF(COUNTIF($D$4:$D139,"="&amp;D139)=1,"",COUNTIF($D$4:$D139,"="&amp;D139)-1))</f>
        <v/>
      </c>
      <c r="F139" s="8" t="str">
        <f>IF(D139="","",SUM(D139:E139))</f>
        <v/>
      </c>
      <c r="G139" s="6">
        <f t="shared" si="40"/>
        <v>0</v>
      </c>
      <c r="H139" s="118"/>
      <c r="I139" s="6"/>
      <c r="J139" s="6"/>
      <c r="K139" s="6"/>
      <c r="L139" s="6"/>
      <c r="M139" s="6"/>
      <c r="N139" s="6"/>
      <c r="O139" s="6"/>
      <c r="P139" s="6"/>
      <c r="Q139" s="6"/>
      <c r="R139" s="6"/>
      <c r="S139" s="102"/>
    </row>
    <row r="140" spans="1:19" x14ac:dyDescent="0.5">
      <c r="A140" s="77" t="str">
        <f t="shared" si="38"/>
        <v/>
      </c>
      <c r="B140" s="17" t="str">
        <f>'5k Men'!B140</f>
        <v>Stephen</v>
      </c>
      <c r="C140" s="17" t="str">
        <f>'5k Men'!C140</f>
        <v>Williets</v>
      </c>
      <c r="D140" s="8" t="str">
        <f t="shared" si="41"/>
        <v/>
      </c>
      <c r="E140" s="8" t="str">
        <f>IF(OR(D140="",COUNTIF($D$4:$D$176,"="&amp;D140)&lt;=1),"",IF(COUNTIF($D$4:$D140,"="&amp;D140)=1,"",COUNTIF($D$4:$D140,"="&amp;D140)-1))</f>
        <v/>
      </c>
      <c r="F140" s="8" t="str">
        <f t="shared" si="39"/>
        <v/>
      </c>
      <c r="G140" s="6">
        <f t="shared" si="40"/>
        <v>0</v>
      </c>
      <c r="H140" s="118"/>
      <c r="I140" s="6"/>
      <c r="J140" s="6"/>
      <c r="K140" s="6"/>
      <c r="L140" s="6"/>
      <c r="M140" s="6"/>
      <c r="N140" s="6"/>
      <c r="O140" s="6"/>
      <c r="P140" s="6"/>
      <c r="Q140" s="6"/>
      <c r="R140" s="6"/>
      <c r="S140" s="102"/>
    </row>
    <row r="141" spans="1:19" x14ac:dyDescent="0.5">
      <c r="A141" s="77" t="str">
        <f t="shared" si="38"/>
        <v/>
      </c>
      <c r="B141" s="17" t="str">
        <f>'5k Men'!B141</f>
        <v>Nigel</v>
      </c>
      <c r="C141" s="17" t="str">
        <f>'5k Men'!C141</f>
        <v>Wilson</v>
      </c>
      <c r="D141" s="8" t="str">
        <f t="shared" si="41"/>
        <v/>
      </c>
      <c r="E141" s="8" t="str">
        <f>IF(OR(D141="",COUNTIF($D$4:$D$176,"="&amp;D141)&lt;=1),"",IF(COUNTIF($D$4:$D141,"="&amp;D141)=1,"",COUNTIF($D$4:$D141,"="&amp;D141)-1))</f>
        <v/>
      </c>
      <c r="F141" s="8" t="str">
        <f t="shared" si="39"/>
        <v/>
      </c>
      <c r="G141" s="6">
        <f t="shared" si="40"/>
        <v>0</v>
      </c>
      <c r="H141" s="118"/>
      <c r="I141" s="6"/>
      <c r="J141" s="6"/>
      <c r="K141" s="6"/>
      <c r="L141" s="6"/>
      <c r="M141" s="6"/>
      <c r="N141" s="6"/>
      <c r="O141" s="6"/>
      <c r="P141" s="6"/>
      <c r="Q141" s="6"/>
      <c r="R141" s="6"/>
      <c r="S141" s="102"/>
    </row>
    <row r="142" spans="1:19" x14ac:dyDescent="0.5">
      <c r="A142" s="77">
        <f>F142</f>
        <v>20</v>
      </c>
      <c r="B142" s="17" t="str">
        <f>'5k Men'!B142</f>
        <v>Bruce</v>
      </c>
      <c r="C142" s="17" t="str">
        <f>'5k Men'!C142</f>
        <v>Woodford</v>
      </c>
      <c r="D142" s="8">
        <f t="shared" si="41"/>
        <v>20</v>
      </c>
      <c r="E142" s="8" t="str">
        <f>IF(OR(D142="",COUNTIF($D$4:$D$176,"="&amp;D142)&lt;=1),"",IF(COUNTIF($D$4:$D142,"="&amp;D142)=1,"",COUNTIF($D$4:$D142,"="&amp;D142)-1))</f>
        <v/>
      </c>
      <c r="F142" s="8">
        <f>IF(D142="","",SUM(D142:E142))</f>
        <v>20</v>
      </c>
      <c r="G142" s="6">
        <f t="shared" si="40"/>
        <v>5.2199074074074071E-2</v>
      </c>
      <c r="H142" s="118"/>
      <c r="I142" s="6"/>
      <c r="J142" s="6">
        <v>5.2199074074074071E-2</v>
      </c>
      <c r="K142" s="6"/>
      <c r="L142" s="6"/>
      <c r="M142" s="6"/>
      <c r="N142" s="6"/>
      <c r="O142" s="6"/>
      <c r="P142" s="6"/>
      <c r="Q142" s="6"/>
      <c r="R142" s="6"/>
      <c r="S142" s="102"/>
    </row>
    <row r="143" spans="1:19" x14ac:dyDescent="0.5">
      <c r="A143" s="77" t="str">
        <f>F143</f>
        <v/>
      </c>
      <c r="B143" s="17" t="str">
        <f>'5k Men'!B143</f>
        <v>Neil</v>
      </c>
      <c r="C143" s="17" t="str">
        <f>'5k Men'!C143</f>
        <v>Wright</v>
      </c>
      <c r="D143" s="8" t="str">
        <f t="shared" si="41"/>
        <v/>
      </c>
      <c r="E143" s="8" t="str">
        <f>IF(OR(D143="",COUNTIF($D$4:$D$176,"="&amp;D143)&lt;=1),"",IF(COUNTIF($D$4:$D143,"="&amp;D143)=1,"",COUNTIF($D$4:$D143,"="&amp;D143)-1))</f>
        <v/>
      </c>
      <c r="F143" s="8" t="str">
        <f>IF(D143="","",SUM(D143:E143))</f>
        <v/>
      </c>
      <c r="G143" s="6">
        <f t="shared" si="40"/>
        <v>0</v>
      </c>
      <c r="H143" s="118"/>
      <c r="I143" s="6"/>
      <c r="J143" s="6"/>
      <c r="K143" s="6"/>
      <c r="L143" s="6"/>
      <c r="M143" s="6"/>
      <c r="N143" s="6"/>
      <c r="O143" s="6"/>
      <c r="P143" s="6"/>
      <c r="Q143" s="6"/>
      <c r="R143" s="6"/>
      <c r="S143" s="102"/>
    </row>
  </sheetData>
  <phoneticPr fontId="0" type="noConversion"/>
  <pageMargins left="0.75" right="0.75" top="1" bottom="1" header="0.5" footer="0.5"/>
  <pageSetup paperSize="9" scale="76" orientation="portrait" r:id="rId1"/>
  <headerFooter alignWithMargins="0">
    <oddHeader>&amp;A</oddHead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Sheet9">
    <tabColor rgb="FFFFFF00"/>
  </sheetPr>
  <dimension ref="A1:AJ124"/>
  <sheetViews>
    <sheetView zoomScale="90" zoomScaleNormal="90" workbookViewId="0">
      <pane xSplit="7" ySplit="3" topLeftCell="AA4" activePane="bottomRight" state="frozen"/>
      <selection pane="topRight"/>
      <selection pane="bottomLeft"/>
      <selection pane="bottomRight"/>
    </sheetView>
  </sheetViews>
  <sheetFormatPr defaultColWidth="9.109375" defaultRowHeight="15" x14ac:dyDescent="0.5"/>
  <cols>
    <col min="1" max="1" width="9.109375" style="10"/>
    <col min="2" max="2" width="11.5546875" style="1" customWidth="1"/>
    <col min="3" max="3" width="15.71875" style="1" customWidth="1"/>
    <col min="4" max="6" width="9.71875" style="8" hidden="1" customWidth="1"/>
    <col min="7" max="7" width="11.71875" style="13" bestFit="1" customWidth="1"/>
    <col min="8" max="34" width="14.77734375" style="13" customWidth="1"/>
    <col min="35" max="16384" width="9.109375" style="1"/>
  </cols>
  <sheetData>
    <row r="1" spans="1:36" s="2" customFormat="1" x14ac:dyDescent="0.5">
      <c r="A1" s="62" t="s">
        <v>229</v>
      </c>
      <c r="B1" s="63" t="s">
        <v>252</v>
      </c>
      <c r="C1" s="63" t="s">
        <v>253</v>
      </c>
      <c r="D1" s="64" t="s">
        <v>229</v>
      </c>
      <c r="E1" s="64" t="s">
        <v>230</v>
      </c>
      <c r="F1" s="64" t="s">
        <v>231</v>
      </c>
      <c r="G1" s="67" t="s">
        <v>263</v>
      </c>
      <c r="H1" s="64">
        <v>1</v>
      </c>
      <c r="I1" s="64">
        <v>2</v>
      </c>
      <c r="J1" s="64">
        <v>3</v>
      </c>
      <c r="K1" s="64">
        <v>4</v>
      </c>
      <c r="L1" s="64">
        <v>5</v>
      </c>
      <c r="M1" s="64">
        <v>6</v>
      </c>
      <c r="N1" s="64">
        <v>7</v>
      </c>
      <c r="O1" s="64">
        <v>8</v>
      </c>
      <c r="P1" s="64">
        <v>9</v>
      </c>
      <c r="Q1" s="64">
        <v>10</v>
      </c>
      <c r="R1" s="64">
        <v>11</v>
      </c>
      <c r="S1" s="64">
        <v>12</v>
      </c>
      <c r="T1" s="64">
        <v>13</v>
      </c>
      <c r="U1" s="64">
        <v>14</v>
      </c>
      <c r="V1" s="64">
        <v>15</v>
      </c>
      <c r="W1" s="64">
        <v>16</v>
      </c>
      <c r="X1" s="64">
        <v>17</v>
      </c>
      <c r="Y1" s="64">
        <v>18</v>
      </c>
      <c r="Z1" s="64">
        <v>19</v>
      </c>
      <c r="AA1" s="64">
        <v>20</v>
      </c>
      <c r="AB1" s="64">
        <v>21</v>
      </c>
      <c r="AC1" s="64">
        <v>22</v>
      </c>
      <c r="AD1" s="64">
        <v>23</v>
      </c>
      <c r="AE1" s="64">
        <v>24</v>
      </c>
      <c r="AF1" s="64">
        <v>25</v>
      </c>
      <c r="AG1" s="64">
        <v>26</v>
      </c>
      <c r="AH1" s="68">
        <v>27</v>
      </c>
    </row>
    <row r="2" spans="1:36" s="2" customFormat="1" x14ac:dyDescent="0.5">
      <c r="A2" s="69"/>
      <c r="B2" s="70"/>
      <c r="C2" s="70"/>
      <c r="D2" s="70"/>
      <c r="E2" s="70"/>
      <c r="F2" s="37" t="s">
        <v>229</v>
      </c>
      <c r="G2" s="73" t="s">
        <v>262</v>
      </c>
      <c r="H2" s="58" cm="1">
        <f t="array" ref="H2">IF(ROWS(RacesHalfM)&lt;H$1,"",IF(INDEX(RacesHalfM,H$1,2)="","",INDEX(RacesHalfM,H$1,2)))</f>
        <v>46026</v>
      </c>
      <c r="I2" s="58" cm="1">
        <f t="array" ref="I2">IF(ROWS(RacesHalfM)&lt;I$1,"",IF(INDEX(RacesHalfM,I$1,2)="","",INDEX(RacesHalfM,I$1,2)))</f>
        <v>46033</v>
      </c>
      <c r="J2" s="58" cm="1">
        <f t="array" ref="J2">IF(ROWS(RacesHalfM)&lt;J$1,"",IF(INDEX(RacesHalfM,J$1,2)="","",INDEX(RacesHalfM,J$1,2)))</f>
        <v>46032</v>
      </c>
      <c r="K2" s="58" cm="1">
        <f t="array" ref="K2">IF(ROWS(RacesHalfM)&lt;K$1,"",IF(INDEX(RacesHalfM,K$1,2)="","",INDEX(RacesHalfM,K$1,2)))</f>
        <v>46040</v>
      </c>
      <c r="L2" s="58" cm="1">
        <f t="array" ref="L2">IF(ROWS(RacesHalfM)&lt;L$1,"",IF(INDEX(RacesHalfM,L$1,2)="","",INDEX(RacesHalfM,L$1,2)))</f>
        <v>46068</v>
      </c>
      <c r="M2" s="58" cm="1">
        <f t="array" ref="M2">IF(ROWS(RacesHalfM)&lt;M$1,"",IF(INDEX(RacesHalfM,M$1,2)="","",INDEX(RacesHalfM,M$1,2)))</f>
        <v>46075</v>
      </c>
      <c r="N2" s="58" cm="1">
        <f t="array" ref="N2">IF(ROWS(RacesHalfM)&lt;N$1,"",IF(INDEX(RacesHalfM,N$1,2)="","",INDEX(RacesHalfM,N$1,2)))</f>
        <v>46082</v>
      </c>
      <c r="O2" s="58" cm="1">
        <f t="array" ref="O2">IF(ROWS(RacesHalfM)&lt;O$1,"",IF(INDEX(RacesHalfM,O$1,2)="","",INDEX(RacesHalfM,O$1,2)))</f>
        <v>46081</v>
      </c>
      <c r="P2" s="58" cm="1">
        <f t="array" ref="P2">IF(ROWS(RacesHalfM)&lt;P$1,"",IF(INDEX(RacesHalfM,P$1,2)="","",INDEX(RacesHalfM,P$1,2)))</f>
        <v>46089</v>
      </c>
      <c r="Q2" s="58" cm="1">
        <f t="array" ref="Q2">IF(ROWS(RacesHalfM)&lt;Q$1,"",IF(INDEX(RacesHalfM,Q$1,2)="","",INDEX(RacesHalfM,Q$1,2)))</f>
        <v>46096</v>
      </c>
      <c r="R2" s="58" cm="1">
        <f t="array" ref="R2">IF(ROWS(RacesHalfM)&lt;R$1,"",IF(INDEX(RacesHalfM,R$1,2)="","",INDEX(RacesHalfM,R$1,2)))</f>
        <v>46109</v>
      </c>
      <c r="S2" s="58" cm="1">
        <f t="array" ref="S2">IF(ROWS(RacesHalfM)&lt;S$1,"",IF(INDEX(RacesHalfM,S$1,2)="","",INDEX(RacesHalfM,S$1,2)))</f>
        <v>46110</v>
      </c>
      <c r="T2" s="58" cm="1">
        <f t="array" ref="T2">IF(ROWS(RacesHalfM)&lt;T$1,"",IF(INDEX(RacesHalfM,T$1,2)="","",INDEX(RacesHalfM,T$1,2)))</f>
        <v>46110</v>
      </c>
      <c r="U2" s="58" cm="1">
        <f t="array" ref="U2">IF(ROWS(RacesHalfM)&lt;U$1,"",IF(INDEX(RacesHalfM,U$1,2)="","",INDEX(RacesHalfM,U$1,2)))</f>
        <v>46124</v>
      </c>
      <c r="V2" s="58" cm="1">
        <f t="array" ref="V2">IF(ROWS(RacesHalfM)&lt;V$1,"",IF(INDEX(RacesHalfM,V$1,2)="","",INDEX(RacesHalfM,V$1,2)))</f>
        <v>46124</v>
      </c>
      <c r="W2" s="58" cm="1">
        <f t="array" ref="W2">IF(ROWS(RacesHalfM)&lt;W$1,"",IF(INDEX(RacesHalfM,W$1,2)="","",INDEX(RacesHalfM,W$1,2)))</f>
        <v>46159</v>
      </c>
      <c r="X2" s="58" cm="1">
        <f t="array" ref="X2">IF(ROWS(RacesHalfM)&lt;X$1,"",IF(INDEX(RacesHalfM,X$1,2)="","",INDEX(RacesHalfM,X$1,2)))</f>
        <v>46159</v>
      </c>
      <c r="Y2" s="58" cm="1">
        <f t="array" ref="Y2">IF(ROWS(RacesHalfM)&lt;Y$1,"",IF(INDEX(RacesHalfM,Y$1,2)="","",INDEX(RacesHalfM,Y$1,2)))</f>
        <v>46179</v>
      </c>
      <c r="Z2" s="58" cm="1">
        <f t="array" ref="Z2">IF(ROWS(RacesHalfM)&lt;Z$1,"",IF(INDEX(RacesHalfM,Z$1,2)="","",INDEX(RacesHalfM,Z$1,2)))</f>
        <v>46194</v>
      </c>
      <c r="AA2" s="58" cm="1">
        <f t="array" ref="AA2">IF(ROWS(RacesHalfM)&lt;AA$1,"",IF(INDEX(RacesHalfM,AA$1,2)="","",INDEX(RacesHalfM,AA$1,2)))</f>
        <v>46201</v>
      </c>
      <c r="AB2" s="58" cm="1">
        <f t="array" ref="AB2">IF(ROWS(RacesHalfM)&lt;AB$1,"",IF(INDEX(RacesHalfM,AB$1,2)="","",INDEX(RacesHalfM,AB$1,2)))</f>
        <v>46235</v>
      </c>
      <c r="AC2" s="58" t="str" cm="1">
        <f t="array" ref="AC2">IF(ROWS(RacesHalfM)&lt;AC$1,"",IF(INDEX(RacesHalfM,AC$1,2)="","",INDEX(RacesHalfM,AC$1,2)))</f>
        <v/>
      </c>
      <c r="AD2" s="58" t="str" cm="1">
        <f t="array" ref="AD2">IF(ROWS(RacesHalfM)&lt;AD$1,"",IF(INDEX(RacesHalfM,AD$1,2)="","",INDEX(RacesHalfM,AD$1,2)))</f>
        <v/>
      </c>
      <c r="AE2" s="58" t="str" cm="1">
        <f t="array" ref="AE2">IF(ROWS(RacesHalfM)&lt;AE$1,"",IF(INDEX(RacesHalfM,AE$1,2)="","",INDEX(RacesHalfM,AE$1,2)))</f>
        <v/>
      </c>
      <c r="AF2" s="58" t="str" cm="1">
        <f t="array" ref="AF2">IF(ROWS(RacesHalfM)&lt;AF$1,"",IF(INDEX(RacesHalfM,AF$1,2)="","",INDEX(RacesHalfM,AF$1,2)))</f>
        <v/>
      </c>
      <c r="AG2" s="58" t="str" cm="1">
        <f t="array" ref="AG2">IF(ROWS(RacesHalfM)&lt;AG$1,"",IF(INDEX(RacesHalfM,AG$1,2)="","",INDEX(RacesHalfM,AG$1,2)))</f>
        <v/>
      </c>
      <c r="AH2" s="74" t="str" cm="1">
        <f t="array" ref="AH2">IF(ROWS(RacesHalfM)&lt;AH$1,"",IF(INDEX(RacesHalfM,AH$1,2)="","",INDEX(RacesHalfM,AH$1,2)))</f>
        <v/>
      </c>
    </row>
    <row r="3" spans="1:36" s="79" customFormat="1" ht="38.549999999999997" customHeight="1" thickBot="1" x14ac:dyDescent="0.45">
      <c r="A3" s="75"/>
      <c r="B3" s="59"/>
      <c r="C3" s="59"/>
      <c r="D3" s="59"/>
      <c r="E3" s="59"/>
      <c r="F3" s="59"/>
      <c r="G3" s="80" t="s">
        <v>35</v>
      </c>
      <c r="H3" s="60" t="str" cm="1">
        <f t="array" ref="H3">IF(ROWS(RacesHalfM)&lt;H$1,"",IF(INDEX(RacesHalfM,H$1,3)="","",INDEX(RacesHalfM,H$1,3)))</f>
        <v>Adventure Land Southport</v>
      </c>
      <c r="I3" s="60" t="str" cm="1">
        <f t="array" ref="I3">IF(ROWS(RacesHalfM)&lt;I$1,"",IF(INDEX(RacesHalfM,I$1,3)="","",INDEX(RacesHalfM,I$1,3)))</f>
        <v>Delamere Trail Run</v>
      </c>
      <c r="J3" s="60" t="str" cm="1">
        <f t="array" ref="J3">IF(ROWS(RacesHalfM)&lt;J$1,"",IF(INDEX(RacesHalfM,J$1,3)="","",INDEX(RacesHalfM,J$1,3)))</f>
        <v>Harewood House Trail</v>
      </c>
      <c r="K3" s="60" t="str" cm="1">
        <f t="array" ref="K3">IF(ROWS(RacesHalfM)&lt;K$1,"",IF(INDEX(RacesHalfM,K$1,3)="","",INDEX(RacesHalfM,K$1,3)))</f>
        <v>Brass Monkey</v>
      </c>
      <c r="L3" s="60" t="str" cm="1">
        <f t="array" ref="L3">IF(ROWS(RacesHalfM)&lt;L$1,"",IF(INDEX(RacesHalfM,L$1,3)="","",INDEX(RacesHalfM,L$1,3)))</f>
        <v>Media City</v>
      </c>
      <c r="M3" s="60" t="str" cm="1">
        <f t="array" ref="M3">IF(ROWS(RacesHalfM)&lt;M$1,"",IF(INDEX(RacesHalfM,M$1,3)="","",INDEX(RacesHalfM,M$1,3)))</f>
        <v>Settle Road Race</v>
      </c>
      <c r="N3" s="60" t="str" cm="1">
        <f t="array" ref="N3">IF(ROWS(RacesHalfM)&lt;N$1,"",IF(INDEX(RacesHalfM,N$1,3)="","",INDEX(RacesHalfM,N$1,3)))</f>
        <v>North Lincs</v>
      </c>
      <c r="O3" s="60" t="str" cm="1">
        <f t="array" ref="O3">IF(ROWS(RacesHalfM)&lt;O$1,"",IF(INDEX(RacesHalfM,O$1,3)="","",INDEX(RacesHalfM,O$1,3)))</f>
        <v>Tibthorpe loop</v>
      </c>
      <c r="P3" s="60" t="str" cm="1">
        <f t="array" ref="P3">IF(ROWS(RacesHalfM)&lt;P$1,"",IF(INDEX(RacesHalfM,P$1,3)="","",INDEX(RacesHalfM,P$1,3)))</f>
        <v>Lisbon Half Marathon</v>
      </c>
      <c r="Q3" s="60" t="str" cm="1">
        <f t="array" ref="Q3">IF(ROWS(RacesHalfM)&lt;Q$1,"",IF(INDEX(RacesHalfM,Q$1,3)="","",INDEX(RacesHalfM,Q$1,3)))</f>
        <v>Retford Half Marathon</v>
      </c>
      <c r="R3" s="60" t="str" cm="1">
        <f t="array" ref="R3">IF(ROWS(RacesHalfM)&lt;R$1,"",IF(INDEX(RacesHalfM,R$1,3)="","",INDEX(RacesHalfM,R$1,3)))</f>
        <v>Prague</v>
      </c>
      <c r="S3" s="60" t="str" cm="1">
        <f t="array" ref="S3">IF(ROWS(RacesHalfM)&lt;S$1,"",IF(INDEX(RacesHalfM,S$1,3)="","",INDEX(RacesHalfM,S$1,3)))</f>
        <v>Long Beach</v>
      </c>
      <c r="T3" s="60" t="str" cm="1">
        <f t="array" ref="T3">IF(ROWS(RacesHalfM)&lt;T$1,"",IF(INDEX(RacesHalfM,T$1,3)="","",INDEX(RacesHalfM,T$1,3)))</f>
        <v>Sheffield</v>
      </c>
      <c r="U3" s="60" t="str" cm="1">
        <f t="array" ref="U3">IF(ROWS(RacesHalfM)&lt;U$1,"",IF(INDEX(RacesHalfM,U$1,3)="","",INDEX(RacesHalfM,U$1,3)))</f>
        <v>London Landmarks</v>
      </c>
      <c r="V3" s="60" t="str" cm="1">
        <f t="array" ref="V3">IF(ROWS(RacesHalfM)&lt;V$1,"",IF(INDEX(RacesHalfM,V$1,3)="","",INDEX(RacesHalfM,V$1,3)))</f>
        <v>Boston (UK)</v>
      </c>
      <c r="W3" s="60" t="str" cm="1">
        <f t="array" ref="W3">IF(ROWS(RacesHalfM)&lt;W$1,"",IF(INDEX(RacesHalfM,W$1,3)="","",INDEX(RacesHalfM,W$1,3)))</f>
        <v>Eyam</v>
      </c>
      <c r="X3" s="60" t="str" cm="1">
        <f t="array" ref="X3">IF(ROWS(RacesHalfM)&lt;X$1,"",IF(INDEX(RacesHalfM,X$1,3)="","",INDEX(RacesHalfM,X$1,3)))</f>
        <v>Hackney</v>
      </c>
      <c r="Y3" s="60" t="str" cm="1">
        <f t="array" ref="Y3">IF(ROWS(RacesHalfM)&lt;Y$1,"",IF(INDEX(RacesHalfM,Y$1,3)="","",INDEX(RacesHalfM,Y$1,3)))</f>
        <v>Wharfedale Trail</v>
      </c>
      <c r="Z3" s="60" t="str" cm="1">
        <f t="array" ref="Z3">IF(ROWS(RacesHalfM)&lt;Z$1,"",IF(INDEX(RacesHalfM,Z$1,3)="","",INDEX(RacesHalfM,Z$1,3)))</f>
        <v>East Yorkshire</v>
      </c>
      <c r="AA3" s="60" t="str" cm="1">
        <f t="array" ref="AA3">IF(ROWS(RacesHalfM)&lt;AA$1,"",IF(INDEX(RacesHalfM,AA$1,3)="","",INDEX(RacesHalfM,AA$1,3)))</f>
        <v>Ramathon</v>
      </c>
      <c r="AB3" s="60" t="str" cm="1">
        <f t="array" ref="AB3">IF(ROWS(RacesHalfM)&lt;AB$1,"",IF(INDEX(RacesHalfM,AB$1,3)="","",INDEX(RacesHalfM,AB$1,3)))</f>
        <v>Round the Rock</v>
      </c>
      <c r="AC3" s="60" t="str" cm="1">
        <f t="array" ref="AC3">IF(ROWS(RacesHalfM)&lt;AC$1,"",IF(INDEX(RacesHalfM,AC$1,3)="","",INDEX(RacesHalfM,AC$1,3)))</f>
        <v/>
      </c>
      <c r="AD3" s="60" t="str" cm="1">
        <f t="array" ref="AD3">IF(ROWS(RacesHalfM)&lt;AD$1,"",IF(INDEX(RacesHalfM,AD$1,3)="","",INDEX(RacesHalfM,AD$1,3)))</f>
        <v/>
      </c>
      <c r="AE3" s="60" t="str" cm="1">
        <f t="array" ref="AE3">IF(ROWS(RacesHalfM)&lt;AE$1,"",IF(INDEX(RacesHalfM,AE$1,3)="","",INDEX(RacesHalfM,AE$1,3)))</f>
        <v/>
      </c>
      <c r="AF3" s="60" t="str" cm="1">
        <f t="array" ref="AF3">IF(ROWS(RacesHalfM)&lt;AF$1,"",IF(INDEX(RacesHalfM,AF$1,3)="","",INDEX(RacesHalfM,AF$1,3)))</f>
        <v/>
      </c>
      <c r="AG3" s="60" t="str" cm="1">
        <f t="array" ref="AG3">IF(ROWS(RacesHalfM)&lt;AG$1,"",IF(INDEX(RacesHalfM,AG$1,3)="","",INDEX(RacesHalfM,AG$1,3)))</f>
        <v/>
      </c>
      <c r="AH3" s="76" t="str" cm="1">
        <f t="array" ref="AH3">IF(ROWS(RacesHalfM)&lt;AH$1,"",IF(INDEX(RacesHalfM,AH$1,3)="","",INDEX(RacesHalfM,AH$1,3)))</f>
        <v/>
      </c>
    </row>
    <row r="4" spans="1:36" ht="15.3" thickTop="1" x14ac:dyDescent="0.5">
      <c r="A4" s="77" t="str">
        <f>F4</f>
        <v/>
      </c>
      <c r="B4" s="47" t="str">
        <f>'5k Women'!B4</f>
        <v>Samantha</v>
      </c>
      <c r="C4" s="47" t="str">
        <f>'5k Women'!C4</f>
        <v>Allen</v>
      </c>
      <c r="D4" s="8" t="str">
        <f t="shared" ref="D4:D35" si="0">IF(RANK(G4,G$4:G$124,1)-COUNTIF(G$4:G$124,"=0")&lt;=0,"",RANK(G4,G$4:G$124,1)-COUNTIF(G$4:G$124,"=0"))</f>
        <v/>
      </c>
      <c r="E4" s="8" t="str">
        <f>IF(OR(D4="",COUNTIF($D$4:$D$124,"="&amp;D4)&lt;=1),"",IF(COUNTIF($D$4:$D4,"="&amp;D4)=1,"",COUNTIF($D$4:$D4,"="&amp;D4)-1))</f>
        <v/>
      </c>
      <c r="F4" s="8" t="str">
        <f>IF(D4="","",SUM(D4:E4))</f>
        <v/>
      </c>
      <c r="G4" s="6">
        <f t="shared" ref="G4:G33" si="1">MIN(H4:AH4)</f>
        <v>0</v>
      </c>
      <c r="H4" s="115"/>
      <c r="I4" s="115"/>
      <c r="J4" s="115"/>
      <c r="K4" s="115"/>
      <c r="L4" s="115"/>
      <c r="M4" s="115"/>
      <c r="N4" s="115"/>
      <c r="O4" s="115"/>
      <c r="P4" s="115"/>
      <c r="Q4" s="115"/>
      <c r="R4" s="115"/>
      <c r="S4" s="115"/>
      <c r="T4" s="115"/>
      <c r="U4" s="115"/>
      <c r="V4" s="115" t="str">
        <f t="shared" ref="V4:V64" si="2">IF(TRIM(U4)="","",
IF(ISNUMBER(U4),U4,IF(ISNUMBER(TIMEVALUE(TRIM(U4))),TIMEVALUE(TRIM(U4)),
_xlfn.LET(_xlpm.TimeStr,TRIM(U4),
_xlpm.NumDash,SUM(LEN(_xlpm.TimeStr)-LEN(SUBSTITUTE(_xlpm.TimeStr," ",""))),
_xlpm.First,MID(_xlpm.TimeStr,1,FIND(" ",_xlpm.TimeStr)-1),
_xlpm.Second,MID(MID(_xlpm.TimeStr,FIND(" ",_xlpm.TimeStr)+1,LEN(_xlpm.TimeStr)),1,FIND(" ",MID(_xlpm.TimeStr,FIND(" ",_xlpm.TimeStr)+1,LEN(_xlpm.TimeStr)))),
_xlpm.Last,RIGHT(_xlpm.TimeStr,IF(MID(_xlpm.TimeStr,LEN(_xlpm.TimeStr)-1,1)=" ",1,2)),
IF(_xlpm.NumDash=1,TIME(0,_xlpm.First,_xlpm.Last),TIME(_xlpm.First,_xlpm.Second,_xlpm.Last))))))</f>
        <v/>
      </c>
      <c r="W4" s="115"/>
      <c r="X4" s="115"/>
      <c r="Y4" s="115"/>
      <c r="Z4" s="115"/>
      <c r="AA4" s="115"/>
      <c r="AB4" s="115"/>
      <c r="AC4" s="115"/>
      <c r="AD4" s="115"/>
      <c r="AE4" s="115"/>
      <c r="AF4" s="115"/>
      <c r="AG4" s="115"/>
      <c r="AH4" s="117"/>
      <c r="AJ4" s="6"/>
    </row>
    <row r="5" spans="1:36" x14ac:dyDescent="0.5">
      <c r="A5" s="77">
        <f>F5</f>
        <v>16</v>
      </c>
      <c r="B5" s="17" t="str">
        <f>'5k Women'!B5</f>
        <v>Alys</v>
      </c>
      <c r="C5" s="17" t="str">
        <f>'5k Women'!C5</f>
        <v>Ayre</v>
      </c>
      <c r="D5" s="8">
        <f t="shared" si="0"/>
        <v>16</v>
      </c>
      <c r="E5" s="8" t="str">
        <f>IF(OR(D5="",COUNTIF($D$4:$D$124,"="&amp;D5)&lt;=1),"",IF(COUNTIF($D$4:$D5,"="&amp;D5)=1,"",COUNTIF($D$4:$D5,"="&amp;D5)-1))</f>
        <v/>
      </c>
      <c r="F5" s="8">
        <f>IF(D5="","",SUM(D5:E5))</f>
        <v>16</v>
      </c>
      <c r="G5" s="6">
        <f t="shared" ref="G5" si="3">MIN(H5:AH5)</f>
        <v>0.10619212962962964</v>
      </c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6"/>
      <c r="Z5" s="6">
        <v>0.10619212962962964</v>
      </c>
      <c r="AA5" s="6"/>
      <c r="AB5" s="6"/>
      <c r="AC5" s="6"/>
      <c r="AD5" s="6"/>
      <c r="AE5" s="6"/>
      <c r="AF5" s="6"/>
      <c r="AG5" s="6"/>
      <c r="AH5" s="102"/>
      <c r="AJ5" s="6"/>
    </row>
    <row r="6" spans="1:36" x14ac:dyDescent="0.5">
      <c r="A6" s="77" t="str">
        <f>F6</f>
        <v/>
      </c>
      <c r="B6" s="17" t="str">
        <f>'5k Women'!B6</f>
        <v>Laura</v>
      </c>
      <c r="C6" s="17" t="str">
        <f>'5k Women'!C6</f>
        <v>Baker</v>
      </c>
      <c r="D6" s="8" t="str">
        <f t="shared" si="0"/>
        <v/>
      </c>
      <c r="E6" s="8" t="str">
        <f>IF(OR(D6="",COUNTIF($D$4:$D$124,"="&amp;D6)&lt;=1),"",IF(COUNTIF($D$4:$D6,"="&amp;D6)=1,"",COUNTIF($D$4:$D6,"="&amp;D6)-1))</f>
        <v/>
      </c>
      <c r="F6" s="8" t="str">
        <f>IF(D6="","",SUM(D6:E6))</f>
        <v/>
      </c>
      <c r="G6" s="6">
        <f t="shared" si="1"/>
        <v>0</v>
      </c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 t="str">
        <f t="shared" si="2"/>
        <v/>
      </c>
      <c r="W6" s="6"/>
      <c r="X6" s="6"/>
      <c r="Y6" s="6"/>
      <c r="Z6" s="6"/>
      <c r="AA6" s="6"/>
      <c r="AB6" s="6"/>
      <c r="AC6" s="6"/>
      <c r="AD6" s="6"/>
      <c r="AE6" s="6"/>
      <c r="AF6" s="6"/>
      <c r="AG6" s="6"/>
      <c r="AH6" s="102"/>
      <c r="AJ6" s="6"/>
    </row>
    <row r="7" spans="1:36" x14ac:dyDescent="0.5">
      <c r="A7" s="77" t="str">
        <f>F7</f>
        <v/>
      </c>
      <c r="B7" s="17" t="str">
        <f>'5k Women'!B7</f>
        <v>Nicola</v>
      </c>
      <c r="C7" s="17" t="str">
        <f>'5k Women'!C7</f>
        <v>Barnard</v>
      </c>
      <c r="D7" s="8" t="str">
        <f t="shared" si="0"/>
        <v/>
      </c>
      <c r="E7" s="8" t="str">
        <f>IF(OR(D7="",COUNTIF($D$4:$D$124,"="&amp;D7)&lt;=1),"",IF(COUNTIF($D$4:$D7,"="&amp;D7)=1,"",COUNTIF($D$4:$D7,"="&amp;D7)-1))</f>
        <v/>
      </c>
      <c r="F7" s="8" t="str">
        <f>IF(D7="","",SUM(D7:E7))</f>
        <v/>
      </c>
      <c r="G7" s="6">
        <f t="shared" si="1"/>
        <v>0</v>
      </c>
      <c r="H7" s="6"/>
      <c r="I7" s="6"/>
      <c r="J7" s="6"/>
      <c r="K7" s="6"/>
      <c r="L7" s="6"/>
      <c r="M7" s="6"/>
      <c r="N7" s="6"/>
      <c r="O7" s="6"/>
      <c r="P7" s="6"/>
      <c r="Q7" s="6"/>
      <c r="R7" s="6"/>
      <c r="S7" s="6"/>
      <c r="T7" s="6"/>
      <c r="U7" s="6"/>
      <c r="V7" s="6" t="str">
        <f t="shared" si="2"/>
        <v/>
      </c>
      <c r="W7" s="6"/>
      <c r="X7" s="6"/>
      <c r="Y7" s="6"/>
      <c r="Z7" s="6"/>
      <c r="AA7" s="6"/>
      <c r="AB7" s="6"/>
      <c r="AC7" s="6"/>
      <c r="AD7" s="6"/>
      <c r="AE7" s="6"/>
      <c r="AF7" s="6"/>
      <c r="AG7" s="6"/>
      <c r="AH7" s="102"/>
      <c r="AJ7" s="6"/>
    </row>
    <row r="8" spans="1:36" x14ac:dyDescent="0.5">
      <c r="A8" s="77" t="str">
        <f t="shared" ref="A8:A71" si="4">F8</f>
        <v/>
      </c>
      <c r="B8" s="17" t="str">
        <f>'5k Women'!B8</f>
        <v>Alison</v>
      </c>
      <c r="C8" s="17" t="str">
        <f>'5k Women'!C8</f>
        <v>Baugh</v>
      </c>
      <c r="D8" s="8" t="str">
        <f t="shared" si="0"/>
        <v/>
      </c>
      <c r="E8" s="8" t="str">
        <f>IF(OR(D8="",COUNTIF($D$4:$D$124,"="&amp;D8)&lt;=1),"",IF(COUNTIF($D$4:$D8,"="&amp;D8)=1,"",COUNTIF($D$4:$D8,"="&amp;D8)-1))</f>
        <v/>
      </c>
      <c r="F8" s="8" t="str">
        <f t="shared" ref="F8:F71" si="5">IF(D8="","",SUM(D8:E8))</f>
        <v/>
      </c>
      <c r="G8" s="6">
        <f t="shared" si="1"/>
        <v>0</v>
      </c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6"/>
      <c r="U8" s="6"/>
      <c r="V8" s="6" t="str">
        <f t="shared" si="2"/>
        <v/>
      </c>
      <c r="W8" s="6"/>
      <c r="X8" s="6"/>
      <c r="Y8" s="6"/>
      <c r="Z8" s="6"/>
      <c r="AA8" s="6"/>
      <c r="AB8" s="6"/>
      <c r="AC8" s="6"/>
      <c r="AD8" s="6"/>
      <c r="AE8" s="6"/>
      <c r="AF8" s="6"/>
      <c r="AG8" s="6"/>
      <c r="AH8" s="102"/>
      <c r="AJ8" s="6"/>
    </row>
    <row r="9" spans="1:36" x14ac:dyDescent="0.5">
      <c r="A9" s="77" t="str">
        <f>F9</f>
        <v/>
      </c>
      <c r="B9" s="17" t="str">
        <f>'5k Women'!B9</f>
        <v>Lynne</v>
      </c>
      <c r="C9" s="17" t="str">
        <f>'5k Women'!C9</f>
        <v>Beer</v>
      </c>
      <c r="D9" s="8" t="str">
        <f t="shared" si="0"/>
        <v/>
      </c>
      <c r="E9" s="8" t="str">
        <f>IF(OR(D9="",COUNTIF($D$4:$D$124,"="&amp;D9)&lt;=1),"",IF(COUNTIF($D$4:$D9,"="&amp;D9)=1,"",COUNTIF($D$4:$D9,"="&amp;D9)-1))</f>
        <v/>
      </c>
      <c r="F9" s="8" t="str">
        <f t="shared" si="5"/>
        <v/>
      </c>
      <c r="G9" s="6">
        <f t="shared" si="1"/>
        <v>0</v>
      </c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 t="str">
        <f t="shared" si="2"/>
        <v/>
      </c>
      <c r="W9" s="6"/>
      <c r="X9" s="6"/>
      <c r="Y9" s="6"/>
      <c r="Z9" s="6"/>
      <c r="AA9" s="6"/>
      <c r="AB9" s="6"/>
      <c r="AC9" s="6"/>
      <c r="AD9" s="6"/>
      <c r="AE9" s="6"/>
      <c r="AF9" s="6"/>
      <c r="AG9" s="6"/>
      <c r="AH9" s="102"/>
      <c r="AJ9" s="6"/>
    </row>
    <row r="10" spans="1:36" x14ac:dyDescent="0.5">
      <c r="A10" s="77" t="str">
        <f t="shared" si="4"/>
        <v/>
      </c>
      <c r="B10" s="17" t="str">
        <f>'5k Women'!B10</f>
        <v>Alison</v>
      </c>
      <c r="C10" s="17" t="str">
        <f>'5k Women'!C10</f>
        <v>Benson</v>
      </c>
      <c r="D10" s="8" t="str">
        <f t="shared" si="0"/>
        <v/>
      </c>
      <c r="E10" s="8" t="str">
        <f>IF(OR(D10="",COUNTIF($D$4:$D$124,"="&amp;D10)&lt;=1),"",IF(COUNTIF($D$4:$D10,"="&amp;D10)=1,"",COUNTIF($D$4:$D10,"="&amp;D10)-1))</f>
        <v/>
      </c>
      <c r="F10" s="8" t="str">
        <f t="shared" si="5"/>
        <v/>
      </c>
      <c r="G10" s="6">
        <f t="shared" si="1"/>
        <v>0</v>
      </c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  <c r="V10" s="6" t="str">
        <f t="shared" si="2"/>
        <v/>
      </c>
      <c r="W10" s="6"/>
      <c r="X10" s="6"/>
      <c r="Y10" s="6"/>
      <c r="Z10" s="6"/>
      <c r="AA10" s="6"/>
      <c r="AB10" s="6"/>
      <c r="AC10" s="6"/>
      <c r="AD10" s="6"/>
      <c r="AE10" s="6"/>
      <c r="AF10" s="6"/>
      <c r="AG10" s="6"/>
      <c r="AH10" s="102"/>
      <c r="AJ10" s="6"/>
    </row>
    <row r="11" spans="1:36" x14ac:dyDescent="0.5">
      <c r="A11" s="77" t="str">
        <f t="shared" si="4"/>
        <v/>
      </c>
      <c r="B11" s="17" t="str">
        <f>'5k Women'!B11</f>
        <v>Lucy</v>
      </c>
      <c r="C11" s="17" t="str">
        <f>'5k Women'!C11</f>
        <v>Berriman</v>
      </c>
      <c r="D11" s="8" t="str">
        <f t="shared" si="0"/>
        <v/>
      </c>
      <c r="E11" s="8" t="str">
        <f>IF(OR(D11="",COUNTIF($D$4:$D$124,"="&amp;D11)&lt;=1),"",IF(COUNTIF($D$4:$D11,"="&amp;D11)=1,"",COUNTIF($D$4:$D11,"="&amp;D11)-1))</f>
        <v/>
      </c>
      <c r="F11" s="8" t="str">
        <f t="shared" si="5"/>
        <v/>
      </c>
      <c r="G11" s="6">
        <f t="shared" si="1"/>
        <v>0</v>
      </c>
      <c r="H11" s="6"/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  <c r="V11" s="6" t="str">
        <f t="shared" si="2"/>
        <v/>
      </c>
      <c r="W11" s="6"/>
      <c r="X11" s="6"/>
      <c r="Y11" s="6"/>
      <c r="Z11" s="6"/>
      <c r="AA11" s="6"/>
      <c r="AB11" s="6"/>
      <c r="AC11" s="6"/>
      <c r="AD11" s="6"/>
      <c r="AE11" s="6"/>
      <c r="AF11" s="6"/>
      <c r="AG11" s="6"/>
      <c r="AH11" s="102"/>
      <c r="AJ11" s="6"/>
    </row>
    <row r="12" spans="1:36" x14ac:dyDescent="0.5">
      <c r="A12" s="77" t="str">
        <f t="shared" si="4"/>
        <v/>
      </c>
      <c r="B12" s="17" t="str">
        <f>'5k Women'!B12</f>
        <v>Lucy</v>
      </c>
      <c r="C12" s="17" t="str">
        <f>'5k Women'!C12</f>
        <v>Bishop</v>
      </c>
      <c r="D12" s="8" t="str">
        <f t="shared" si="0"/>
        <v/>
      </c>
      <c r="E12" s="8" t="str">
        <f>IF(OR(D12="",COUNTIF($D$4:$D$124,"="&amp;D12)&lt;=1),"",IF(COUNTIF($D$4:$D12,"="&amp;D12)=1,"",COUNTIF($D$4:$D12,"="&amp;D12)-1))</f>
        <v/>
      </c>
      <c r="F12" s="8" t="str">
        <f t="shared" si="5"/>
        <v/>
      </c>
      <c r="G12" s="6">
        <f t="shared" si="1"/>
        <v>0</v>
      </c>
      <c r="H12" s="6"/>
      <c r="I12" s="6"/>
      <c r="J12" s="6"/>
      <c r="K12" s="6"/>
      <c r="L12" s="6"/>
      <c r="M12" s="6"/>
      <c r="N12" s="6"/>
      <c r="O12" s="6"/>
      <c r="P12" s="6"/>
      <c r="Q12" s="6"/>
      <c r="R12" s="6"/>
      <c r="S12" s="6"/>
      <c r="T12" s="6"/>
      <c r="U12" s="6"/>
      <c r="V12" s="6" t="str">
        <f t="shared" si="2"/>
        <v/>
      </c>
      <c r="W12" s="6"/>
      <c r="X12" s="6"/>
      <c r="Y12" s="6"/>
      <c r="Z12" s="6"/>
      <c r="AA12" s="6"/>
      <c r="AB12" s="6"/>
      <c r="AC12" s="6"/>
      <c r="AD12" s="6"/>
      <c r="AE12" s="6"/>
      <c r="AF12" s="6"/>
      <c r="AG12" s="6"/>
      <c r="AH12" s="102"/>
      <c r="AJ12" s="6"/>
    </row>
    <row r="13" spans="1:36" x14ac:dyDescent="0.5">
      <c r="A13" s="77" t="str">
        <f t="shared" ref="A13" si="6">F13</f>
        <v/>
      </c>
      <c r="B13" s="17" t="str">
        <f>'5k Women'!B13</f>
        <v>Katie</v>
      </c>
      <c r="C13" s="17" t="str">
        <f>'5k Women'!C13</f>
        <v>Blakey</v>
      </c>
      <c r="D13" s="8" t="str">
        <f t="shared" si="0"/>
        <v/>
      </c>
      <c r="E13" s="8" t="str">
        <f>IF(OR(D13="",COUNTIF($D$4:$D$124,"="&amp;D13)&lt;=1),"",IF(COUNTIF($D$4:$D13,"="&amp;D13)=1,"",COUNTIF($D$4:$D13,"="&amp;D13)-1))</f>
        <v/>
      </c>
      <c r="F13" s="8" t="str">
        <f t="shared" ref="F13" si="7">IF(D13="","",SUM(D13:E13))</f>
        <v/>
      </c>
      <c r="G13" s="6">
        <f t="shared" ref="G13" si="8">MIN(H13:AH13)</f>
        <v>0</v>
      </c>
      <c r="H13" s="6"/>
      <c r="I13" s="6"/>
      <c r="J13" s="6"/>
      <c r="K13" s="6"/>
      <c r="L13" s="6"/>
      <c r="M13" s="6"/>
      <c r="N13" s="6"/>
      <c r="O13" s="6"/>
      <c r="P13" s="6"/>
      <c r="Q13" s="6"/>
      <c r="R13" s="6"/>
      <c r="S13" s="6"/>
      <c r="T13" s="6"/>
      <c r="U13" s="6"/>
      <c r="V13" s="6"/>
      <c r="W13" s="6"/>
      <c r="X13" s="6"/>
      <c r="Y13" s="6"/>
      <c r="Z13" s="6"/>
      <c r="AA13" s="6"/>
      <c r="AB13" s="6"/>
      <c r="AC13" s="6"/>
      <c r="AD13" s="6"/>
      <c r="AE13" s="6"/>
      <c r="AF13" s="6"/>
      <c r="AG13" s="6"/>
      <c r="AH13" s="102"/>
      <c r="AJ13" s="6"/>
    </row>
    <row r="14" spans="1:36" x14ac:dyDescent="0.5">
      <c r="A14" s="77" t="str">
        <f t="shared" si="4"/>
        <v/>
      </c>
      <c r="B14" s="17" t="str">
        <f>'5k Women'!B14</f>
        <v>Penelope</v>
      </c>
      <c r="C14" s="17" t="str">
        <f>'5k Women'!C14</f>
        <v>Booth</v>
      </c>
      <c r="D14" s="8" t="str">
        <f t="shared" si="0"/>
        <v/>
      </c>
      <c r="E14" s="8" t="str">
        <f>IF(OR(D14="",COUNTIF($D$4:$D$124,"="&amp;D14)&lt;=1),"",IF(COUNTIF($D$4:$D14,"="&amp;D14)=1,"",COUNTIF($D$4:$D14,"="&amp;D14)-1))</f>
        <v/>
      </c>
      <c r="F14" s="8" t="str">
        <f t="shared" si="5"/>
        <v/>
      </c>
      <c r="G14" s="6">
        <f t="shared" si="1"/>
        <v>0</v>
      </c>
      <c r="H14" s="6"/>
      <c r="I14" s="6"/>
      <c r="J14" s="6"/>
      <c r="K14" s="6"/>
      <c r="L14" s="6"/>
      <c r="M14" s="6"/>
      <c r="N14" s="6"/>
      <c r="O14" s="6"/>
      <c r="P14" s="6"/>
      <c r="Q14" s="6"/>
      <c r="R14" s="6"/>
      <c r="S14" s="6"/>
      <c r="T14" s="6"/>
      <c r="U14" s="6"/>
      <c r="V14" s="6" t="str">
        <f t="shared" si="2"/>
        <v/>
      </c>
      <c r="W14" s="6"/>
      <c r="X14" s="6"/>
      <c r="Y14" s="6"/>
      <c r="Z14" s="6"/>
      <c r="AA14" s="6"/>
      <c r="AB14" s="6"/>
      <c r="AC14" s="6"/>
      <c r="AD14" s="6"/>
      <c r="AE14" s="6"/>
      <c r="AF14" s="6"/>
      <c r="AG14" s="6"/>
      <c r="AH14" s="102"/>
      <c r="AJ14" s="6"/>
    </row>
    <row r="15" spans="1:36" x14ac:dyDescent="0.5">
      <c r="A15" s="77">
        <f t="shared" si="4"/>
        <v>6</v>
      </c>
      <c r="B15" s="17" t="str">
        <f>'5k Women'!B15</f>
        <v>Carol</v>
      </c>
      <c r="C15" s="17" t="str">
        <f>'5k Women'!C15</f>
        <v>Botterill</v>
      </c>
      <c r="D15" s="8">
        <f t="shared" si="0"/>
        <v>6</v>
      </c>
      <c r="E15" s="8" t="str">
        <f>IF(OR(D15="",COUNTIF($D$4:$D$124,"="&amp;D15)&lt;=1),"",IF(COUNTIF($D$4:$D15,"="&amp;D15)=1,"",COUNTIF($D$4:$D15,"="&amp;D15)-1))</f>
        <v/>
      </c>
      <c r="F15" s="8">
        <f t="shared" si="5"/>
        <v>6</v>
      </c>
      <c r="G15" s="6">
        <f t="shared" si="1"/>
        <v>7.5567129629629623E-2</v>
      </c>
      <c r="H15" s="6"/>
      <c r="I15" s="6"/>
      <c r="J15" s="6"/>
      <c r="K15" s="6"/>
      <c r="L15" s="6"/>
      <c r="M15" s="6"/>
      <c r="N15" s="6">
        <v>7.5567129629629623E-2</v>
      </c>
      <c r="O15" s="6"/>
      <c r="P15" s="6"/>
      <c r="Q15" s="6"/>
      <c r="R15" s="6"/>
      <c r="S15" s="6"/>
      <c r="T15" s="6"/>
      <c r="U15" s="6"/>
      <c r="V15" s="6" t="str">
        <f t="shared" si="2"/>
        <v/>
      </c>
      <c r="W15" s="6"/>
      <c r="X15" s="6"/>
      <c r="Y15" s="6"/>
      <c r="Z15" s="6"/>
      <c r="AA15" s="6"/>
      <c r="AB15" s="6"/>
      <c r="AC15" s="6"/>
      <c r="AD15" s="6"/>
      <c r="AE15" s="6"/>
      <c r="AF15" s="6"/>
      <c r="AG15" s="6"/>
      <c r="AH15" s="102"/>
      <c r="AJ15" s="6"/>
    </row>
    <row r="16" spans="1:36" x14ac:dyDescent="0.5">
      <c r="A16" s="77" t="str">
        <f>F16</f>
        <v/>
      </c>
      <c r="B16" s="17" t="str">
        <f>'5k Women'!B16</f>
        <v>Genevieve</v>
      </c>
      <c r="C16" s="17" t="str">
        <f>'5k Women'!C16</f>
        <v>Bourne</v>
      </c>
      <c r="D16" s="8" t="str">
        <f t="shared" si="0"/>
        <v/>
      </c>
      <c r="E16" s="8" t="str">
        <f>IF(OR(D16="",COUNTIF($D$4:$D$124,"="&amp;D16)&lt;=1),"",IF(COUNTIF($D$4:$D16,"="&amp;D16)=1,"",COUNTIF($D$4:$D16,"="&amp;D16)-1))</f>
        <v/>
      </c>
      <c r="F16" s="8" t="str">
        <f>IF(D16="","",SUM(D16:E16))</f>
        <v/>
      </c>
      <c r="G16" s="6">
        <f t="shared" si="1"/>
        <v>0</v>
      </c>
      <c r="H16" s="6"/>
      <c r="I16" s="6"/>
      <c r="J16" s="6"/>
      <c r="K16" s="6"/>
      <c r="L16" s="6"/>
      <c r="M16" s="6"/>
      <c r="N16" s="6"/>
      <c r="O16" s="6"/>
      <c r="P16" s="6"/>
      <c r="Q16" s="6"/>
      <c r="R16" s="6"/>
      <c r="S16" s="6"/>
      <c r="T16" s="6"/>
      <c r="U16" s="6"/>
      <c r="V16" s="6" t="str">
        <f t="shared" si="2"/>
        <v/>
      </c>
      <c r="W16" s="6"/>
      <c r="X16" s="6"/>
      <c r="Y16" s="6"/>
      <c r="Z16" s="6"/>
      <c r="AA16" s="6"/>
      <c r="AB16" s="6"/>
      <c r="AC16" s="6"/>
      <c r="AD16" s="6"/>
      <c r="AE16" s="6"/>
      <c r="AF16" s="6"/>
      <c r="AG16" s="6"/>
      <c r="AH16" s="102"/>
      <c r="AJ16" s="6"/>
    </row>
    <row r="17" spans="1:36" x14ac:dyDescent="0.5">
      <c r="A17" s="77" t="str">
        <f>F17</f>
        <v/>
      </c>
      <c r="B17" s="17" t="str">
        <f>'5k Women'!B17</f>
        <v>Amanda</v>
      </c>
      <c r="C17" s="17" t="str">
        <f>'5k Women'!C17</f>
        <v>Brierley</v>
      </c>
      <c r="D17" s="8" t="str">
        <f t="shared" si="0"/>
        <v/>
      </c>
      <c r="E17" s="8" t="str">
        <f>IF(OR(D17="",COUNTIF($D$4:$D$124,"="&amp;D17)&lt;=1),"",IF(COUNTIF($D$4:$D17,"="&amp;D17)=1,"",COUNTIF($D$4:$D17,"="&amp;D17)-1))</f>
        <v/>
      </c>
      <c r="F17" s="8" t="str">
        <f>IF(D17="","",SUM(D17:E17))</f>
        <v/>
      </c>
      <c r="G17" s="6">
        <f t="shared" si="1"/>
        <v>0</v>
      </c>
      <c r="H17" s="6"/>
      <c r="I17" s="6"/>
      <c r="J17" s="6"/>
      <c r="K17" s="6"/>
      <c r="L17" s="6"/>
      <c r="M17" s="6"/>
      <c r="N17" s="6"/>
      <c r="O17" s="6"/>
      <c r="P17" s="6"/>
      <c r="Q17" s="6"/>
      <c r="R17" s="6"/>
      <c r="S17" s="6"/>
      <c r="T17" s="6"/>
      <c r="U17" s="6"/>
      <c r="V17" s="6" t="str">
        <f t="shared" si="2"/>
        <v/>
      </c>
      <c r="W17" s="6"/>
      <c r="X17" s="6"/>
      <c r="Y17" s="6"/>
      <c r="Z17" s="6"/>
      <c r="AA17" s="6"/>
      <c r="AB17" s="6"/>
      <c r="AC17" s="6"/>
      <c r="AD17" s="6"/>
      <c r="AE17" s="6"/>
      <c r="AF17" s="6"/>
      <c r="AG17" s="6"/>
      <c r="AH17" s="102"/>
      <c r="AJ17" s="6"/>
    </row>
    <row r="18" spans="1:36" x14ac:dyDescent="0.5">
      <c r="A18" s="77" t="str">
        <f t="shared" si="4"/>
        <v/>
      </c>
      <c r="B18" s="17" t="str">
        <f>'5k Women'!B18</f>
        <v>Julia</v>
      </c>
      <c r="C18" s="17" t="str">
        <f>'5k Women'!C18</f>
        <v>Brook</v>
      </c>
      <c r="D18" s="8" t="str">
        <f t="shared" si="0"/>
        <v/>
      </c>
      <c r="E18" s="8" t="str">
        <f>IF(OR(D18="",COUNTIF($D$4:$D$124,"="&amp;D18)&lt;=1),"",IF(COUNTIF($D$4:$D18,"="&amp;D18)=1,"",COUNTIF($D$4:$D18,"="&amp;D18)-1))</f>
        <v/>
      </c>
      <c r="F18" s="8" t="str">
        <f t="shared" si="5"/>
        <v/>
      </c>
      <c r="G18" s="6">
        <f t="shared" si="1"/>
        <v>0</v>
      </c>
      <c r="H18" s="6"/>
      <c r="I18" s="6"/>
      <c r="J18" s="6"/>
      <c r="K18" s="6"/>
      <c r="L18" s="6"/>
      <c r="M18" s="6"/>
      <c r="N18" s="6"/>
      <c r="O18" s="6"/>
      <c r="P18" s="6"/>
      <c r="Q18" s="6"/>
      <c r="R18" s="6"/>
      <c r="S18" s="6"/>
      <c r="T18" s="6"/>
      <c r="U18" s="6"/>
      <c r="V18" s="6" t="str">
        <f t="shared" si="2"/>
        <v/>
      </c>
      <c r="W18" s="6"/>
      <c r="X18" s="6"/>
      <c r="Y18" s="6"/>
      <c r="Z18" s="6"/>
      <c r="AA18" s="6"/>
      <c r="AB18" s="6"/>
      <c r="AC18" s="6"/>
      <c r="AD18" s="6"/>
      <c r="AE18" s="6"/>
      <c r="AF18" s="6"/>
      <c r="AG18" s="6"/>
      <c r="AH18" s="102"/>
      <c r="AJ18" s="6"/>
    </row>
    <row r="19" spans="1:36" x14ac:dyDescent="0.5">
      <c r="A19" s="77">
        <f>F19</f>
        <v>17</v>
      </c>
      <c r="B19" s="17" t="str">
        <f>'5k Women'!B19</f>
        <v>Joanne</v>
      </c>
      <c r="C19" s="17" t="str">
        <f>'5k Women'!C19</f>
        <v>Brown</v>
      </c>
      <c r="D19" s="8">
        <f t="shared" si="0"/>
        <v>17</v>
      </c>
      <c r="E19" s="8" t="str">
        <f>IF(OR(D19="",COUNTIF($D$4:$D$124,"="&amp;D19)&lt;=1),"",IF(COUNTIF($D$4:$D19,"="&amp;D19)=1,"",COUNTIF($D$4:$D19,"="&amp;D19)-1))</f>
        <v/>
      </c>
      <c r="F19" s="8">
        <f>IF(D19="","",SUM(D19:E19))</f>
        <v>17</v>
      </c>
      <c r="G19" s="6">
        <f t="shared" si="1"/>
        <v>0.10769675925925926</v>
      </c>
      <c r="H19" s="6"/>
      <c r="I19" s="6"/>
      <c r="J19" s="6"/>
      <c r="K19" s="6"/>
      <c r="L19" s="6"/>
      <c r="M19" s="6"/>
      <c r="N19" s="6"/>
      <c r="O19" s="6"/>
      <c r="P19" s="6"/>
      <c r="Q19" s="6"/>
      <c r="R19" s="6"/>
      <c r="S19" s="6"/>
      <c r="T19" s="6"/>
      <c r="U19" s="6"/>
      <c r="V19" s="6" t="str">
        <f t="shared" si="2"/>
        <v/>
      </c>
      <c r="W19" s="6"/>
      <c r="X19" s="6"/>
      <c r="Y19" s="6"/>
      <c r="Z19" s="6">
        <v>0.10769675925925926</v>
      </c>
      <c r="AA19" s="6"/>
      <c r="AB19" s="6"/>
      <c r="AC19" s="6"/>
      <c r="AD19" s="6"/>
      <c r="AE19" s="6"/>
      <c r="AF19" s="6"/>
      <c r="AG19" s="6"/>
      <c r="AH19" s="102"/>
      <c r="AJ19" s="6"/>
    </row>
    <row r="20" spans="1:36" x14ac:dyDescent="0.5">
      <c r="A20" s="77" t="str">
        <f>F20</f>
        <v/>
      </c>
      <c r="B20" s="17" t="str">
        <f>'5k Women'!B20</f>
        <v>Fiona</v>
      </c>
      <c r="C20" s="17" t="str">
        <f>'5k Women'!C20</f>
        <v>Buchanan</v>
      </c>
      <c r="D20" s="8" t="str">
        <f t="shared" si="0"/>
        <v/>
      </c>
      <c r="E20" s="8" t="str">
        <f>IF(OR(D20="",COUNTIF($D$4:$D$124,"="&amp;D20)&lt;=1),"",IF(COUNTIF($D$4:$D20,"="&amp;D20)=1,"",COUNTIF($D$4:$D20,"="&amp;D20)-1))</f>
        <v/>
      </c>
      <c r="F20" s="8" t="str">
        <f>IF(D20="","",SUM(D20:E20))</f>
        <v/>
      </c>
      <c r="G20" s="6">
        <f t="shared" si="1"/>
        <v>0</v>
      </c>
      <c r="H20" s="6"/>
      <c r="I20" s="6"/>
      <c r="J20" s="6"/>
      <c r="K20" s="6"/>
      <c r="L20" s="6"/>
      <c r="M20" s="6"/>
      <c r="N20" s="6"/>
      <c r="O20" s="6"/>
      <c r="P20" s="6"/>
      <c r="Q20" s="6"/>
      <c r="R20" s="6"/>
      <c r="S20" s="6"/>
      <c r="T20" s="6"/>
      <c r="U20" s="6"/>
      <c r="V20" s="6" t="str">
        <f t="shared" si="2"/>
        <v/>
      </c>
      <c r="W20" s="6"/>
      <c r="X20" s="6"/>
      <c r="Y20" s="6"/>
      <c r="Z20" s="6"/>
      <c r="AA20" s="6"/>
      <c r="AB20" s="6"/>
      <c r="AC20" s="6"/>
      <c r="AD20" s="6"/>
      <c r="AE20" s="6"/>
      <c r="AF20" s="6"/>
      <c r="AG20" s="6"/>
      <c r="AH20" s="102"/>
      <c r="AJ20" s="6"/>
    </row>
    <row r="21" spans="1:36" x14ac:dyDescent="0.5">
      <c r="A21" s="77" t="str">
        <f t="shared" ref="A21" si="9">F21</f>
        <v/>
      </c>
      <c r="B21" s="17" t="str">
        <f>'5k Women'!B21</f>
        <v>Deborah</v>
      </c>
      <c r="C21" s="17" t="str">
        <f>'5k Women'!C21</f>
        <v>Callison</v>
      </c>
      <c r="D21" s="8" t="str">
        <f t="shared" si="0"/>
        <v/>
      </c>
      <c r="E21" s="8" t="str">
        <f>IF(OR(D21="",COUNTIF($D$4:$D$124,"="&amp;D21)&lt;=1),"",IF(COUNTIF($D$4:$D21,"="&amp;D21)=1,"",COUNTIF($D$4:$D21,"="&amp;D21)-1))</f>
        <v/>
      </c>
      <c r="F21" s="8" t="str">
        <f t="shared" ref="F21" si="10">IF(D21="","",SUM(D21:E21))</f>
        <v/>
      </c>
      <c r="G21" s="6">
        <f t="shared" ref="G21" si="11">MIN(H21:AH21)</f>
        <v>0</v>
      </c>
      <c r="H21" s="6"/>
      <c r="I21" s="6"/>
      <c r="J21" s="6"/>
      <c r="K21" s="6"/>
      <c r="L21" s="6"/>
      <c r="M21" s="6"/>
      <c r="N21" s="6"/>
      <c r="O21" s="6"/>
      <c r="P21" s="6"/>
      <c r="Q21" s="6"/>
      <c r="R21" s="6"/>
      <c r="S21" s="6"/>
      <c r="T21" s="6"/>
      <c r="U21" s="6"/>
      <c r="V21" s="6"/>
      <c r="W21" s="6"/>
      <c r="X21" s="6"/>
      <c r="Y21" s="6"/>
      <c r="Z21" s="6"/>
      <c r="AA21" s="6"/>
      <c r="AB21" s="6"/>
      <c r="AC21" s="6"/>
      <c r="AD21" s="6"/>
      <c r="AE21" s="6"/>
      <c r="AF21" s="6"/>
      <c r="AG21" s="6"/>
      <c r="AH21" s="102"/>
      <c r="AJ21" s="6"/>
    </row>
    <row r="22" spans="1:36" x14ac:dyDescent="0.5">
      <c r="A22" s="77" t="str">
        <f t="shared" si="4"/>
        <v/>
      </c>
      <c r="B22" s="17" t="str">
        <f>'5k Women'!B22</f>
        <v>Anthea</v>
      </c>
      <c r="C22" s="17" t="str">
        <f>'5k Women'!C22</f>
        <v>Carter</v>
      </c>
      <c r="D22" s="8" t="str">
        <f t="shared" si="0"/>
        <v/>
      </c>
      <c r="E22" s="8" t="str">
        <f>IF(OR(D22="",COUNTIF($D$4:$D$124,"="&amp;D22)&lt;=1),"",IF(COUNTIF($D$4:$D22,"="&amp;D22)=1,"",COUNTIF($D$4:$D22,"="&amp;D22)-1))</f>
        <v/>
      </c>
      <c r="F22" s="8" t="str">
        <f t="shared" si="5"/>
        <v/>
      </c>
      <c r="G22" s="6">
        <f t="shared" si="1"/>
        <v>0</v>
      </c>
      <c r="H22" s="6"/>
      <c r="I22" s="6"/>
      <c r="J22" s="6"/>
      <c r="K22" s="6"/>
      <c r="L22" s="6"/>
      <c r="M22" s="6"/>
      <c r="N22" s="6"/>
      <c r="O22" s="6"/>
      <c r="P22" s="6"/>
      <c r="Q22" s="6"/>
      <c r="R22" s="6"/>
      <c r="S22" s="6"/>
      <c r="T22" s="6"/>
      <c r="U22" s="6"/>
      <c r="V22" s="6" t="str">
        <f t="shared" si="2"/>
        <v/>
      </c>
      <c r="W22" s="6"/>
      <c r="X22" s="6"/>
      <c r="Y22" s="6"/>
      <c r="Z22" s="6"/>
      <c r="AA22" s="6"/>
      <c r="AB22" s="6"/>
      <c r="AC22" s="6"/>
      <c r="AD22" s="6"/>
      <c r="AE22" s="6"/>
      <c r="AF22" s="6"/>
      <c r="AG22" s="6"/>
      <c r="AH22" s="102"/>
      <c r="AJ22" s="6"/>
    </row>
    <row r="23" spans="1:36" x14ac:dyDescent="0.5">
      <c r="A23" s="77" t="str">
        <f>F23</f>
        <v/>
      </c>
      <c r="B23" s="17" t="str">
        <f>'5k Women'!B23</f>
        <v>Vicky</v>
      </c>
      <c r="C23" s="17" t="str">
        <f>'5k Women'!C23</f>
        <v>Cartwright</v>
      </c>
      <c r="D23" s="8" t="str">
        <f t="shared" si="0"/>
        <v/>
      </c>
      <c r="E23" s="8" t="str">
        <f>IF(OR(D23="",COUNTIF($D$4:$D$124,"="&amp;D23)&lt;=1),"",IF(COUNTIF($D$4:$D23,"="&amp;D23)=1,"",COUNTIF($D$4:$D23,"="&amp;D23)-1))</f>
        <v/>
      </c>
      <c r="F23" s="8" t="str">
        <f>IF(D23="","",SUM(D23:E23))</f>
        <v/>
      </c>
      <c r="G23" s="6">
        <f t="shared" si="1"/>
        <v>0</v>
      </c>
      <c r="H23" s="6"/>
      <c r="I23" s="6"/>
      <c r="J23" s="6"/>
      <c r="K23" s="6"/>
      <c r="L23" s="6"/>
      <c r="M23" s="6"/>
      <c r="N23" s="6"/>
      <c r="O23" s="6"/>
      <c r="P23" s="6"/>
      <c r="Q23" s="6"/>
      <c r="R23" s="6"/>
      <c r="S23" s="6"/>
      <c r="T23" s="6"/>
      <c r="U23" s="6"/>
      <c r="V23" s="6" t="str">
        <f t="shared" si="2"/>
        <v/>
      </c>
      <c r="W23" s="6"/>
      <c r="X23" s="6"/>
      <c r="Y23" s="6"/>
      <c r="Z23" s="6"/>
      <c r="AA23" s="6"/>
      <c r="AB23" s="6"/>
      <c r="AC23" s="6"/>
      <c r="AD23" s="6"/>
      <c r="AE23" s="6"/>
      <c r="AF23" s="6"/>
      <c r="AG23" s="6"/>
      <c r="AH23" s="102"/>
      <c r="AJ23" s="6"/>
    </row>
    <row r="24" spans="1:36" x14ac:dyDescent="0.5">
      <c r="A24" s="77">
        <f t="shared" si="4"/>
        <v>14</v>
      </c>
      <c r="B24" s="17" t="str">
        <f>'5k Women'!B24</f>
        <v>Usha</v>
      </c>
      <c r="C24" s="17" t="str">
        <f>'5k Women'!C24</f>
        <v>Chapman</v>
      </c>
      <c r="D24" s="8">
        <f t="shared" si="0"/>
        <v>14</v>
      </c>
      <c r="E24" s="8" t="str">
        <f>IF(OR(D24="",COUNTIF($D$4:$D$124,"="&amp;D24)&lt;=1),"",IF(COUNTIF($D$4:$D24,"="&amp;D24)=1,"",COUNTIF($D$4:$D24,"="&amp;D24)-1))</f>
        <v/>
      </c>
      <c r="F24" s="8">
        <f t="shared" si="5"/>
        <v>14</v>
      </c>
      <c r="G24" s="6">
        <f t="shared" si="1"/>
        <v>9.931712962962963E-2</v>
      </c>
      <c r="H24" s="6"/>
      <c r="I24" s="6"/>
      <c r="J24" s="6"/>
      <c r="K24" s="6"/>
      <c r="L24" s="6"/>
      <c r="M24" s="6"/>
      <c r="N24" s="6">
        <v>0.10298611111111111</v>
      </c>
      <c r="O24" s="6"/>
      <c r="P24" s="6">
        <v>0.10234953703703703</v>
      </c>
      <c r="Q24" s="6"/>
      <c r="R24" s="6">
        <v>9.931712962962963E-2</v>
      </c>
      <c r="S24" s="6"/>
      <c r="T24" s="6"/>
      <c r="U24" s="6"/>
      <c r="V24" s="6" t="str">
        <f t="shared" si="2"/>
        <v/>
      </c>
      <c r="W24" s="6"/>
      <c r="X24" s="6">
        <v>0.10369212962962963</v>
      </c>
      <c r="Y24" s="6"/>
      <c r="Z24" s="6"/>
      <c r="AA24" s="6"/>
      <c r="AB24" s="6"/>
      <c r="AC24" s="6"/>
      <c r="AD24" s="6"/>
      <c r="AE24" s="6"/>
      <c r="AF24" s="6"/>
      <c r="AG24" s="6"/>
      <c r="AH24" s="102"/>
      <c r="AJ24" s="6"/>
    </row>
    <row r="25" spans="1:36" x14ac:dyDescent="0.5">
      <c r="A25" s="77">
        <f t="shared" si="4"/>
        <v>15</v>
      </c>
      <c r="B25" s="17" t="str">
        <f>'5k Women'!B25</f>
        <v>Maxine</v>
      </c>
      <c r="C25" s="17" t="str">
        <f>'5k Women'!C25</f>
        <v>Charlton</v>
      </c>
      <c r="D25" s="8">
        <f t="shared" si="0"/>
        <v>15</v>
      </c>
      <c r="E25" s="8" t="str">
        <f>IF(OR(D25="",COUNTIF($D$4:$D$124,"="&amp;D25)&lt;=1),"",IF(COUNTIF($D$4:$D25,"="&amp;D25)=1,"",COUNTIF($D$4:$D25,"="&amp;D25)-1))</f>
        <v/>
      </c>
      <c r="F25" s="8">
        <f t="shared" si="5"/>
        <v>15</v>
      </c>
      <c r="G25" s="6">
        <f t="shared" si="1"/>
        <v>0.10469907407407407</v>
      </c>
      <c r="H25" s="6"/>
      <c r="I25" s="6"/>
      <c r="J25" s="6"/>
      <c r="K25" s="6"/>
      <c r="L25" s="6"/>
      <c r="M25" s="6"/>
      <c r="N25" s="6"/>
      <c r="O25" s="6">
        <v>0.10469907407407407</v>
      </c>
      <c r="P25" s="6"/>
      <c r="Q25" s="6"/>
      <c r="R25" s="6"/>
      <c r="S25" s="6"/>
      <c r="T25" s="6"/>
      <c r="U25" s="6"/>
      <c r="V25" s="6" t="str">
        <f t="shared" si="2"/>
        <v/>
      </c>
      <c r="W25" s="6"/>
      <c r="X25" s="6"/>
      <c r="Y25" s="6"/>
      <c r="Z25" s="6"/>
      <c r="AA25" s="6"/>
      <c r="AB25" s="6"/>
      <c r="AC25" s="6"/>
      <c r="AD25" s="6"/>
      <c r="AE25" s="6"/>
      <c r="AF25" s="6"/>
      <c r="AG25" s="6"/>
      <c r="AH25" s="102"/>
      <c r="AJ25" s="6"/>
    </row>
    <row r="26" spans="1:36" x14ac:dyDescent="0.5">
      <c r="A26" s="77" t="str">
        <f t="shared" si="4"/>
        <v/>
      </c>
      <c r="B26" s="17" t="str">
        <f>'5k Women'!B26</f>
        <v>Megan</v>
      </c>
      <c r="C26" s="17" t="str">
        <f>'5k Women'!C26</f>
        <v>Chown</v>
      </c>
      <c r="D26" s="8" t="str">
        <f t="shared" si="0"/>
        <v/>
      </c>
      <c r="E26" s="8" t="str">
        <f>IF(OR(D26="",COUNTIF($D$4:$D$124,"="&amp;D26)&lt;=1),"",IF(COUNTIF($D$4:$D26,"="&amp;D26)=1,"",COUNTIF($D$4:$D26,"="&amp;D26)-1))</f>
        <v/>
      </c>
      <c r="F26" s="8" t="str">
        <f t="shared" si="5"/>
        <v/>
      </c>
      <c r="G26" s="6">
        <f t="shared" si="1"/>
        <v>0</v>
      </c>
      <c r="H26" s="6"/>
      <c r="I26" s="6"/>
      <c r="J26" s="6"/>
      <c r="K26" s="6"/>
      <c r="L26" s="6"/>
      <c r="M26" s="6"/>
      <c r="N26" s="6"/>
      <c r="O26" s="6"/>
      <c r="P26" s="6"/>
      <c r="Q26" s="6"/>
      <c r="R26" s="6"/>
      <c r="S26" s="6"/>
      <c r="T26" s="6"/>
      <c r="U26" s="6"/>
      <c r="V26" s="6" t="str">
        <f t="shared" si="2"/>
        <v/>
      </c>
      <c r="W26" s="6"/>
      <c r="X26" s="6"/>
      <c r="Y26" s="6"/>
      <c r="Z26" s="6"/>
      <c r="AA26" s="6"/>
      <c r="AB26" s="6"/>
      <c r="AC26" s="6"/>
      <c r="AD26" s="6"/>
      <c r="AE26" s="6"/>
      <c r="AF26" s="6"/>
      <c r="AG26" s="6"/>
      <c r="AH26" s="102"/>
      <c r="AJ26" s="6"/>
    </row>
    <row r="27" spans="1:36" x14ac:dyDescent="0.5">
      <c r="A27" s="77" t="str">
        <f t="shared" si="4"/>
        <v/>
      </c>
      <c r="B27" s="17" t="str">
        <f>'5k Women'!B27</f>
        <v>Carol</v>
      </c>
      <c r="C27" s="17" t="str">
        <f>'5k Women'!C27</f>
        <v>Cooke</v>
      </c>
      <c r="D27" s="8" t="str">
        <f t="shared" si="0"/>
        <v/>
      </c>
      <c r="E27" s="8" t="str">
        <f>IF(OR(D27="",COUNTIF($D$4:$D$124,"="&amp;D27)&lt;=1),"",IF(COUNTIF($D$4:$D27,"="&amp;D27)=1,"",COUNTIF($D$4:$D27,"="&amp;D27)-1))</f>
        <v/>
      </c>
      <c r="F27" s="8" t="str">
        <f t="shared" si="5"/>
        <v/>
      </c>
      <c r="G27" s="6">
        <f t="shared" si="1"/>
        <v>0</v>
      </c>
      <c r="H27" s="6"/>
      <c r="I27" s="6"/>
      <c r="J27" s="6"/>
      <c r="K27" s="6"/>
      <c r="L27" s="6"/>
      <c r="M27" s="6"/>
      <c r="N27" s="6"/>
      <c r="O27" s="6"/>
      <c r="P27" s="6"/>
      <c r="Q27" s="6"/>
      <c r="R27" s="6"/>
      <c r="S27" s="6"/>
      <c r="T27" s="6"/>
      <c r="U27" s="6"/>
      <c r="V27" s="6" t="str">
        <f t="shared" si="2"/>
        <v/>
      </c>
      <c r="W27" s="6"/>
      <c r="X27" s="6"/>
      <c r="Y27" s="6"/>
      <c r="Z27" s="6"/>
      <c r="AA27" s="6"/>
      <c r="AB27" s="6"/>
      <c r="AC27" s="6"/>
      <c r="AD27" s="6"/>
      <c r="AE27" s="6"/>
      <c r="AF27" s="6"/>
      <c r="AG27" s="6"/>
      <c r="AH27" s="102"/>
      <c r="AJ27" s="6"/>
    </row>
    <row r="28" spans="1:36" x14ac:dyDescent="0.5">
      <c r="A28" s="77">
        <f t="shared" si="4"/>
        <v>5</v>
      </c>
      <c r="B28" s="17" t="str">
        <f>'5k Women'!B28</f>
        <v>Rachel</v>
      </c>
      <c r="C28" s="17" t="str">
        <f>'5k Women'!C28</f>
        <v>Cope</v>
      </c>
      <c r="D28" s="8">
        <f t="shared" si="0"/>
        <v>5</v>
      </c>
      <c r="E28" s="8" t="str">
        <f>IF(OR(D28="",COUNTIF($D$4:$D$124,"="&amp;D28)&lt;=1),"",IF(COUNTIF($D$4:$D28,"="&amp;D28)=1,"",COUNTIF($D$4:$D28,"="&amp;D28)-1))</f>
        <v/>
      </c>
      <c r="F28" s="8">
        <f t="shared" si="5"/>
        <v>5</v>
      </c>
      <c r="G28" s="6">
        <f t="shared" si="1"/>
        <v>7.435185185185185E-2</v>
      </c>
      <c r="H28" s="6"/>
      <c r="I28" s="6"/>
      <c r="J28" s="6"/>
      <c r="K28" s="6"/>
      <c r="L28" s="6"/>
      <c r="M28" s="6"/>
      <c r="N28" s="6">
        <v>7.435185185185185E-2</v>
      </c>
      <c r="O28" s="6"/>
      <c r="P28" s="6"/>
      <c r="Q28" s="6"/>
      <c r="R28" s="6"/>
      <c r="S28" s="6"/>
      <c r="T28" s="6"/>
      <c r="U28" s="6"/>
      <c r="V28" s="6" t="str">
        <f t="shared" si="2"/>
        <v/>
      </c>
      <c r="W28" s="6"/>
      <c r="X28" s="6"/>
      <c r="Y28" s="6"/>
      <c r="Z28" s="6"/>
      <c r="AA28" s="6"/>
      <c r="AB28" s="6"/>
      <c r="AC28" s="6"/>
      <c r="AD28" s="6"/>
      <c r="AE28" s="6"/>
      <c r="AF28" s="6"/>
      <c r="AG28" s="6"/>
      <c r="AH28" s="102"/>
      <c r="AJ28" s="6"/>
    </row>
    <row r="29" spans="1:36" x14ac:dyDescent="0.5">
      <c r="A29" s="77" t="str">
        <f t="shared" si="4"/>
        <v/>
      </c>
      <c r="B29" s="17" t="str">
        <f>'5k Women'!B29</f>
        <v>Joanne</v>
      </c>
      <c r="C29" s="17" t="str">
        <f>'5k Women'!C29</f>
        <v>Crawford</v>
      </c>
      <c r="D29" s="8" t="str">
        <f t="shared" si="0"/>
        <v/>
      </c>
      <c r="E29" s="8" t="str">
        <f>IF(OR(D29="",COUNTIF($D$4:$D$124,"="&amp;D29)&lt;=1),"",IF(COUNTIF($D$4:$D29,"="&amp;D29)=1,"",COUNTIF($D$4:$D29,"="&amp;D29)-1))</f>
        <v/>
      </c>
      <c r="F29" s="8" t="str">
        <f t="shared" si="5"/>
        <v/>
      </c>
      <c r="G29" s="6">
        <f t="shared" si="1"/>
        <v>0</v>
      </c>
      <c r="H29" s="6"/>
      <c r="I29" s="6"/>
      <c r="J29" s="6"/>
      <c r="K29" s="6"/>
      <c r="L29" s="6"/>
      <c r="M29" s="6"/>
      <c r="N29" s="6"/>
      <c r="O29" s="6"/>
      <c r="P29" s="6"/>
      <c r="Q29" s="6"/>
      <c r="R29" s="6"/>
      <c r="S29" s="6"/>
      <c r="T29" s="6"/>
      <c r="U29" s="6"/>
      <c r="V29" s="6" t="str">
        <f t="shared" si="2"/>
        <v/>
      </c>
      <c r="W29" s="6"/>
      <c r="X29" s="6"/>
      <c r="Y29" s="6"/>
      <c r="Z29" s="6"/>
      <c r="AA29" s="6"/>
      <c r="AB29" s="6"/>
      <c r="AC29" s="6"/>
      <c r="AD29" s="6"/>
      <c r="AE29" s="6"/>
      <c r="AF29" s="6"/>
      <c r="AG29" s="6"/>
      <c r="AH29" s="102"/>
      <c r="AJ29" s="6"/>
    </row>
    <row r="30" spans="1:36" x14ac:dyDescent="0.5">
      <c r="A30" s="77" t="str">
        <f>F30</f>
        <v/>
      </c>
      <c r="B30" s="17" t="str">
        <f>'5k Women'!B30</f>
        <v>Bethany</v>
      </c>
      <c r="C30" s="17" t="str">
        <f>'5k Women'!C30</f>
        <v>Crook</v>
      </c>
      <c r="D30" s="8" t="str">
        <f t="shared" si="0"/>
        <v/>
      </c>
      <c r="E30" s="8" t="str">
        <f>IF(OR(D30="",COUNTIF($D$4:$D$124,"="&amp;D30)&lt;=1),"",IF(COUNTIF($D$4:$D30,"="&amp;D30)=1,"",COUNTIF($D$4:$D30,"="&amp;D30)-1))</f>
        <v/>
      </c>
      <c r="F30" s="8" t="str">
        <f>IF(D30="","",SUM(D30:E30))</f>
        <v/>
      </c>
      <c r="G30" s="6">
        <f t="shared" si="1"/>
        <v>0</v>
      </c>
      <c r="H30" s="6"/>
      <c r="I30" s="6"/>
      <c r="J30" s="6"/>
      <c r="K30" s="6"/>
      <c r="L30" s="6"/>
      <c r="M30" s="6"/>
      <c r="N30" s="6"/>
      <c r="O30" s="6"/>
      <c r="P30" s="6"/>
      <c r="Q30" s="6"/>
      <c r="R30" s="6"/>
      <c r="S30" s="6"/>
      <c r="T30" s="6"/>
      <c r="U30" s="6"/>
      <c r="V30" s="6" t="str">
        <f t="shared" si="2"/>
        <v/>
      </c>
      <c r="W30" s="6"/>
      <c r="X30" s="6"/>
      <c r="Y30" s="6"/>
      <c r="Z30" s="6"/>
      <c r="AA30" s="6"/>
      <c r="AB30" s="6"/>
      <c r="AC30" s="6"/>
      <c r="AD30" s="6"/>
      <c r="AE30" s="6"/>
      <c r="AF30" s="6"/>
      <c r="AG30" s="6"/>
      <c r="AH30" s="102"/>
      <c r="AJ30" s="6"/>
    </row>
    <row r="31" spans="1:36" x14ac:dyDescent="0.5">
      <c r="A31" s="77" t="str">
        <f>F31</f>
        <v/>
      </c>
      <c r="B31" s="17" t="str">
        <f>'5k Women'!B31</f>
        <v>Lucy</v>
      </c>
      <c r="C31" s="17" t="str">
        <f>'5k Women'!C31</f>
        <v>Cutsforth</v>
      </c>
      <c r="D31" s="8" t="str">
        <f t="shared" si="0"/>
        <v/>
      </c>
      <c r="E31" s="8" t="str">
        <f>IF(OR(D31="",COUNTIF($D$4:$D$124,"="&amp;D31)&lt;=1),"",IF(COUNTIF($D$4:$D31,"="&amp;D31)=1,"",COUNTIF($D$4:$D31,"="&amp;D31)-1))</f>
        <v/>
      </c>
      <c r="F31" s="8" t="str">
        <f>IF(D31="","",SUM(D31:E31))</f>
        <v/>
      </c>
      <c r="G31" s="6">
        <f t="shared" ref="G31" si="12">MIN(H31:AH31)</f>
        <v>0</v>
      </c>
      <c r="H31" s="6"/>
      <c r="I31" s="6"/>
      <c r="J31" s="6"/>
      <c r="K31" s="6"/>
      <c r="L31" s="6"/>
      <c r="M31" s="6"/>
      <c r="N31" s="6"/>
      <c r="O31" s="6"/>
      <c r="P31" s="6"/>
      <c r="Q31" s="6"/>
      <c r="R31" s="6"/>
      <c r="S31" s="6"/>
      <c r="T31" s="6"/>
      <c r="U31" s="6"/>
      <c r="V31" s="6"/>
      <c r="W31" s="6"/>
      <c r="X31" s="6"/>
      <c r="Y31" s="6"/>
      <c r="Z31" s="6"/>
      <c r="AA31" s="6"/>
      <c r="AB31" s="6"/>
      <c r="AC31" s="6"/>
      <c r="AD31" s="6"/>
      <c r="AE31" s="6"/>
      <c r="AF31" s="6"/>
      <c r="AG31" s="6"/>
      <c r="AH31" s="102"/>
      <c r="AJ31" s="6"/>
    </row>
    <row r="32" spans="1:36" x14ac:dyDescent="0.5">
      <c r="A32" s="77" t="str">
        <f>F32</f>
        <v/>
      </c>
      <c r="B32" s="17" t="str">
        <f>'5k Women'!B32</f>
        <v>Amy</v>
      </c>
      <c r="C32" s="17" t="str">
        <f>'5k Women'!C32</f>
        <v>Davidson</v>
      </c>
      <c r="D32" s="8" t="str">
        <f t="shared" si="0"/>
        <v/>
      </c>
      <c r="E32" s="8" t="str">
        <f>IF(OR(D32="",COUNTIF($D$4:$D$124,"="&amp;D32)&lt;=1),"",IF(COUNTIF($D$4:$D32,"="&amp;D32)=1,"",COUNTIF($D$4:$D32,"="&amp;D32)-1))</f>
        <v/>
      </c>
      <c r="F32" s="8" t="str">
        <f>IF(D32="","",SUM(D32:E32))</f>
        <v/>
      </c>
      <c r="G32" s="6">
        <f t="shared" si="1"/>
        <v>0</v>
      </c>
      <c r="H32" s="6"/>
      <c r="I32" s="6"/>
      <c r="J32" s="6"/>
      <c r="K32" s="6"/>
      <c r="L32" s="6"/>
      <c r="M32" s="6"/>
      <c r="N32" s="6"/>
      <c r="O32" s="6"/>
      <c r="P32" s="6"/>
      <c r="Q32" s="6"/>
      <c r="R32" s="6"/>
      <c r="S32" s="6"/>
      <c r="T32" s="6"/>
      <c r="U32" s="6"/>
      <c r="V32" s="6" t="str">
        <f t="shared" si="2"/>
        <v/>
      </c>
      <c r="W32" s="6"/>
      <c r="X32" s="6"/>
      <c r="Y32" s="6"/>
      <c r="Z32" s="6"/>
      <c r="AA32" s="6"/>
      <c r="AB32" s="6"/>
      <c r="AC32" s="6"/>
      <c r="AD32" s="6"/>
      <c r="AE32" s="6"/>
      <c r="AF32" s="6"/>
      <c r="AG32" s="6"/>
      <c r="AH32" s="102"/>
      <c r="AJ32" s="6"/>
    </row>
    <row r="33" spans="1:36" x14ac:dyDescent="0.5">
      <c r="A33" s="77" t="str">
        <f>F33</f>
        <v/>
      </c>
      <c r="B33" s="17" t="str">
        <f>'5k Women'!B33</f>
        <v>Nicole</v>
      </c>
      <c r="C33" s="17" t="str">
        <f>'5k Women'!C33</f>
        <v>Dawson</v>
      </c>
      <c r="D33" s="8" t="str">
        <f t="shared" si="0"/>
        <v/>
      </c>
      <c r="E33" s="8" t="str">
        <f>IF(OR(D33="",COUNTIF($D$4:$D$124,"="&amp;D33)&lt;=1),"",IF(COUNTIF($D$4:$D33,"="&amp;D33)=1,"",COUNTIF($D$4:$D33,"="&amp;D33)-1))</f>
        <v/>
      </c>
      <c r="F33" s="8" t="str">
        <f>IF(D33="","",SUM(D33:E33))</f>
        <v/>
      </c>
      <c r="G33" s="6">
        <f t="shared" si="1"/>
        <v>0</v>
      </c>
      <c r="H33" s="6"/>
      <c r="I33" s="6"/>
      <c r="J33" s="6"/>
      <c r="K33" s="6"/>
      <c r="L33" s="6"/>
      <c r="M33" s="6"/>
      <c r="N33" s="6"/>
      <c r="O33" s="6"/>
      <c r="P33" s="6"/>
      <c r="Q33" s="6"/>
      <c r="R33" s="6"/>
      <c r="S33" s="6"/>
      <c r="T33" s="6"/>
      <c r="U33" s="6"/>
      <c r="V33" s="6" t="str">
        <f t="shared" si="2"/>
        <v/>
      </c>
      <c r="W33" s="6"/>
      <c r="X33" s="6"/>
      <c r="Y33" s="6"/>
      <c r="Z33" s="6"/>
      <c r="AA33" s="6"/>
      <c r="AB33" s="6"/>
      <c r="AC33" s="6"/>
      <c r="AD33" s="6"/>
      <c r="AE33" s="6"/>
      <c r="AF33" s="6"/>
      <c r="AG33" s="6"/>
      <c r="AH33" s="102"/>
      <c r="AJ33" s="6"/>
    </row>
    <row r="34" spans="1:36" x14ac:dyDescent="0.5">
      <c r="A34" s="77" t="str">
        <f t="shared" si="4"/>
        <v/>
      </c>
      <c r="B34" s="17" t="str">
        <f>'5k Women'!B34</f>
        <v>Jo</v>
      </c>
      <c r="C34" s="17" t="str">
        <f>'5k Women'!C34</f>
        <v>Dewar</v>
      </c>
      <c r="D34" s="8" t="str">
        <f t="shared" si="0"/>
        <v/>
      </c>
      <c r="E34" s="8" t="str">
        <f>IF(OR(D34="",COUNTIF($D$4:$D$124,"="&amp;D34)&lt;=1),"",IF(COUNTIF($D$4:$D34,"="&amp;D34)=1,"",COUNTIF($D$4:$D34,"="&amp;D34)-1))</f>
        <v/>
      </c>
      <c r="F34" s="8" t="str">
        <f t="shared" si="5"/>
        <v/>
      </c>
      <c r="G34" s="6">
        <f t="shared" ref="G34:G65" si="13">MIN(H34:AH34)</f>
        <v>0</v>
      </c>
      <c r="H34" s="6"/>
      <c r="I34" s="6"/>
      <c r="J34" s="6"/>
      <c r="K34" s="6"/>
      <c r="L34" s="6"/>
      <c r="M34" s="6"/>
      <c r="N34" s="6"/>
      <c r="O34" s="6"/>
      <c r="P34" s="6"/>
      <c r="Q34" s="6"/>
      <c r="R34" s="6"/>
      <c r="S34" s="6"/>
      <c r="T34" s="6"/>
      <c r="U34" s="6"/>
      <c r="V34" s="6" t="str">
        <f t="shared" si="2"/>
        <v/>
      </c>
      <c r="W34" s="6"/>
      <c r="X34" s="6"/>
      <c r="Y34" s="6"/>
      <c r="Z34" s="6"/>
      <c r="AA34" s="6"/>
      <c r="AB34" s="6"/>
      <c r="AC34" s="6"/>
      <c r="AD34" s="6"/>
      <c r="AE34" s="6"/>
      <c r="AF34" s="6"/>
      <c r="AG34" s="6"/>
      <c r="AH34" s="102"/>
      <c r="AJ34" s="6"/>
    </row>
    <row r="35" spans="1:36" x14ac:dyDescent="0.5">
      <c r="A35" s="77" t="str">
        <f t="shared" si="4"/>
        <v/>
      </c>
      <c r="B35" s="17" t="str">
        <f>'5k Women'!B35</f>
        <v>Jacqui</v>
      </c>
      <c r="C35" s="17" t="str">
        <f>'5k Women'!C35</f>
        <v>Dickinson</v>
      </c>
      <c r="D35" s="8" t="str">
        <f t="shared" si="0"/>
        <v/>
      </c>
      <c r="E35" s="8" t="str">
        <f>IF(OR(D35="",COUNTIF($D$4:$D$124,"="&amp;D35)&lt;=1),"",IF(COUNTIF($D$4:$D35,"="&amp;D35)=1,"",COUNTIF($D$4:$D35,"="&amp;D35)-1))</f>
        <v/>
      </c>
      <c r="F35" s="8" t="str">
        <f t="shared" si="5"/>
        <v/>
      </c>
      <c r="G35" s="6">
        <f t="shared" si="13"/>
        <v>0</v>
      </c>
      <c r="H35" s="6"/>
      <c r="I35" s="6"/>
      <c r="J35" s="6"/>
      <c r="K35" s="6"/>
      <c r="L35" s="6"/>
      <c r="M35" s="6"/>
      <c r="N35" s="6"/>
      <c r="O35" s="6"/>
      <c r="P35" s="6"/>
      <c r="Q35" s="6"/>
      <c r="R35" s="6"/>
      <c r="S35" s="6"/>
      <c r="T35" s="6"/>
      <c r="U35" s="6"/>
      <c r="V35" s="6" t="str">
        <f t="shared" si="2"/>
        <v/>
      </c>
      <c r="W35" s="6"/>
      <c r="X35" s="6"/>
      <c r="Y35" s="6"/>
      <c r="Z35" s="6"/>
      <c r="AA35" s="6"/>
      <c r="AB35" s="6"/>
      <c r="AC35" s="6"/>
      <c r="AD35" s="6"/>
      <c r="AE35" s="6"/>
      <c r="AF35" s="6"/>
      <c r="AG35" s="6"/>
      <c r="AH35" s="102"/>
      <c r="AJ35" s="6"/>
    </row>
    <row r="36" spans="1:36" x14ac:dyDescent="0.5">
      <c r="A36" s="77" t="str">
        <f t="shared" si="4"/>
        <v/>
      </c>
      <c r="B36" s="17" t="str">
        <f>'5k Women'!B36</f>
        <v>Jan</v>
      </c>
      <c r="C36" s="17" t="str">
        <f>'5k Women'!C36</f>
        <v>Draper</v>
      </c>
      <c r="D36" s="8" t="str">
        <f t="shared" ref="D36:D67" si="14">IF(RANK(G36,G$4:G$124,1)-COUNTIF(G$4:G$124,"=0")&lt;=0,"",RANK(G36,G$4:G$124,1)-COUNTIF(G$4:G$124,"=0"))</f>
        <v/>
      </c>
      <c r="E36" s="8" t="str">
        <f>IF(OR(D36="",COUNTIF($D$4:$D$124,"="&amp;D36)&lt;=1),"",IF(COUNTIF($D$4:$D36,"="&amp;D36)=1,"",COUNTIF($D$4:$D36,"="&amp;D36)-1))</f>
        <v/>
      </c>
      <c r="F36" s="8" t="str">
        <f t="shared" si="5"/>
        <v/>
      </c>
      <c r="G36" s="6">
        <f t="shared" si="13"/>
        <v>0</v>
      </c>
      <c r="H36" s="6"/>
      <c r="I36" s="6"/>
      <c r="J36" s="6"/>
      <c r="K36" s="6"/>
      <c r="L36" s="6"/>
      <c r="M36" s="6"/>
      <c r="N36" s="6"/>
      <c r="O36" s="6"/>
      <c r="P36" s="6"/>
      <c r="Q36" s="6"/>
      <c r="R36" s="6"/>
      <c r="S36" s="6"/>
      <c r="T36" s="6"/>
      <c r="U36" s="6"/>
      <c r="V36" s="6" t="str">
        <f t="shared" si="2"/>
        <v/>
      </c>
      <c r="W36" s="6"/>
      <c r="X36" s="6"/>
      <c r="Y36" s="6"/>
      <c r="Z36" s="6"/>
      <c r="AA36" s="6"/>
      <c r="AB36" s="6"/>
      <c r="AC36" s="6"/>
      <c r="AD36" s="6"/>
      <c r="AE36" s="6"/>
      <c r="AF36" s="6"/>
      <c r="AG36" s="6"/>
      <c r="AH36" s="102"/>
      <c r="AJ36" s="6"/>
    </row>
    <row r="37" spans="1:36" x14ac:dyDescent="0.5">
      <c r="A37" s="77" t="str">
        <f>F37</f>
        <v/>
      </c>
      <c r="B37" s="17" t="str">
        <f>'5k Women'!B37</f>
        <v>Melanie</v>
      </c>
      <c r="C37" s="17" t="str">
        <f>'5k Women'!C37</f>
        <v>Easton</v>
      </c>
      <c r="D37" s="8" t="str">
        <f t="shared" si="14"/>
        <v/>
      </c>
      <c r="E37" s="8" t="str">
        <f>IF(OR(D37="",COUNTIF($D$4:$D$124,"="&amp;D37)&lt;=1),"",IF(COUNTIF($D$4:$D37,"="&amp;D37)=1,"",COUNTIF($D$4:$D37,"="&amp;D37)-1))</f>
        <v/>
      </c>
      <c r="F37" s="8" t="str">
        <f>IF(D37="","",SUM(D37:E37))</f>
        <v/>
      </c>
      <c r="G37" s="6">
        <f t="shared" si="13"/>
        <v>0</v>
      </c>
      <c r="H37" s="6"/>
      <c r="I37" s="6"/>
      <c r="J37" s="6"/>
      <c r="K37" s="6"/>
      <c r="L37" s="6"/>
      <c r="M37" s="6"/>
      <c r="N37" s="6"/>
      <c r="O37" s="6"/>
      <c r="P37" s="6"/>
      <c r="Q37" s="6"/>
      <c r="R37" s="6"/>
      <c r="S37" s="6"/>
      <c r="T37" s="6"/>
      <c r="U37" s="6"/>
      <c r="V37" s="6" t="str">
        <f t="shared" si="2"/>
        <v/>
      </c>
      <c r="W37" s="6"/>
      <c r="X37" s="6"/>
      <c r="Y37" s="6"/>
      <c r="Z37" s="6"/>
      <c r="AA37" s="6"/>
      <c r="AB37" s="6"/>
      <c r="AC37" s="6"/>
      <c r="AD37" s="6"/>
      <c r="AE37" s="6"/>
      <c r="AF37" s="6"/>
      <c r="AG37" s="6"/>
      <c r="AH37" s="102"/>
      <c r="AJ37" s="6"/>
    </row>
    <row r="38" spans="1:36" x14ac:dyDescent="0.5">
      <c r="A38" s="77" t="str">
        <f t="shared" si="4"/>
        <v/>
      </c>
      <c r="B38" s="17" t="str">
        <f>'5k Women'!B38</f>
        <v>Jacqueline</v>
      </c>
      <c r="C38" s="17" t="str">
        <f>'5k Women'!C38</f>
        <v>Edwards</v>
      </c>
      <c r="D38" s="8" t="str">
        <f t="shared" si="14"/>
        <v/>
      </c>
      <c r="E38" s="8" t="str">
        <f>IF(OR(D38="",COUNTIF($D$4:$D$124,"="&amp;D38)&lt;=1),"",IF(COUNTIF($D$4:$D38,"="&amp;D38)=1,"",COUNTIF($D$4:$D38,"="&amp;D38)-1))</f>
        <v/>
      </c>
      <c r="F38" s="8" t="str">
        <f t="shared" si="5"/>
        <v/>
      </c>
      <c r="G38" s="6">
        <f t="shared" si="13"/>
        <v>0</v>
      </c>
      <c r="H38" s="6"/>
      <c r="I38" s="6"/>
      <c r="J38" s="6"/>
      <c r="K38" s="6"/>
      <c r="L38" s="6"/>
      <c r="M38" s="6"/>
      <c r="N38" s="6"/>
      <c r="O38" s="6"/>
      <c r="P38" s="6"/>
      <c r="Q38" s="6"/>
      <c r="R38" s="6"/>
      <c r="S38" s="6"/>
      <c r="T38" s="6"/>
      <c r="U38" s="6"/>
      <c r="V38" s="6" t="str">
        <f t="shared" si="2"/>
        <v/>
      </c>
      <c r="W38" s="6"/>
      <c r="X38" s="6"/>
      <c r="Y38" s="6"/>
      <c r="Z38" s="6"/>
      <c r="AA38" s="6"/>
      <c r="AB38" s="6"/>
      <c r="AC38" s="6"/>
      <c r="AD38" s="6"/>
      <c r="AE38" s="6"/>
      <c r="AF38" s="6"/>
      <c r="AG38" s="6"/>
      <c r="AH38" s="102"/>
      <c r="AJ38" s="6"/>
    </row>
    <row r="39" spans="1:36" x14ac:dyDescent="0.5">
      <c r="A39" s="77">
        <f t="shared" si="4"/>
        <v>26</v>
      </c>
      <c r="B39" s="17" t="str">
        <f>'5k Women'!B39</f>
        <v>Laura</v>
      </c>
      <c r="C39" s="17" t="str">
        <f>'5k Women'!C39</f>
        <v>Egan</v>
      </c>
      <c r="D39" s="8">
        <f t="shared" si="14"/>
        <v>26</v>
      </c>
      <c r="E39" s="8" t="str">
        <f>IF(OR(D39="",COUNTIF($D$4:$D$124,"="&amp;D39)&lt;=1),"",IF(COUNTIF($D$4:$D39,"="&amp;D39)=1,"",COUNTIF($D$4:$D39,"="&amp;D39)-1))</f>
        <v/>
      </c>
      <c r="F39" s="8">
        <f t="shared" si="5"/>
        <v>26</v>
      </c>
      <c r="G39" s="6">
        <f t="shared" si="13"/>
        <v>0.16361111111111112</v>
      </c>
      <c r="H39" s="6"/>
      <c r="I39" s="6"/>
      <c r="J39" s="6"/>
      <c r="K39" s="6"/>
      <c r="L39" s="6"/>
      <c r="M39" s="6"/>
      <c r="N39" s="6"/>
      <c r="O39" s="6"/>
      <c r="P39" s="6"/>
      <c r="Q39" s="6"/>
      <c r="R39" s="6"/>
      <c r="S39" s="6"/>
      <c r="T39" s="6"/>
      <c r="U39" s="6"/>
      <c r="V39" s="6" t="str">
        <f t="shared" si="2"/>
        <v/>
      </c>
      <c r="W39" s="6"/>
      <c r="X39" s="6"/>
      <c r="Y39" s="6"/>
      <c r="Z39" s="6"/>
      <c r="AA39" s="6"/>
      <c r="AB39" s="6">
        <v>0.16361111111111112</v>
      </c>
      <c r="AC39" s="6"/>
      <c r="AD39" s="6"/>
      <c r="AE39" s="6"/>
      <c r="AF39" s="6"/>
      <c r="AG39" s="6"/>
      <c r="AH39" s="102"/>
      <c r="AJ39" s="6"/>
    </row>
    <row r="40" spans="1:36" x14ac:dyDescent="0.5">
      <c r="A40" s="77" t="str">
        <f>F40</f>
        <v/>
      </c>
      <c r="B40" s="17" t="str">
        <f>'5k Women'!B40</f>
        <v>Helene</v>
      </c>
      <c r="C40" s="17" t="str">
        <f>'5k Women'!C40</f>
        <v>Elliott-Button</v>
      </c>
      <c r="D40" s="8" t="str">
        <f t="shared" si="14"/>
        <v/>
      </c>
      <c r="E40" s="8" t="str">
        <f>IF(OR(D40="",COUNTIF($D$4:$D$124,"="&amp;D40)&lt;=1),"",IF(COUNTIF($D$4:$D40,"="&amp;D40)=1,"",COUNTIF($D$4:$D40,"="&amp;D40)-1))</f>
        <v/>
      </c>
      <c r="F40" s="8" t="str">
        <f>IF(D40="","",SUM(D40:E40))</f>
        <v/>
      </c>
      <c r="G40" s="6">
        <f t="shared" si="13"/>
        <v>0</v>
      </c>
      <c r="H40" s="6"/>
      <c r="I40" s="6"/>
      <c r="J40" s="6"/>
      <c r="K40" s="6"/>
      <c r="L40" s="6"/>
      <c r="M40" s="6"/>
      <c r="N40" s="6"/>
      <c r="O40" s="6"/>
      <c r="P40" s="6"/>
      <c r="Q40" s="6"/>
      <c r="R40" s="6"/>
      <c r="S40" s="6"/>
      <c r="T40" s="6"/>
      <c r="U40" s="6"/>
      <c r="V40" s="6" t="str">
        <f t="shared" si="2"/>
        <v/>
      </c>
      <c r="W40" s="6"/>
      <c r="X40" s="6"/>
      <c r="Y40" s="6"/>
      <c r="Z40" s="6"/>
      <c r="AA40" s="6"/>
      <c r="AB40" s="6"/>
      <c r="AC40" s="6"/>
      <c r="AD40" s="6"/>
      <c r="AE40" s="6"/>
      <c r="AF40" s="6"/>
      <c r="AG40" s="6"/>
      <c r="AH40" s="102"/>
      <c r="AJ40" s="6"/>
    </row>
    <row r="41" spans="1:36" x14ac:dyDescent="0.5">
      <c r="A41" s="77">
        <f t="shared" si="4"/>
        <v>4</v>
      </c>
      <c r="B41" s="17" t="str">
        <f>'5k Women'!B41</f>
        <v>Laura</v>
      </c>
      <c r="C41" s="17" t="str">
        <f>'5k Women'!C41</f>
        <v>Emms</v>
      </c>
      <c r="D41" s="8">
        <f t="shared" si="14"/>
        <v>4</v>
      </c>
      <c r="E41" s="8" t="str">
        <f>IF(OR(D41="",COUNTIF($D$4:$D$124,"="&amp;D41)&lt;=1),"",IF(COUNTIF($D$4:$D41,"="&amp;D41)=1,"",COUNTIF($D$4:$D41,"="&amp;D41)-1))</f>
        <v/>
      </c>
      <c r="F41" s="8">
        <f t="shared" si="5"/>
        <v>4</v>
      </c>
      <c r="G41" s="6">
        <f t="shared" si="13"/>
        <v>7.0995370370370375E-2</v>
      </c>
      <c r="H41" s="6"/>
      <c r="I41" s="6"/>
      <c r="J41" s="6"/>
      <c r="K41" s="6"/>
      <c r="L41" s="6"/>
      <c r="M41" s="6"/>
      <c r="N41" s="6">
        <v>7.0995370370370375E-2</v>
      </c>
      <c r="O41" s="6"/>
      <c r="P41" s="6"/>
      <c r="Q41" s="6"/>
      <c r="R41" s="6"/>
      <c r="S41" s="6"/>
      <c r="T41" s="6"/>
      <c r="U41" s="6"/>
      <c r="V41" s="6" t="str">
        <f t="shared" si="2"/>
        <v/>
      </c>
      <c r="W41" s="6"/>
      <c r="X41" s="6"/>
      <c r="Y41" s="6"/>
      <c r="Z41" s="6"/>
      <c r="AA41" s="6"/>
      <c r="AB41" s="6"/>
      <c r="AC41" s="6"/>
      <c r="AD41" s="6"/>
      <c r="AE41" s="6"/>
      <c r="AF41" s="6"/>
      <c r="AG41" s="6"/>
      <c r="AH41" s="102"/>
      <c r="AJ41" s="6"/>
    </row>
    <row r="42" spans="1:36" x14ac:dyDescent="0.5">
      <c r="A42" s="77" t="str">
        <f t="shared" si="4"/>
        <v/>
      </c>
      <c r="B42" s="17" t="str">
        <f>'5k Women'!B42</f>
        <v>Victoria</v>
      </c>
      <c r="C42" s="17" t="str">
        <f>'5k Women'!C42</f>
        <v>Evins</v>
      </c>
      <c r="D42" s="8" t="str">
        <f t="shared" si="14"/>
        <v/>
      </c>
      <c r="E42" s="8" t="str">
        <f>IF(OR(D42="",COUNTIF($D$4:$D$124,"="&amp;D42)&lt;=1),"",IF(COUNTIF($D$4:$D42,"="&amp;D42)=1,"",COUNTIF($D$4:$D42,"="&amp;D42)-1))</f>
        <v/>
      </c>
      <c r="F42" s="8" t="str">
        <f t="shared" si="5"/>
        <v/>
      </c>
      <c r="G42" s="6">
        <f t="shared" si="13"/>
        <v>0</v>
      </c>
      <c r="H42" s="6"/>
      <c r="I42" s="6"/>
      <c r="J42" s="6"/>
      <c r="K42" s="6"/>
      <c r="L42" s="6"/>
      <c r="M42" s="6"/>
      <c r="N42" s="6"/>
      <c r="O42" s="6"/>
      <c r="P42" s="6"/>
      <c r="Q42" s="6"/>
      <c r="R42" s="6"/>
      <c r="S42" s="6"/>
      <c r="T42" s="6"/>
      <c r="U42" s="6"/>
      <c r="V42" s="6" t="str">
        <f t="shared" si="2"/>
        <v/>
      </c>
      <c r="W42" s="6"/>
      <c r="X42" s="6"/>
      <c r="Y42" s="6"/>
      <c r="Z42" s="6"/>
      <c r="AA42" s="6"/>
      <c r="AB42" s="6"/>
      <c r="AC42" s="6"/>
      <c r="AD42" s="6"/>
      <c r="AE42" s="6"/>
      <c r="AF42" s="6"/>
      <c r="AG42" s="6"/>
      <c r="AH42" s="102"/>
      <c r="AJ42" s="6"/>
    </row>
    <row r="43" spans="1:36" x14ac:dyDescent="0.5">
      <c r="A43" s="77" t="str">
        <f t="shared" si="4"/>
        <v/>
      </c>
      <c r="B43" s="17" t="str">
        <f>'5k Women'!B43</f>
        <v>Stella</v>
      </c>
      <c r="C43" s="17" t="str">
        <f>'5k Women'!C43</f>
        <v>Evins</v>
      </c>
      <c r="D43" s="8" t="str">
        <f t="shared" si="14"/>
        <v/>
      </c>
      <c r="E43" s="8" t="str">
        <f>IF(OR(D43="",COUNTIF($D$4:$D$124,"="&amp;D43)&lt;=1),"",IF(COUNTIF($D$4:$D43,"="&amp;D43)=1,"",COUNTIF($D$4:$D43,"="&amp;D43)-1))</f>
        <v/>
      </c>
      <c r="F43" s="8" t="str">
        <f t="shared" si="5"/>
        <v/>
      </c>
      <c r="G43" s="6">
        <f t="shared" si="13"/>
        <v>0</v>
      </c>
      <c r="H43" s="6"/>
      <c r="I43" s="6"/>
      <c r="J43" s="6"/>
      <c r="K43" s="6"/>
      <c r="L43" s="6"/>
      <c r="M43" s="6"/>
      <c r="N43" s="6"/>
      <c r="O43" s="6"/>
      <c r="P43" s="6"/>
      <c r="Q43" s="6"/>
      <c r="R43" s="6"/>
      <c r="S43" s="6"/>
      <c r="T43" s="6"/>
      <c r="U43" s="6"/>
      <c r="V43" s="6" t="str">
        <f t="shared" si="2"/>
        <v/>
      </c>
      <c r="W43" s="6"/>
      <c r="X43" s="6"/>
      <c r="Y43" s="6"/>
      <c r="Z43" s="6"/>
      <c r="AA43" s="6"/>
      <c r="AB43" s="6"/>
      <c r="AC43" s="6"/>
      <c r="AD43" s="6"/>
      <c r="AE43" s="6"/>
      <c r="AF43" s="6"/>
      <c r="AG43" s="6"/>
      <c r="AH43" s="102"/>
      <c r="AJ43" s="6"/>
    </row>
    <row r="44" spans="1:36" x14ac:dyDescent="0.5">
      <c r="A44" s="77" t="str">
        <f t="shared" si="4"/>
        <v/>
      </c>
      <c r="B44" s="17" t="str">
        <f>'5k Women'!B44</f>
        <v>Kay</v>
      </c>
      <c r="C44" s="17" t="str">
        <f>'5k Women'!C44</f>
        <v>Farrow</v>
      </c>
      <c r="D44" s="8" t="str">
        <f t="shared" si="14"/>
        <v/>
      </c>
      <c r="E44" s="8" t="str">
        <f>IF(OR(D44="",COUNTIF($D$4:$D$124,"="&amp;D44)&lt;=1),"",IF(COUNTIF($D$4:$D44,"="&amp;D44)=1,"",COUNTIF($D$4:$D44,"="&amp;D44)-1))</f>
        <v/>
      </c>
      <c r="F44" s="8" t="str">
        <f t="shared" si="5"/>
        <v/>
      </c>
      <c r="G44" s="6">
        <f t="shared" si="13"/>
        <v>0</v>
      </c>
      <c r="H44" s="6"/>
      <c r="I44" s="6"/>
      <c r="J44" s="6"/>
      <c r="K44" s="6"/>
      <c r="L44" s="6"/>
      <c r="M44" s="6"/>
      <c r="N44" s="6"/>
      <c r="O44" s="6"/>
      <c r="P44" s="6"/>
      <c r="Q44" s="6"/>
      <c r="R44" s="6"/>
      <c r="S44" s="6"/>
      <c r="T44" s="6"/>
      <c r="U44" s="6"/>
      <c r="V44" s="6" t="str">
        <f t="shared" si="2"/>
        <v/>
      </c>
      <c r="W44" s="6"/>
      <c r="X44" s="6"/>
      <c r="Y44" s="6"/>
      <c r="Z44" s="6"/>
      <c r="AA44" s="6"/>
      <c r="AB44" s="6"/>
      <c r="AC44" s="6"/>
      <c r="AD44" s="6"/>
      <c r="AE44" s="6"/>
      <c r="AF44" s="6"/>
      <c r="AG44" s="6"/>
      <c r="AH44" s="102"/>
      <c r="AJ44" s="6"/>
    </row>
    <row r="45" spans="1:36" x14ac:dyDescent="0.5">
      <c r="A45" s="77">
        <f>F45</f>
        <v>21</v>
      </c>
      <c r="B45" s="17" t="str">
        <f>'5k Women'!B45</f>
        <v>Sarah</v>
      </c>
      <c r="C45" s="17" t="str">
        <f>'5k Women'!C45</f>
        <v>Fell</v>
      </c>
      <c r="D45" s="8">
        <f t="shared" si="14"/>
        <v>21</v>
      </c>
      <c r="E45" s="8" t="str">
        <f>IF(OR(D45="",COUNTIF($D$4:$D$124,"="&amp;D45)&lt;=1),"",IF(COUNTIF($D$4:$D45,"="&amp;D45)=1,"",COUNTIF($D$4:$D45,"="&amp;D45)-1))</f>
        <v/>
      </c>
      <c r="F45" s="8">
        <f t="shared" si="5"/>
        <v>21</v>
      </c>
      <c r="G45" s="6">
        <f t="shared" si="13"/>
        <v>0.11609953703703704</v>
      </c>
      <c r="H45" s="6"/>
      <c r="I45" s="6"/>
      <c r="J45" s="6"/>
      <c r="K45" s="6"/>
      <c r="L45" s="6"/>
      <c r="M45" s="6"/>
      <c r="N45" s="6"/>
      <c r="O45" s="6">
        <v>0.11609953703703704</v>
      </c>
      <c r="P45" s="6"/>
      <c r="Q45" s="6"/>
      <c r="R45" s="6"/>
      <c r="S45" s="6"/>
      <c r="T45" s="6"/>
      <c r="U45" s="6"/>
      <c r="V45" s="6" t="str">
        <f t="shared" si="2"/>
        <v/>
      </c>
      <c r="W45" s="6"/>
      <c r="X45" s="6"/>
      <c r="Y45" s="6"/>
      <c r="Z45" s="6"/>
      <c r="AA45" s="6"/>
      <c r="AB45" s="6"/>
      <c r="AC45" s="6"/>
      <c r="AD45" s="6"/>
      <c r="AE45" s="6"/>
      <c r="AF45" s="6"/>
      <c r="AG45" s="6"/>
      <c r="AH45" s="102"/>
      <c r="AJ45" s="6"/>
    </row>
    <row r="46" spans="1:36" x14ac:dyDescent="0.5">
      <c r="A46" s="77" t="str">
        <f t="shared" ref="A46" si="15">F46</f>
        <v/>
      </c>
      <c r="B46" s="17" t="str">
        <f>'5k Women'!B46</f>
        <v>Susan</v>
      </c>
      <c r="C46" s="17" t="str">
        <f>'5k Women'!C46</f>
        <v>Fisher</v>
      </c>
      <c r="D46" s="8" t="str">
        <f t="shared" si="14"/>
        <v/>
      </c>
      <c r="E46" s="8" t="str">
        <f>IF(OR(D46="",COUNTIF($D$4:$D$124,"="&amp;D46)&lt;=1),"",IF(COUNTIF($D$4:$D46,"="&amp;D46)=1,"",COUNTIF($D$4:$D46,"="&amp;D46)-1))</f>
        <v/>
      </c>
      <c r="F46" s="8" t="str">
        <f t="shared" si="5"/>
        <v/>
      </c>
      <c r="G46" s="6">
        <f t="shared" si="13"/>
        <v>0</v>
      </c>
      <c r="H46" s="6"/>
      <c r="I46" s="6"/>
      <c r="J46" s="6"/>
      <c r="K46" s="6"/>
      <c r="L46" s="6"/>
      <c r="M46" s="6"/>
      <c r="N46" s="6"/>
      <c r="O46" s="6"/>
      <c r="P46" s="6"/>
      <c r="Q46" s="6"/>
      <c r="R46" s="6"/>
      <c r="S46" s="6"/>
      <c r="T46" s="6"/>
      <c r="U46" s="6"/>
      <c r="V46" s="6"/>
      <c r="W46" s="6"/>
      <c r="X46" s="6"/>
      <c r="Y46" s="6"/>
      <c r="Z46" s="6"/>
      <c r="AA46" s="6"/>
      <c r="AB46" s="6"/>
      <c r="AC46" s="6"/>
      <c r="AD46" s="6"/>
      <c r="AE46" s="6"/>
      <c r="AF46" s="6"/>
      <c r="AG46" s="6"/>
      <c r="AH46" s="102"/>
      <c r="AJ46" s="6"/>
    </row>
    <row r="47" spans="1:36" x14ac:dyDescent="0.5">
      <c r="A47" s="77" t="str">
        <f t="shared" ref="A47" si="16">F47</f>
        <v/>
      </c>
      <c r="B47" s="17" t="str">
        <f>'5k Women'!B47</f>
        <v>Jessica</v>
      </c>
      <c r="C47" s="17" t="str">
        <f>'5k Women'!C47</f>
        <v>Gallantree</v>
      </c>
      <c r="D47" s="8" t="str">
        <f t="shared" si="14"/>
        <v/>
      </c>
      <c r="E47" s="8" t="str">
        <f>IF(OR(D47="",COUNTIF($D$4:$D$124,"="&amp;D47)&lt;=1),"",IF(COUNTIF($D$4:$D47,"="&amp;D47)=1,"",COUNTIF($D$4:$D47,"="&amp;D47)-1))</f>
        <v/>
      </c>
      <c r="F47" s="8" t="str">
        <f t="shared" ref="F47" si="17">IF(D47="","",SUM(D47:E47))</f>
        <v/>
      </c>
      <c r="G47" s="6">
        <f t="shared" ref="G47" si="18">MIN(H47:AH47)</f>
        <v>0</v>
      </c>
      <c r="H47" s="6"/>
      <c r="I47" s="6"/>
      <c r="J47" s="6"/>
      <c r="K47" s="6"/>
      <c r="L47" s="6"/>
      <c r="M47" s="6"/>
      <c r="N47" s="6"/>
      <c r="O47" s="6"/>
      <c r="P47" s="6"/>
      <c r="Q47" s="6"/>
      <c r="R47" s="6"/>
      <c r="S47" s="6"/>
      <c r="T47" s="6"/>
      <c r="U47" s="6"/>
      <c r="V47" s="6"/>
      <c r="W47" s="6"/>
      <c r="X47" s="6"/>
      <c r="Y47" s="6"/>
      <c r="Z47" s="6"/>
      <c r="AA47" s="6"/>
      <c r="AB47" s="6"/>
      <c r="AC47" s="6"/>
      <c r="AD47" s="6"/>
      <c r="AE47" s="6"/>
      <c r="AF47" s="6"/>
      <c r="AG47" s="6"/>
      <c r="AH47" s="102"/>
      <c r="AJ47" s="6"/>
    </row>
    <row r="48" spans="1:36" x14ac:dyDescent="0.5">
      <c r="A48" s="77" t="str">
        <f t="shared" si="4"/>
        <v/>
      </c>
      <c r="B48" s="17" t="str">
        <f>'5k Women'!B48</f>
        <v>Clare</v>
      </c>
      <c r="C48" s="17" t="str">
        <f>'5k Women'!C48</f>
        <v>Gardiner</v>
      </c>
      <c r="D48" s="8" t="str">
        <f t="shared" si="14"/>
        <v/>
      </c>
      <c r="E48" s="8" t="str">
        <f>IF(OR(D48="",COUNTIF($D$4:$D$124,"="&amp;D48)&lt;=1),"",IF(COUNTIF($D$4:$D48,"="&amp;D48)=1,"",COUNTIF($D$4:$D48,"="&amp;D48)-1))</f>
        <v/>
      </c>
      <c r="F48" s="8" t="str">
        <f t="shared" si="5"/>
        <v/>
      </c>
      <c r="G48" s="6">
        <f t="shared" si="13"/>
        <v>0</v>
      </c>
      <c r="H48" s="6"/>
      <c r="I48" s="6"/>
      <c r="J48" s="6"/>
      <c r="K48" s="6"/>
      <c r="L48" s="6"/>
      <c r="M48" s="6"/>
      <c r="N48" s="6"/>
      <c r="O48" s="6"/>
      <c r="P48" s="6"/>
      <c r="Q48" s="6"/>
      <c r="R48" s="6"/>
      <c r="S48" s="6"/>
      <c r="T48" s="6"/>
      <c r="U48" s="6"/>
      <c r="V48" s="6" t="str">
        <f t="shared" si="2"/>
        <v/>
      </c>
      <c r="W48" s="6"/>
      <c r="X48" s="6"/>
      <c r="Y48" s="6"/>
      <c r="Z48" s="6"/>
      <c r="AA48" s="6"/>
      <c r="AB48" s="6"/>
      <c r="AC48" s="6"/>
      <c r="AD48" s="6"/>
      <c r="AE48" s="6"/>
      <c r="AF48" s="6"/>
      <c r="AG48" s="6"/>
      <c r="AH48" s="102"/>
      <c r="AJ48" s="6"/>
    </row>
    <row r="49" spans="1:36" x14ac:dyDescent="0.5">
      <c r="A49" s="77">
        <f>F49</f>
        <v>2</v>
      </c>
      <c r="B49" s="17" t="str">
        <f>'5k Women'!B49</f>
        <v>Caroline</v>
      </c>
      <c r="C49" s="17" t="str">
        <f>'5k Women'!C49</f>
        <v>Garvey</v>
      </c>
      <c r="D49" s="8">
        <f t="shared" si="14"/>
        <v>2</v>
      </c>
      <c r="E49" s="8" t="str">
        <f>IF(OR(D49="",COUNTIF($D$4:$D$124,"="&amp;D49)&lt;=1),"",IF(COUNTIF($D$4:$D49,"="&amp;D49)=1,"",COUNTIF($D$4:$D49,"="&amp;D49)-1))</f>
        <v/>
      </c>
      <c r="F49" s="8">
        <f>IF(D49="","",SUM(D49:E49))</f>
        <v>2</v>
      </c>
      <c r="G49" s="6">
        <f t="shared" si="13"/>
        <v>6.5532407407407414E-2</v>
      </c>
      <c r="H49" s="6"/>
      <c r="I49" s="6"/>
      <c r="J49" s="6"/>
      <c r="K49" s="6"/>
      <c r="L49" s="6"/>
      <c r="M49" s="6"/>
      <c r="N49" s="6">
        <v>6.5532407407407414E-2</v>
      </c>
      <c r="O49" s="6"/>
      <c r="P49" s="6"/>
      <c r="Q49" s="6"/>
      <c r="R49" s="6"/>
      <c r="S49" s="6"/>
      <c r="T49" s="6"/>
      <c r="U49" s="6"/>
      <c r="V49" s="6" t="str">
        <f t="shared" si="2"/>
        <v/>
      </c>
      <c r="W49" s="6"/>
      <c r="X49" s="6"/>
      <c r="Y49" s="6"/>
      <c r="Z49" s="6"/>
      <c r="AA49" s="6"/>
      <c r="AB49" s="6"/>
      <c r="AC49" s="6"/>
      <c r="AD49" s="6"/>
      <c r="AE49" s="6"/>
      <c r="AF49" s="6"/>
      <c r="AG49" s="6"/>
      <c r="AH49" s="102"/>
      <c r="AJ49" s="6"/>
    </row>
    <row r="50" spans="1:36" x14ac:dyDescent="0.5">
      <c r="A50" s="77" t="str">
        <f>F50</f>
        <v/>
      </c>
      <c r="B50" s="17" t="str">
        <f>'5k Women'!B50</f>
        <v>Susie</v>
      </c>
      <c r="C50" s="17" t="str">
        <f>'5k Women'!C50</f>
        <v>Gibson</v>
      </c>
      <c r="D50" s="8" t="str">
        <f t="shared" si="14"/>
        <v/>
      </c>
      <c r="E50" s="8" t="str">
        <f>IF(OR(D50="",COUNTIF($D$4:$D$124,"="&amp;D50)&lt;=1),"",IF(COUNTIF($D$4:$D50,"="&amp;D50)=1,"",COUNTIF($D$4:$D50,"="&amp;D50)-1))</f>
        <v/>
      </c>
      <c r="F50" s="8" t="str">
        <f>IF(D50="","",SUM(D50:E50))</f>
        <v/>
      </c>
      <c r="G50" s="6">
        <f t="shared" si="13"/>
        <v>0</v>
      </c>
      <c r="H50" s="6"/>
      <c r="I50" s="6"/>
      <c r="J50" s="6"/>
      <c r="K50" s="6"/>
      <c r="L50" s="6"/>
      <c r="M50" s="6"/>
      <c r="N50" s="6"/>
      <c r="O50" s="6"/>
      <c r="P50" s="6"/>
      <c r="Q50" s="6"/>
      <c r="R50" s="6"/>
      <c r="S50" s="6"/>
      <c r="T50" s="6"/>
      <c r="U50" s="6"/>
      <c r="V50" s="6" t="str">
        <f t="shared" si="2"/>
        <v/>
      </c>
      <c r="W50" s="6"/>
      <c r="X50" s="6"/>
      <c r="Y50" s="6"/>
      <c r="Z50" s="6"/>
      <c r="AA50" s="6"/>
      <c r="AB50" s="6"/>
      <c r="AC50" s="6"/>
      <c r="AD50" s="6"/>
      <c r="AE50" s="6"/>
      <c r="AF50" s="6"/>
      <c r="AG50" s="6"/>
      <c r="AH50" s="102"/>
      <c r="AJ50" s="6"/>
    </row>
    <row r="51" spans="1:36" x14ac:dyDescent="0.5">
      <c r="A51" s="77">
        <f>F51</f>
        <v>12</v>
      </c>
      <c r="B51" s="17" t="str">
        <f>'5k Women'!B51</f>
        <v>Jasmine</v>
      </c>
      <c r="C51" s="17" t="str">
        <f>'5k Women'!C51</f>
        <v>Gray</v>
      </c>
      <c r="D51" s="8">
        <f t="shared" si="14"/>
        <v>12</v>
      </c>
      <c r="E51" s="8" t="str">
        <f>IF(OR(D51="",COUNTIF($D$4:$D$124,"="&amp;D51)&lt;=1),"",IF(COUNTIF($D$4:$D51,"="&amp;D51)=1,"",COUNTIF($D$4:$D51,"="&amp;D51)-1))</f>
        <v/>
      </c>
      <c r="F51" s="8">
        <f>IF(D51="","",SUM(D51:E51))</f>
        <v>12</v>
      </c>
      <c r="G51" s="6">
        <f t="shared" si="13"/>
        <v>9.8356481481481475E-2</v>
      </c>
      <c r="H51" s="6"/>
      <c r="I51" s="6"/>
      <c r="J51" s="6"/>
      <c r="K51" s="6"/>
      <c r="L51" s="6"/>
      <c r="M51" s="6"/>
      <c r="N51" s="6"/>
      <c r="O51" s="6"/>
      <c r="P51" s="6"/>
      <c r="Q51" s="6"/>
      <c r="R51" s="6"/>
      <c r="S51" s="6"/>
      <c r="T51" s="6"/>
      <c r="U51" s="6">
        <v>9.8356481481481475E-2</v>
      </c>
      <c r="V51" s="6">
        <f t="shared" si="2"/>
        <v>9.8356481481481475E-2</v>
      </c>
      <c r="W51" s="6"/>
      <c r="X51" s="6"/>
      <c r="Y51" s="6"/>
      <c r="Z51" s="6"/>
      <c r="AA51" s="6"/>
      <c r="AB51" s="6"/>
      <c r="AC51" s="6"/>
      <c r="AD51" s="6"/>
      <c r="AE51" s="6"/>
      <c r="AF51" s="6"/>
      <c r="AG51" s="6"/>
      <c r="AH51" s="102"/>
      <c r="AJ51" s="6"/>
    </row>
    <row r="52" spans="1:36" x14ac:dyDescent="0.5">
      <c r="A52" s="77" t="str">
        <f>F52</f>
        <v/>
      </c>
      <c r="B52" s="17" t="str">
        <f>'5k Women'!B52</f>
        <v>Victoria</v>
      </c>
      <c r="C52" s="17" t="str">
        <f>'5k Women'!C52</f>
        <v>Green</v>
      </c>
      <c r="D52" s="8" t="str">
        <f t="shared" si="14"/>
        <v/>
      </c>
      <c r="E52" s="8" t="str">
        <f>IF(OR(D52="",COUNTIF($D$4:$D$124,"="&amp;D52)&lt;=1),"",IF(COUNTIF($D$4:$D52,"="&amp;D52)=1,"",COUNTIF($D$4:$D52,"="&amp;D52)-1))</f>
        <v/>
      </c>
      <c r="F52" s="8" t="str">
        <f>IF(D52="","",SUM(D52:E52))</f>
        <v/>
      </c>
      <c r="G52" s="6">
        <f t="shared" si="13"/>
        <v>0</v>
      </c>
      <c r="H52" s="6"/>
      <c r="I52" s="6"/>
      <c r="J52" s="6"/>
      <c r="K52" s="6"/>
      <c r="L52" s="6"/>
      <c r="M52" s="6"/>
      <c r="N52" s="6"/>
      <c r="O52" s="6"/>
      <c r="P52" s="6"/>
      <c r="Q52" s="6"/>
      <c r="R52" s="6"/>
      <c r="S52" s="6"/>
      <c r="T52" s="6"/>
      <c r="U52" s="6"/>
      <c r="V52" s="6" t="str">
        <f t="shared" si="2"/>
        <v/>
      </c>
      <c r="W52" s="6"/>
      <c r="X52" s="6"/>
      <c r="Y52" s="6"/>
      <c r="Z52" s="6"/>
      <c r="AA52" s="6"/>
      <c r="AB52" s="6"/>
      <c r="AC52" s="6"/>
      <c r="AD52" s="6"/>
      <c r="AE52" s="6"/>
      <c r="AF52" s="6"/>
      <c r="AG52" s="6"/>
      <c r="AH52" s="102"/>
      <c r="AJ52" s="6"/>
    </row>
    <row r="53" spans="1:36" x14ac:dyDescent="0.5">
      <c r="A53" s="77" t="str">
        <f t="shared" si="4"/>
        <v/>
      </c>
      <c r="B53" s="17" t="str">
        <f>'5k Women'!B53</f>
        <v>Emma</v>
      </c>
      <c r="C53" s="17" t="str">
        <f>'5k Women'!C53</f>
        <v>Greensmith</v>
      </c>
      <c r="D53" s="8" t="str">
        <f t="shared" si="14"/>
        <v/>
      </c>
      <c r="E53" s="8" t="str">
        <f>IF(OR(D53="",COUNTIF($D$4:$D$124,"="&amp;D53)&lt;=1),"",IF(COUNTIF($D$4:$D53,"="&amp;D53)=1,"",COUNTIF($D$4:$D53,"="&amp;D53)-1))</f>
        <v/>
      </c>
      <c r="F53" s="8" t="str">
        <f t="shared" si="5"/>
        <v/>
      </c>
      <c r="G53" s="6">
        <f t="shared" si="13"/>
        <v>0</v>
      </c>
      <c r="H53" s="6"/>
      <c r="I53" s="6"/>
      <c r="J53" s="6"/>
      <c r="K53" s="6"/>
      <c r="L53" s="6"/>
      <c r="M53" s="6"/>
      <c r="N53" s="6"/>
      <c r="O53" s="6"/>
      <c r="P53" s="6"/>
      <c r="Q53" s="6"/>
      <c r="R53" s="6"/>
      <c r="S53" s="6"/>
      <c r="T53" s="6"/>
      <c r="U53" s="6"/>
      <c r="V53" s="6" t="str">
        <f t="shared" si="2"/>
        <v/>
      </c>
      <c r="W53" s="6"/>
      <c r="X53" s="6"/>
      <c r="Y53" s="6"/>
      <c r="Z53" s="6"/>
      <c r="AA53" s="6"/>
      <c r="AB53" s="6"/>
      <c r="AC53" s="6"/>
      <c r="AD53" s="6"/>
      <c r="AE53" s="6"/>
      <c r="AF53" s="6"/>
      <c r="AG53" s="6"/>
      <c r="AH53" s="102"/>
      <c r="AJ53" s="6"/>
    </row>
    <row r="54" spans="1:36" x14ac:dyDescent="0.5">
      <c r="A54" s="77">
        <f>F54</f>
        <v>13</v>
      </c>
      <c r="B54" s="17" t="str">
        <f>'5k Women'!B54</f>
        <v>Jennifer</v>
      </c>
      <c r="C54" s="17" t="str">
        <f>'5k Women'!C54</f>
        <v>Hamlyn</v>
      </c>
      <c r="D54" s="8">
        <f t="shared" si="14"/>
        <v>12</v>
      </c>
      <c r="E54" s="8">
        <f>IF(OR(D54="",COUNTIF($D$4:$D$124,"="&amp;D54)&lt;=1),"",IF(COUNTIF($D$4:$D54,"="&amp;D54)=1,"",COUNTIF($D$4:$D54,"="&amp;D54)-1))</f>
        <v>1</v>
      </c>
      <c r="F54" s="8">
        <f>IF(D54="","",SUM(D54:E54))</f>
        <v>13</v>
      </c>
      <c r="G54" s="6">
        <f t="shared" si="13"/>
        <v>9.8356481481481475E-2</v>
      </c>
      <c r="H54" s="6"/>
      <c r="I54" s="6"/>
      <c r="J54" s="6"/>
      <c r="K54" s="6"/>
      <c r="L54" s="6"/>
      <c r="M54" s="6"/>
      <c r="N54" s="6"/>
      <c r="O54" s="6"/>
      <c r="P54" s="6"/>
      <c r="Q54" s="6"/>
      <c r="R54" s="6"/>
      <c r="S54" s="6"/>
      <c r="T54" s="6"/>
      <c r="U54" s="6">
        <v>9.8356481481481475E-2</v>
      </c>
      <c r="V54" s="6">
        <f t="shared" si="2"/>
        <v>9.8356481481481475E-2</v>
      </c>
      <c r="W54" s="6"/>
      <c r="X54" s="6"/>
      <c r="Y54" s="6"/>
      <c r="Z54" s="6"/>
      <c r="AA54" s="6"/>
      <c r="AB54" s="6"/>
      <c r="AC54" s="6"/>
      <c r="AD54" s="6"/>
      <c r="AE54" s="6"/>
      <c r="AF54" s="6"/>
      <c r="AG54" s="6"/>
      <c r="AH54" s="102"/>
      <c r="AJ54" s="6"/>
    </row>
    <row r="55" spans="1:36" x14ac:dyDescent="0.5">
      <c r="A55" s="77">
        <f t="shared" si="4"/>
        <v>10</v>
      </c>
      <c r="B55" s="17" t="str">
        <f>'5k Women'!B55</f>
        <v>Jackie</v>
      </c>
      <c r="C55" s="17" t="str">
        <f>'5k Women'!C55</f>
        <v>Hardman</v>
      </c>
      <c r="D55" s="8">
        <f t="shared" si="14"/>
        <v>10</v>
      </c>
      <c r="E55" s="8" t="str">
        <f>IF(OR(D55="",COUNTIF($D$4:$D$124,"="&amp;D55)&lt;=1),"",IF(COUNTIF($D$4:$D55,"="&amp;D55)=1,"",COUNTIF($D$4:$D55,"="&amp;D55)-1))</f>
        <v/>
      </c>
      <c r="F55" s="8">
        <f t="shared" si="5"/>
        <v>10</v>
      </c>
      <c r="G55" s="6">
        <f t="shared" si="13"/>
        <v>9.3449074074074073E-2</v>
      </c>
      <c r="H55" s="6"/>
      <c r="I55" s="6"/>
      <c r="J55" s="6"/>
      <c r="K55" s="6">
        <v>9.3564814814814809E-2</v>
      </c>
      <c r="L55" s="6"/>
      <c r="M55" s="6"/>
      <c r="N55" s="6"/>
      <c r="O55" s="6"/>
      <c r="P55" s="6"/>
      <c r="Q55" s="6"/>
      <c r="R55" s="6"/>
      <c r="S55" s="6"/>
      <c r="T55" s="6"/>
      <c r="U55" s="6"/>
      <c r="V55" s="6" t="str">
        <f t="shared" si="2"/>
        <v/>
      </c>
      <c r="W55" s="6"/>
      <c r="X55" s="6"/>
      <c r="Y55" s="6"/>
      <c r="Z55" s="6">
        <v>9.3449074074074073E-2</v>
      </c>
      <c r="AA55" s="6"/>
      <c r="AB55" s="6"/>
      <c r="AC55" s="6"/>
      <c r="AD55" s="6"/>
      <c r="AE55" s="6"/>
      <c r="AF55" s="6"/>
      <c r="AG55" s="6"/>
      <c r="AH55" s="102"/>
      <c r="AJ55" s="6"/>
    </row>
    <row r="56" spans="1:36" x14ac:dyDescent="0.5">
      <c r="A56" s="77" t="str">
        <f t="shared" ref="A56" si="19">F56</f>
        <v/>
      </c>
      <c r="B56" s="17" t="str">
        <f>'5k Women'!B56</f>
        <v>Ella</v>
      </c>
      <c r="C56" s="17" t="str">
        <f>'5k Women'!C56</f>
        <v>Harris-Smith</v>
      </c>
      <c r="D56" s="8" t="str">
        <f t="shared" si="14"/>
        <v/>
      </c>
      <c r="E56" s="8" t="str">
        <f>IF(OR(D56="",COUNTIF($D$4:$D$124,"="&amp;D56)&lt;=1),"",IF(COUNTIF($D$4:$D56,"="&amp;D56)=1,"",COUNTIF($D$4:$D56,"="&amp;D56)-1))</f>
        <v/>
      </c>
      <c r="F56" s="8" t="str">
        <f t="shared" ref="F56" si="20">IF(D56="","",SUM(D56:E56))</f>
        <v/>
      </c>
      <c r="G56" s="6">
        <f t="shared" ref="G56" si="21">MIN(H56:AH56)</f>
        <v>0</v>
      </c>
      <c r="H56" s="6"/>
      <c r="I56" s="6"/>
      <c r="J56" s="6"/>
      <c r="K56" s="6"/>
      <c r="L56" s="6"/>
      <c r="M56" s="6"/>
      <c r="N56" s="6"/>
      <c r="O56" s="6"/>
      <c r="P56" s="6"/>
      <c r="Q56" s="6"/>
      <c r="R56" s="6"/>
      <c r="S56" s="6"/>
      <c r="T56" s="6"/>
      <c r="U56" s="6"/>
      <c r="V56" s="6"/>
      <c r="W56" s="6"/>
      <c r="X56" s="6"/>
      <c r="Y56" s="6"/>
      <c r="Z56" s="6"/>
      <c r="AA56" s="6"/>
      <c r="AB56" s="6"/>
      <c r="AC56" s="6"/>
      <c r="AD56" s="6"/>
      <c r="AE56" s="6"/>
      <c r="AF56" s="6"/>
      <c r="AG56" s="6"/>
      <c r="AH56" s="102"/>
      <c r="AJ56" s="6"/>
    </row>
    <row r="57" spans="1:36" x14ac:dyDescent="0.5">
      <c r="A57" s="77" t="str">
        <f t="shared" si="4"/>
        <v/>
      </c>
      <c r="B57" s="17" t="str">
        <f>'5k Women'!B57</f>
        <v>Ellen</v>
      </c>
      <c r="C57" s="17" t="str">
        <f>'5k Women'!C57</f>
        <v>Harrison</v>
      </c>
      <c r="D57" s="8" t="str">
        <f t="shared" si="14"/>
        <v/>
      </c>
      <c r="E57" s="8" t="str">
        <f>IF(OR(D57="",COUNTIF($D$4:$D$124,"="&amp;D57)&lt;=1),"",IF(COUNTIF($D$4:$D57,"="&amp;D57)=1,"",COUNTIF($D$4:$D57,"="&amp;D57)-1))</f>
        <v/>
      </c>
      <c r="F57" s="8" t="str">
        <f t="shared" si="5"/>
        <v/>
      </c>
      <c r="G57" s="6">
        <f t="shared" si="13"/>
        <v>0</v>
      </c>
      <c r="H57" s="6"/>
      <c r="I57" s="6"/>
      <c r="J57" s="6"/>
      <c r="K57" s="6"/>
      <c r="L57" s="6"/>
      <c r="M57" s="6"/>
      <c r="N57" s="6"/>
      <c r="O57" s="6"/>
      <c r="P57" s="6"/>
      <c r="Q57" s="6"/>
      <c r="R57" s="6"/>
      <c r="S57" s="6"/>
      <c r="T57" s="6"/>
      <c r="U57" s="6"/>
      <c r="V57" s="6" t="str">
        <f t="shared" si="2"/>
        <v/>
      </c>
      <c r="W57" s="6"/>
      <c r="X57" s="6"/>
      <c r="Y57" s="6"/>
      <c r="Z57" s="6"/>
      <c r="AA57" s="6"/>
      <c r="AB57" s="6"/>
      <c r="AC57" s="6"/>
      <c r="AD57" s="6"/>
      <c r="AE57" s="6"/>
      <c r="AF57" s="6"/>
      <c r="AG57" s="6"/>
      <c r="AH57" s="102"/>
      <c r="AJ57" s="6"/>
    </row>
    <row r="58" spans="1:36" x14ac:dyDescent="0.5">
      <c r="A58" s="77">
        <f t="shared" si="4"/>
        <v>7</v>
      </c>
      <c r="B58" s="17" t="str">
        <f>'5k Women'!B58</f>
        <v>Sarah</v>
      </c>
      <c r="C58" s="17" t="str">
        <f>'5k Women'!C58</f>
        <v>Harris-Smith</v>
      </c>
      <c r="D58" s="8">
        <f t="shared" si="14"/>
        <v>7</v>
      </c>
      <c r="E58" s="8" t="str">
        <f>IF(OR(D58="",COUNTIF($D$4:$D$124,"="&amp;D58)&lt;=1),"",IF(COUNTIF($D$4:$D58,"="&amp;D58)=1,"",COUNTIF($D$4:$D58,"="&amp;D58)-1))</f>
        <v/>
      </c>
      <c r="F58" s="8">
        <f t="shared" si="5"/>
        <v>7</v>
      </c>
      <c r="G58" s="6">
        <f t="shared" si="13"/>
        <v>7.5590277777777784E-2</v>
      </c>
      <c r="H58" s="6"/>
      <c r="I58" s="6"/>
      <c r="J58" s="6"/>
      <c r="K58" s="6">
        <v>7.5590277777777784E-2</v>
      </c>
      <c r="L58" s="6"/>
      <c r="M58" s="6"/>
      <c r="N58" s="6"/>
      <c r="O58" s="6"/>
      <c r="P58" s="6"/>
      <c r="Q58" s="6"/>
      <c r="R58" s="6"/>
      <c r="S58" s="6"/>
      <c r="T58" s="6"/>
      <c r="U58" s="6"/>
      <c r="V58" s="6" t="str">
        <f t="shared" si="2"/>
        <v/>
      </c>
      <c r="W58" s="6"/>
      <c r="X58" s="6"/>
      <c r="Y58" s="6"/>
      <c r="Z58" s="6"/>
      <c r="AA58" s="6"/>
      <c r="AB58" s="6"/>
      <c r="AC58" s="6"/>
      <c r="AD58" s="6"/>
      <c r="AE58" s="6"/>
      <c r="AF58" s="6"/>
      <c r="AG58" s="6"/>
      <c r="AH58" s="102"/>
      <c r="AJ58" s="6"/>
    </row>
    <row r="59" spans="1:36" x14ac:dyDescent="0.5">
      <c r="A59" s="77">
        <f t="shared" si="4"/>
        <v>23</v>
      </c>
      <c r="B59" s="17" t="str">
        <f>'5k Women'!B59</f>
        <v>Allison</v>
      </c>
      <c r="C59" s="17" t="str">
        <f>'5k Women'!C59</f>
        <v>Hayward</v>
      </c>
      <c r="D59" s="8">
        <f t="shared" si="14"/>
        <v>23</v>
      </c>
      <c r="E59" s="8" t="str">
        <f>IF(OR(D59="",COUNTIF($D$4:$D$124,"="&amp;D59)&lt;=1),"",IF(COUNTIF($D$4:$D59,"="&amp;D59)=1,"",COUNTIF($D$4:$D59,"="&amp;D59)-1))</f>
        <v/>
      </c>
      <c r="F59" s="8">
        <f t="shared" si="5"/>
        <v>23</v>
      </c>
      <c r="G59" s="6">
        <f t="shared" si="13"/>
        <v>0.120625</v>
      </c>
      <c r="H59" s="6"/>
      <c r="I59" s="6"/>
      <c r="J59" s="6"/>
      <c r="K59" s="6"/>
      <c r="L59" s="6"/>
      <c r="M59" s="6"/>
      <c r="N59" s="6"/>
      <c r="O59" s="6">
        <v>0.120625</v>
      </c>
      <c r="P59" s="6"/>
      <c r="Q59" s="6"/>
      <c r="R59" s="6"/>
      <c r="S59" s="6"/>
      <c r="T59" s="6"/>
      <c r="U59" s="6"/>
      <c r="V59" s="6" t="str">
        <f t="shared" si="2"/>
        <v/>
      </c>
      <c r="W59" s="6"/>
      <c r="X59" s="6"/>
      <c r="Y59" s="6">
        <v>0.12688657407407408</v>
      </c>
      <c r="Z59" s="6"/>
      <c r="AA59" s="6"/>
      <c r="AB59" s="6"/>
      <c r="AC59" s="6"/>
      <c r="AD59" s="6"/>
      <c r="AE59" s="6"/>
      <c r="AF59" s="6"/>
      <c r="AG59" s="6"/>
      <c r="AH59" s="102"/>
      <c r="AJ59" s="6"/>
    </row>
    <row r="60" spans="1:36" x14ac:dyDescent="0.5">
      <c r="A60" s="77">
        <f>F60</f>
        <v>22</v>
      </c>
      <c r="B60" s="17" t="str">
        <f>'5k Women'!B60</f>
        <v>Rachael</v>
      </c>
      <c r="C60" s="17" t="str">
        <f>'5k Women'!C60</f>
        <v>Hill</v>
      </c>
      <c r="D60" s="8">
        <f t="shared" si="14"/>
        <v>22</v>
      </c>
      <c r="E60" s="8" t="str">
        <f>IF(OR(D60="",COUNTIF($D$4:$D$124,"="&amp;D60)&lt;=1),"",IF(COUNTIF($D$4:$D60,"="&amp;D60)=1,"",COUNTIF($D$4:$D60,"="&amp;D60)-1))</f>
        <v/>
      </c>
      <c r="F60" s="8">
        <f>IF(D60="","",SUM(D60:E60))</f>
        <v>22</v>
      </c>
      <c r="G60" s="6">
        <f t="shared" si="13"/>
        <v>0.11675925925925926</v>
      </c>
      <c r="H60" s="6"/>
      <c r="I60" s="6"/>
      <c r="J60" s="6"/>
      <c r="K60" s="6"/>
      <c r="L60" s="6"/>
      <c r="M60" s="6"/>
      <c r="N60" s="6"/>
      <c r="O60" s="6">
        <v>0.11675925925925926</v>
      </c>
      <c r="P60" s="6"/>
      <c r="Q60" s="6"/>
      <c r="R60" s="6"/>
      <c r="S60" s="6"/>
      <c r="T60" s="6"/>
      <c r="U60" s="6"/>
      <c r="V60" s="6" t="str">
        <f t="shared" si="2"/>
        <v/>
      </c>
      <c r="W60" s="6"/>
      <c r="X60" s="6"/>
      <c r="Y60" s="6"/>
      <c r="Z60" s="6"/>
      <c r="AA60" s="6"/>
      <c r="AB60" s="6"/>
      <c r="AC60" s="6"/>
      <c r="AD60" s="6"/>
      <c r="AE60" s="6"/>
      <c r="AF60" s="6"/>
      <c r="AG60" s="6"/>
      <c r="AH60" s="102"/>
      <c r="AJ60" s="6"/>
    </row>
    <row r="61" spans="1:36" x14ac:dyDescent="0.5">
      <c r="A61" s="77" t="str">
        <f>F61</f>
        <v/>
      </c>
      <c r="B61" s="17" t="str">
        <f>'5k Women'!B61</f>
        <v>Jessica</v>
      </c>
      <c r="C61" s="17" t="str">
        <f>'5k Women'!C61</f>
        <v>Hobson</v>
      </c>
      <c r="D61" s="8" t="str">
        <f t="shared" si="14"/>
        <v/>
      </c>
      <c r="E61" s="8" t="str">
        <f>IF(OR(D61="",COUNTIF($D$4:$D$124,"="&amp;D61)&lt;=1),"",IF(COUNTIF($D$4:$D61,"="&amp;D61)=1,"",COUNTIF($D$4:$D61,"="&amp;D61)-1))</f>
        <v/>
      </c>
      <c r="F61" s="8" t="str">
        <f>IF(D61="","",SUM(D61:E61))</f>
        <v/>
      </c>
      <c r="G61" s="6">
        <f t="shared" si="13"/>
        <v>0</v>
      </c>
      <c r="H61" s="6"/>
      <c r="I61" s="6"/>
      <c r="J61" s="6"/>
      <c r="K61" s="6"/>
      <c r="L61" s="6"/>
      <c r="M61" s="6"/>
      <c r="N61" s="6"/>
      <c r="O61" s="6"/>
      <c r="P61" s="6"/>
      <c r="Q61" s="6"/>
      <c r="R61" s="6"/>
      <c r="S61" s="6"/>
      <c r="T61" s="6"/>
      <c r="U61" s="6"/>
      <c r="V61" s="6" t="str">
        <f t="shared" si="2"/>
        <v/>
      </c>
      <c r="W61" s="6"/>
      <c r="X61" s="6"/>
      <c r="Y61" s="6"/>
      <c r="Z61" s="6"/>
      <c r="AA61" s="6"/>
      <c r="AB61" s="6"/>
      <c r="AC61" s="6"/>
      <c r="AD61" s="6"/>
      <c r="AE61" s="6"/>
      <c r="AF61" s="6"/>
      <c r="AG61" s="6"/>
      <c r="AH61" s="102"/>
      <c r="AJ61" s="6"/>
    </row>
    <row r="62" spans="1:36" x14ac:dyDescent="0.5">
      <c r="A62" s="77">
        <f t="shared" si="4"/>
        <v>19</v>
      </c>
      <c r="B62" s="17" t="str">
        <f>'5k Women'!B62</f>
        <v>Fiona</v>
      </c>
      <c r="C62" s="17" t="str">
        <f>'5k Women'!C62</f>
        <v>Holland</v>
      </c>
      <c r="D62" s="8">
        <f t="shared" si="14"/>
        <v>19</v>
      </c>
      <c r="E62" s="8" t="str">
        <f>IF(OR(D62="",COUNTIF($D$4:$D$124,"="&amp;D62)&lt;=1),"",IF(COUNTIF($D$4:$D62,"="&amp;D62)=1,"",COUNTIF($D$4:$D62,"="&amp;D62)-1))</f>
        <v/>
      </c>
      <c r="F62" s="8">
        <f t="shared" si="5"/>
        <v>19</v>
      </c>
      <c r="G62" s="6">
        <f t="shared" si="13"/>
        <v>0.1133912037037037</v>
      </c>
      <c r="H62" s="6"/>
      <c r="I62" s="6"/>
      <c r="J62" s="6"/>
      <c r="K62" s="6"/>
      <c r="L62" s="6"/>
      <c r="M62" s="6"/>
      <c r="N62" s="6"/>
      <c r="O62" s="6">
        <v>0.1133912037037037</v>
      </c>
      <c r="P62" s="6"/>
      <c r="Q62" s="6"/>
      <c r="R62" s="6"/>
      <c r="S62" s="6"/>
      <c r="T62" s="6"/>
      <c r="U62" s="6"/>
      <c r="V62" s="6" t="str">
        <f t="shared" si="2"/>
        <v/>
      </c>
      <c r="W62" s="6"/>
      <c r="X62" s="6"/>
      <c r="Y62" s="6"/>
      <c r="Z62" s="6"/>
      <c r="AA62" s="6"/>
      <c r="AB62" s="6"/>
      <c r="AC62" s="6"/>
      <c r="AD62" s="6"/>
      <c r="AE62" s="6"/>
      <c r="AF62" s="6"/>
      <c r="AG62" s="6"/>
      <c r="AH62" s="102"/>
      <c r="AJ62" s="6"/>
    </row>
    <row r="63" spans="1:36" x14ac:dyDescent="0.5">
      <c r="A63" s="77" t="str">
        <f>F63</f>
        <v/>
      </c>
      <c r="B63" s="17" t="str">
        <f>'5k Women'!B63</f>
        <v>Christine</v>
      </c>
      <c r="C63" s="17" t="str">
        <f>'5k Women'!C63</f>
        <v>Holmes</v>
      </c>
      <c r="D63" s="8" t="str">
        <f t="shared" si="14"/>
        <v/>
      </c>
      <c r="E63" s="8" t="str">
        <f>IF(OR(D63="",COUNTIF($D$4:$D$124,"="&amp;D63)&lt;=1),"",IF(COUNTIF($D$4:$D63,"="&amp;D63)=1,"",COUNTIF($D$4:$D63,"="&amp;D63)-1))</f>
        <v/>
      </c>
      <c r="F63" s="8" t="str">
        <f>IF(D63="","",SUM(D63:E63))</f>
        <v/>
      </c>
      <c r="G63" s="6">
        <f t="shared" si="13"/>
        <v>0</v>
      </c>
      <c r="H63" s="6"/>
      <c r="I63" s="6"/>
      <c r="J63" s="6"/>
      <c r="K63" s="6"/>
      <c r="L63" s="6"/>
      <c r="M63" s="6"/>
      <c r="N63" s="6"/>
      <c r="O63" s="6"/>
      <c r="P63" s="6"/>
      <c r="Q63" s="6"/>
      <c r="R63" s="6"/>
      <c r="S63" s="6"/>
      <c r="T63" s="6"/>
      <c r="U63" s="6"/>
      <c r="V63" s="6" t="str">
        <f t="shared" si="2"/>
        <v/>
      </c>
      <c r="W63" s="6"/>
      <c r="X63" s="6"/>
      <c r="Y63" s="6"/>
      <c r="Z63" s="6"/>
      <c r="AA63" s="6"/>
      <c r="AB63" s="6"/>
      <c r="AC63" s="6"/>
      <c r="AD63" s="6"/>
      <c r="AE63" s="6"/>
      <c r="AF63" s="6"/>
      <c r="AG63" s="6"/>
      <c r="AH63" s="102"/>
      <c r="AJ63" s="6"/>
    </row>
    <row r="64" spans="1:36" x14ac:dyDescent="0.5">
      <c r="A64" s="77" t="str">
        <f>F64</f>
        <v/>
      </c>
      <c r="B64" s="17" t="str">
        <f>'5k Women'!B64</f>
        <v>Isabelle</v>
      </c>
      <c r="C64" s="17" t="str">
        <f>'5k Women'!C64</f>
        <v>Horrocks</v>
      </c>
      <c r="D64" s="8" t="str">
        <f t="shared" si="14"/>
        <v/>
      </c>
      <c r="E64" s="8" t="str">
        <f>IF(OR(D64="",COUNTIF($D$4:$D$124,"="&amp;D64)&lt;=1),"",IF(COUNTIF($D$4:$D64,"="&amp;D64)=1,"",COUNTIF($D$4:$D64,"="&amp;D64)-1))</f>
        <v/>
      </c>
      <c r="F64" s="8" t="str">
        <f>IF(D64="","",SUM(D64:E64))</f>
        <v/>
      </c>
      <c r="G64" s="6">
        <f t="shared" si="13"/>
        <v>0</v>
      </c>
      <c r="H64" s="6"/>
      <c r="I64" s="6"/>
      <c r="J64" s="6"/>
      <c r="K64" s="6"/>
      <c r="L64" s="6"/>
      <c r="M64" s="6"/>
      <c r="N64" s="6"/>
      <c r="O64" s="6"/>
      <c r="P64" s="6"/>
      <c r="Q64" s="6"/>
      <c r="R64" s="6"/>
      <c r="S64" s="6"/>
      <c r="T64" s="6"/>
      <c r="U64" s="6"/>
      <c r="V64" s="6" t="str">
        <f t="shared" si="2"/>
        <v/>
      </c>
      <c r="W64" s="6"/>
      <c r="X64" s="6"/>
      <c r="Y64" s="6"/>
      <c r="Z64" s="6"/>
      <c r="AA64" s="6"/>
      <c r="AB64" s="6"/>
      <c r="AC64" s="6"/>
      <c r="AD64" s="6"/>
      <c r="AE64" s="6"/>
      <c r="AF64" s="6"/>
      <c r="AG64" s="6"/>
      <c r="AH64" s="102"/>
      <c r="AJ64" s="6"/>
    </row>
    <row r="65" spans="1:36" x14ac:dyDescent="0.5">
      <c r="A65" s="77" t="str">
        <f>F65</f>
        <v/>
      </c>
      <c r="B65" s="17" t="str">
        <f>'5k Women'!B65</f>
        <v>Cora</v>
      </c>
      <c r="C65" s="17" t="str">
        <f>'5k Women'!C65</f>
        <v>Hubbert</v>
      </c>
      <c r="D65" s="8" t="str">
        <f t="shared" si="14"/>
        <v/>
      </c>
      <c r="E65" s="8" t="str">
        <f>IF(OR(D65="",COUNTIF($D$4:$D$124,"="&amp;D65)&lt;=1),"",IF(COUNTIF($D$4:$D65,"="&amp;D65)=1,"",COUNTIF($D$4:$D65,"="&amp;D65)-1))</f>
        <v/>
      </c>
      <c r="F65" s="8" t="str">
        <f>IF(D65="","",SUM(D65:E65))</f>
        <v/>
      </c>
      <c r="G65" s="6">
        <f t="shared" si="13"/>
        <v>0</v>
      </c>
      <c r="H65" s="6"/>
      <c r="I65" s="6"/>
      <c r="J65" s="6"/>
      <c r="K65" s="6"/>
      <c r="L65" s="6"/>
      <c r="M65" s="6"/>
      <c r="N65" s="6"/>
      <c r="O65" s="6"/>
      <c r="P65" s="6"/>
      <c r="Q65" s="6"/>
      <c r="R65" s="6"/>
      <c r="S65" s="6"/>
      <c r="T65" s="6"/>
      <c r="U65" s="6"/>
      <c r="V65" s="6"/>
      <c r="W65" s="6"/>
      <c r="X65" s="6"/>
      <c r="Y65" s="6"/>
      <c r="Z65" s="6"/>
      <c r="AA65" s="6"/>
      <c r="AB65" s="6"/>
      <c r="AC65" s="6"/>
      <c r="AD65" s="6"/>
      <c r="AE65" s="6"/>
      <c r="AF65" s="6"/>
      <c r="AG65" s="6"/>
      <c r="AH65" s="102"/>
      <c r="AJ65" s="6"/>
    </row>
    <row r="66" spans="1:36" x14ac:dyDescent="0.5">
      <c r="A66" s="77" t="str">
        <f>F66</f>
        <v/>
      </c>
      <c r="B66" s="17" t="str">
        <f>'5k Women'!B66</f>
        <v>Hannah</v>
      </c>
      <c r="C66" s="17" t="str">
        <f>'5k Women'!C66</f>
        <v>Hughes</v>
      </c>
      <c r="D66" s="8" t="str">
        <f t="shared" si="14"/>
        <v/>
      </c>
      <c r="E66" s="8" t="str">
        <f>IF(OR(D66="",COUNTIF($D$4:$D$124,"="&amp;D66)&lt;=1),"",IF(COUNTIF($D$4:$D66,"="&amp;D66)=1,"",COUNTIF($D$4:$D66,"="&amp;D66)-1))</f>
        <v/>
      </c>
      <c r="F66" s="8" t="str">
        <f>IF(D66="","",SUM(D66:E66))</f>
        <v/>
      </c>
      <c r="G66" s="6">
        <f t="shared" ref="G66:G98" si="22">MIN(H66:AH66)</f>
        <v>0</v>
      </c>
      <c r="H66" s="6"/>
      <c r="I66" s="6"/>
      <c r="J66" s="6"/>
      <c r="K66" s="6"/>
      <c r="L66" s="6"/>
      <c r="M66" s="6"/>
      <c r="N66" s="6"/>
      <c r="O66" s="6"/>
      <c r="P66" s="6"/>
      <c r="Q66" s="6"/>
      <c r="R66" s="6"/>
      <c r="S66" s="6"/>
      <c r="T66" s="6"/>
      <c r="U66" s="6"/>
      <c r="V66" s="6" t="str">
        <f t="shared" ref="V66:V120" si="23">IF(TRIM(U66)="","",
IF(ISNUMBER(U66),U66,IF(ISNUMBER(TIMEVALUE(TRIM(U66))),TIMEVALUE(TRIM(U66)),
_xlfn.LET(_xlpm.TimeStr,TRIM(U66),
_xlpm.NumDash,SUM(LEN(_xlpm.TimeStr)-LEN(SUBSTITUTE(_xlpm.TimeStr," ",""))),
_xlpm.First,MID(_xlpm.TimeStr,1,FIND(" ",_xlpm.TimeStr)-1),
_xlpm.Second,MID(MID(_xlpm.TimeStr,FIND(" ",_xlpm.TimeStr)+1,LEN(_xlpm.TimeStr)),1,FIND(" ",MID(_xlpm.TimeStr,FIND(" ",_xlpm.TimeStr)+1,LEN(_xlpm.TimeStr)))),
_xlpm.Last,RIGHT(_xlpm.TimeStr,IF(MID(_xlpm.TimeStr,LEN(_xlpm.TimeStr)-1,1)=" ",1,2)),
IF(_xlpm.NumDash=1,TIME(0,_xlpm.First,_xlpm.Last),TIME(_xlpm.First,_xlpm.Second,_xlpm.Last))))))</f>
        <v/>
      </c>
      <c r="W66" s="6"/>
      <c r="X66" s="6"/>
      <c r="Y66" s="6"/>
      <c r="Z66" s="6"/>
      <c r="AA66" s="6"/>
      <c r="AB66" s="6"/>
      <c r="AC66" s="6"/>
      <c r="AD66" s="6"/>
      <c r="AE66" s="6"/>
      <c r="AF66" s="6"/>
      <c r="AG66" s="6"/>
      <c r="AH66" s="102"/>
      <c r="AJ66" s="6"/>
    </row>
    <row r="67" spans="1:36" x14ac:dyDescent="0.5">
      <c r="A67" s="77" t="str">
        <f t="shared" si="4"/>
        <v/>
      </c>
      <c r="B67" s="17" t="str">
        <f>'5k Women'!B67</f>
        <v>Suzanna</v>
      </c>
      <c r="C67" s="17" t="str">
        <f>'5k Women'!C67</f>
        <v>Hulse</v>
      </c>
      <c r="D67" s="8" t="str">
        <f t="shared" si="14"/>
        <v/>
      </c>
      <c r="E67" s="8" t="str">
        <f>IF(OR(D67="",COUNTIF($D$4:$D$124,"="&amp;D67)&lt;=1),"",IF(COUNTIF($D$4:$D67,"="&amp;D67)=1,"",COUNTIF($D$4:$D67,"="&amp;D67)-1))</f>
        <v/>
      </c>
      <c r="F67" s="8" t="str">
        <f t="shared" si="5"/>
        <v/>
      </c>
      <c r="G67" s="6">
        <f t="shared" si="22"/>
        <v>0</v>
      </c>
      <c r="H67" s="6"/>
      <c r="I67" s="6"/>
      <c r="J67" s="6"/>
      <c r="K67" s="6"/>
      <c r="L67" s="6"/>
      <c r="M67" s="6"/>
      <c r="N67" s="6"/>
      <c r="O67" s="6"/>
      <c r="P67" s="6"/>
      <c r="Q67" s="6"/>
      <c r="R67" s="6"/>
      <c r="S67" s="6"/>
      <c r="T67" s="6"/>
      <c r="U67" s="6"/>
      <c r="V67" s="6" t="str">
        <f t="shared" si="23"/>
        <v/>
      </c>
      <c r="W67" s="6"/>
      <c r="X67" s="6"/>
      <c r="Y67" s="6"/>
      <c r="Z67" s="6"/>
      <c r="AA67" s="6"/>
      <c r="AB67" s="6"/>
      <c r="AC67" s="6"/>
      <c r="AD67" s="6"/>
      <c r="AE67" s="6"/>
      <c r="AF67" s="6"/>
      <c r="AG67" s="6"/>
      <c r="AH67" s="102"/>
      <c r="AJ67" s="6"/>
    </row>
    <row r="68" spans="1:36" x14ac:dyDescent="0.5">
      <c r="A68" s="77" t="str">
        <f>F68</f>
        <v/>
      </c>
      <c r="B68" s="17" t="str">
        <f>'5k Women'!B68</f>
        <v>Jorja</v>
      </c>
      <c r="C68" s="17" t="str">
        <f>'5k Women'!C68</f>
        <v>Hutchinson</v>
      </c>
      <c r="D68" s="8" t="str">
        <f t="shared" ref="D68:D99" si="24">IF(RANK(G68,G$4:G$124,1)-COUNTIF(G$4:G$124,"=0")&lt;=0,"",RANK(G68,G$4:G$124,1)-COUNTIF(G$4:G$124,"=0"))</f>
        <v/>
      </c>
      <c r="E68" s="8" t="str">
        <f>IF(OR(D68="",COUNTIF($D$4:$D$124,"="&amp;D68)&lt;=1),"",IF(COUNTIF($D$4:$D68,"="&amp;D68)=1,"",COUNTIF($D$4:$D68,"="&amp;D68)-1))</f>
        <v/>
      </c>
      <c r="F68" s="8" t="str">
        <f>IF(D68="","",SUM(D68:E68))</f>
        <v/>
      </c>
      <c r="G68" s="6">
        <f t="shared" si="22"/>
        <v>0</v>
      </c>
      <c r="H68" s="6"/>
      <c r="I68" s="6"/>
      <c r="J68" s="6"/>
      <c r="K68" s="6"/>
      <c r="L68" s="6"/>
      <c r="M68" s="6"/>
      <c r="N68" s="6"/>
      <c r="O68" s="6"/>
      <c r="P68" s="6"/>
      <c r="Q68" s="6"/>
      <c r="R68" s="6"/>
      <c r="S68" s="6"/>
      <c r="T68" s="6"/>
      <c r="U68" s="6"/>
      <c r="V68" s="6" t="str">
        <f t="shared" si="23"/>
        <v/>
      </c>
      <c r="W68" s="6"/>
      <c r="X68" s="6"/>
      <c r="Y68" s="6"/>
      <c r="Z68" s="6"/>
      <c r="AA68" s="6"/>
      <c r="AB68" s="6"/>
      <c r="AC68" s="6"/>
      <c r="AD68" s="6"/>
      <c r="AE68" s="6"/>
      <c r="AF68" s="6"/>
      <c r="AG68" s="6"/>
      <c r="AH68" s="102"/>
      <c r="AJ68" s="6"/>
    </row>
    <row r="69" spans="1:36" x14ac:dyDescent="0.5">
      <c r="A69" s="77" t="str">
        <f t="shared" si="4"/>
        <v/>
      </c>
      <c r="B69" s="17" t="str">
        <f>'5k Women'!B69</f>
        <v>Maria</v>
      </c>
      <c r="C69" s="17" t="str">
        <f>'5k Women'!C69</f>
        <v>Hutchinson</v>
      </c>
      <c r="D69" s="8" t="str">
        <f t="shared" si="24"/>
        <v/>
      </c>
      <c r="E69" s="8" t="str">
        <f>IF(OR(D69="",COUNTIF($D$4:$D$124,"="&amp;D69)&lt;=1),"",IF(COUNTIF($D$4:$D69,"="&amp;D69)=1,"",COUNTIF($D$4:$D69,"="&amp;D69)-1))</f>
        <v/>
      </c>
      <c r="F69" s="8" t="str">
        <f t="shared" si="5"/>
        <v/>
      </c>
      <c r="G69" s="6">
        <f t="shared" si="22"/>
        <v>0</v>
      </c>
      <c r="H69" s="6"/>
      <c r="I69" s="6"/>
      <c r="J69" s="6"/>
      <c r="K69" s="6"/>
      <c r="L69" s="6"/>
      <c r="M69" s="6"/>
      <c r="N69" s="6"/>
      <c r="O69" s="6"/>
      <c r="P69" s="6"/>
      <c r="Q69" s="6"/>
      <c r="R69" s="6"/>
      <c r="S69" s="6"/>
      <c r="T69" s="6"/>
      <c r="U69" s="6"/>
      <c r="V69" s="6" t="str">
        <f t="shared" si="23"/>
        <v/>
      </c>
      <c r="W69" s="6"/>
      <c r="X69" s="6"/>
      <c r="Y69" s="6"/>
      <c r="Z69" s="6"/>
      <c r="AA69" s="6"/>
      <c r="AB69" s="6"/>
      <c r="AC69" s="6"/>
      <c r="AD69" s="6"/>
      <c r="AE69" s="6"/>
      <c r="AF69" s="6"/>
      <c r="AG69" s="6"/>
      <c r="AH69" s="102"/>
      <c r="AJ69" s="6"/>
    </row>
    <row r="70" spans="1:36" x14ac:dyDescent="0.5">
      <c r="A70" s="77">
        <f t="shared" si="4"/>
        <v>18</v>
      </c>
      <c r="B70" s="17" t="str">
        <f>'5k Women'!B70</f>
        <v>Sharron</v>
      </c>
      <c r="C70" s="17" t="str">
        <f>'5k Women'!C70</f>
        <v>Hutchinson</v>
      </c>
      <c r="D70" s="8">
        <f t="shared" si="24"/>
        <v>18</v>
      </c>
      <c r="E70" s="8" t="str">
        <f>IF(OR(D70="",COUNTIF($D$4:$D$124,"="&amp;D70)&lt;=1),"",IF(COUNTIF($D$4:$D70,"="&amp;D70)=1,"",COUNTIF($D$4:$D70,"="&amp;D70)-1))</f>
        <v/>
      </c>
      <c r="F70" s="8">
        <f t="shared" si="5"/>
        <v>18</v>
      </c>
      <c r="G70" s="6">
        <f t="shared" si="22"/>
        <v>0.11153935185185185</v>
      </c>
      <c r="H70" s="6"/>
      <c r="I70" s="6"/>
      <c r="J70" s="6"/>
      <c r="K70" s="6"/>
      <c r="L70" s="6"/>
      <c r="M70" s="6"/>
      <c r="N70" s="6"/>
      <c r="O70" s="6">
        <v>0.11153935185185185</v>
      </c>
      <c r="P70" s="6"/>
      <c r="Q70" s="6"/>
      <c r="R70" s="6"/>
      <c r="S70" s="6"/>
      <c r="T70" s="6"/>
      <c r="U70" s="6"/>
      <c r="V70" s="6" t="str">
        <f t="shared" si="23"/>
        <v/>
      </c>
      <c r="W70" s="6"/>
      <c r="X70" s="6"/>
      <c r="Y70" s="6"/>
      <c r="Z70" s="6"/>
      <c r="AA70" s="6"/>
      <c r="AB70" s="6"/>
      <c r="AC70" s="6"/>
      <c r="AD70" s="6"/>
      <c r="AE70" s="6"/>
      <c r="AF70" s="6"/>
      <c r="AG70" s="6"/>
      <c r="AH70" s="102"/>
      <c r="AJ70" s="6"/>
    </row>
    <row r="71" spans="1:36" x14ac:dyDescent="0.5">
      <c r="A71" s="77" t="str">
        <f t="shared" si="4"/>
        <v/>
      </c>
      <c r="B71" s="17" t="str">
        <f>'5k Women'!B71</f>
        <v>Caroline</v>
      </c>
      <c r="C71" s="17" t="str">
        <f>'5k Women'!C71</f>
        <v>Jorna</v>
      </c>
      <c r="D71" s="8" t="str">
        <f t="shared" si="24"/>
        <v/>
      </c>
      <c r="E71" s="8" t="str">
        <f>IF(OR(D71="",COUNTIF($D$4:$D$124,"="&amp;D71)&lt;=1),"",IF(COUNTIF($D$4:$D71,"="&amp;D71)=1,"",COUNTIF($D$4:$D71,"="&amp;D71)-1))</f>
        <v/>
      </c>
      <c r="F71" s="8" t="str">
        <f t="shared" si="5"/>
        <v/>
      </c>
      <c r="G71" s="6">
        <f t="shared" si="22"/>
        <v>0</v>
      </c>
      <c r="H71" s="6"/>
      <c r="I71" s="6"/>
      <c r="J71" s="6"/>
      <c r="K71" s="6"/>
      <c r="L71" s="6"/>
      <c r="M71" s="6"/>
      <c r="N71" s="6"/>
      <c r="O71" s="6"/>
      <c r="P71" s="6"/>
      <c r="Q71" s="6"/>
      <c r="R71" s="6"/>
      <c r="S71" s="6"/>
      <c r="T71" s="6"/>
      <c r="U71" s="6"/>
      <c r="V71" s="6" t="str">
        <f t="shared" si="23"/>
        <v/>
      </c>
      <c r="W71" s="6"/>
      <c r="X71" s="6"/>
      <c r="Y71" s="6"/>
      <c r="Z71" s="6"/>
      <c r="AA71" s="6"/>
      <c r="AB71" s="6"/>
      <c r="AC71" s="6"/>
      <c r="AD71" s="6"/>
      <c r="AE71" s="6"/>
      <c r="AF71" s="6"/>
      <c r="AG71" s="6"/>
      <c r="AH71" s="102"/>
      <c r="AJ71" s="6"/>
    </row>
    <row r="72" spans="1:36" x14ac:dyDescent="0.5">
      <c r="A72" s="77" t="str">
        <f>F72</f>
        <v/>
      </c>
      <c r="B72" s="17" t="str">
        <f>'5k Women'!B72</f>
        <v>Julie</v>
      </c>
      <c r="C72" s="17" t="str">
        <f>'5k Women'!C72</f>
        <v>Jowsey</v>
      </c>
      <c r="D72" s="8" t="str">
        <f t="shared" si="24"/>
        <v/>
      </c>
      <c r="E72" s="8" t="str">
        <f>IF(OR(D72="",COUNTIF($D$4:$D$124,"="&amp;D72)&lt;=1),"",IF(COUNTIF($D$4:$D72,"="&amp;D72)=1,"",COUNTIF($D$4:$D72,"="&amp;D72)-1))</f>
        <v/>
      </c>
      <c r="F72" s="8" t="str">
        <f>IF(D72="","",SUM(D72:E72))</f>
        <v/>
      </c>
      <c r="G72" s="6">
        <f t="shared" si="22"/>
        <v>0</v>
      </c>
      <c r="H72" s="6"/>
      <c r="I72" s="6"/>
      <c r="J72" s="6"/>
      <c r="K72" s="6"/>
      <c r="L72" s="6"/>
      <c r="M72" s="6"/>
      <c r="N72" s="6"/>
      <c r="O72" s="6"/>
      <c r="P72" s="6"/>
      <c r="Q72" s="6"/>
      <c r="R72" s="6"/>
      <c r="S72" s="6"/>
      <c r="T72" s="6"/>
      <c r="U72" s="6"/>
      <c r="V72" s="6" t="str">
        <f t="shared" si="23"/>
        <v/>
      </c>
      <c r="W72" s="6"/>
      <c r="X72" s="6"/>
      <c r="Y72" s="6"/>
      <c r="Z72" s="6"/>
      <c r="AA72" s="6"/>
      <c r="AB72" s="6"/>
      <c r="AC72" s="6"/>
      <c r="AD72" s="6"/>
      <c r="AE72" s="6"/>
      <c r="AF72" s="6"/>
      <c r="AG72" s="6"/>
      <c r="AH72" s="102"/>
      <c r="AJ72" s="6"/>
    </row>
    <row r="73" spans="1:36" x14ac:dyDescent="0.5">
      <c r="A73" s="77" t="str">
        <f t="shared" ref="A73:A123" si="25">F73</f>
        <v/>
      </c>
      <c r="B73" s="17" t="str">
        <f>'5k Women'!B73</f>
        <v>Elaine</v>
      </c>
      <c r="C73" s="17" t="str">
        <f>'5k Women'!C73</f>
        <v>Julian</v>
      </c>
      <c r="D73" s="8" t="str">
        <f t="shared" si="24"/>
        <v/>
      </c>
      <c r="E73" s="8" t="str">
        <f>IF(OR(D73="",COUNTIF($D$4:$D$124,"="&amp;D73)&lt;=1),"",IF(COUNTIF($D$4:$D73,"="&amp;D73)=1,"",COUNTIF($D$4:$D73,"="&amp;D73)-1))</f>
        <v/>
      </c>
      <c r="F73" s="8" t="str">
        <f t="shared" ref="F73:F124" si="26">IF(D73="","",SUM(D73:E73))</f>
        <v/>
      </c>
      <c r="G73" s="6">
        <f t="shared" si="22"/>
        <v>0</v>
      </c>
      <c r="H73" s="6"/>
      <c r="I73" s="6"/>
      <c r="J73" s="6"/>
      <c r="K73" s="6"/>
      <c r="L73" s="6"/>
      <c r="M73" s="6"/>
      <c r="N73" s="6"/>
      <c r="O73" s="6"/>
      <c r="P73" s="6"/>
      <c r="Q73" s="6"/>
      <c r="R73" s="6"/>
      <c r="S73" s="6"/>
      <c r="T73" s="6"/>
      <c r="U73" s="6"/>
      <c r="V73" s="6" t="str">
        <f t="shared" si="23"/>
        <v/>
      </c>
      <c r="W73" s="6"/>
      <c r="X73" s="6"/>
      <c r="Y73" s="6"/>
      <c r="Z73" s="6"/>
      <c r="AA73" s="6"/>
      <c r="AB73" s="6"/>
      <c r="AC73" s="6"/>
      <c r="AD73" s="6"/>
      <c r="AE73" s="6"/>
      <c r="AF73" s="6"/>
      <c r="AG73" s="6"/>
      <c r="AH73" s="102"/>
      <c r="AJ73" s="6"/>
    </row>
    <row r="74" spans="1:36" x14ac:dyDescent="0.5">
      <c r="A74" s="77" t="str">
        <f t="shared" ref="A74" si="27">F74</f>
        <v/>
      </c>
      <c r="B74" s="17" t="str">
        <f>'5k Women'!B74</f>
        <v>Alexandra</v>
      </c>
      <c r="C74" s="17" t="str">
        <f>'5k Women'!C74</f>
        <v>Kirby</v>
      </c>
      <c r="D74" s="8" t="str">
        <f t="shared" si="24"/>
        <v/>
      </c>
      <c r="E74" s="8" t="str">
        <f>IF(OR(D74="",COUNTIF($D$4:$D$124,"="&amp;D74)&lt;=1),"",IF(COUNTIF($D$4:$D74,"="&amp;D74)=1,"",COUNTIF($D$4:$D74,"="&amp;D74)-1))</f>
        <v/>
      </c>
      <c r="F74" s="8" t="str">
        <f t="shared" ref="F74" si="28">IF(D74="","",SUM(D74:E74))</f>
        <v/>
      </c>
      <c r="G74" s="6">
        <f t="shared" ref="G74" si="29">MIN(H74:AH74)</f>
        <v>0</v>
      </c>
      <c r="H74" s="6"/>
      <c r="I74" s="6"/>
      <c r="J74" s="6"/>
      <c r="K74" s="6"/>
      <c r="L74" s="6"/>
      <c r="M74" s="6"/>
      <c r="N74" s="6"/>
      <c r="O74" s="6"/>
      <c r="P74" s="6"/>
      <c r="Q74" s="6"/>
      <c r="R74" s="6"/>
      <c r="S74" s="6"/>
      <c r="T74" s="6"/>
      <c r="U74" s="6"/>
      <c r="V74" s="6"/>
      <c r="W74" s="6"/>
      <c r="X74" s="6"/>
      <c r="Y74" s="6"/>
      <c r="Z74" s="6"/>
      <c r="AA74" s="6"/>
      <c r="AB74" s="6"/>
      <c r="AC74" s="6"/>
      <c r="AD74" s="6"/>
      <c r="AE74" s="6"/>
      <c r="AF74" s="6"/>
      <c r="AG74" s="6"/>
      <c r="AH74" s="102"/>
      <c r="AJ74" s="6"/>
    </row>
    <row r="75" spans="1:36" x14ac:dyDescent="0.5">
      <c r="A75" s="77" t="str">
        <f t="shared" si="25"/>
        <v/>
      </c>
      <c r="B75" s="17" t="str">
        <f>'5k Women'!B75</f>
        <v>Tracey</v>
      </c>
      <c r="C75" s="17" t="str">
        <f>'5k Women'!C75</f>
        <v>Kirby</v>
      </c>
      <c r="D75" s="8" t="str">
        <f t="shared" si="24"/>
        <v/>
      </c>
      <c r="E75" s="8" t="str">
        <f>IF(OR(D75="",COUNTIF($D$4:$D$124,"="&amp;D75)&lt;=1),"",IF(COUNTIF($D$4:$D75,"="&amp;D75)=1,"",COUNTIF($D$4:$D75,"="&amp;D75)-1))</f>
        <v/>
      </c>
      <c r="F75" s="8" t="str">
        <f t="shared" si="26"/>
        <v/>
      </c>
      <c r="G75" s="6">
        <f t="shared" si="22"/>
        <v>0</v>
      </c>
      <c r="H75" s="6"/>
      <c r="I75" s="6"/>
      <c r="J75" s="6"/>
      <c r="K75" s="6"/>
      <c r="L75" s="6"/>
      <c r="M75" s="6"/>
      <c r="N75" s="6"/>
      <c r="O75" s="6"/>
      <c r="P75" s="6"/>
      <c r="Q75" s="6"/>
      <c r="R75" s="6"/>
      <c r="S75" s="6"/>
      <c r="T75" s="6"/>
      <c r="U75" s="6"/>
      <c r="V75" s="6" t="str">
        <f t="shared" si="23"/>
        <v/>
      </c>
      <c r="W75" s="6"/>
      <c r="X75" s="6"/>
      <c r="Y75" s="6"/>
      <c r="Z75" s="6"/>
      <c r="AA75" s="6"/>
      <c r="AB75" s="6"/>
      <c r="AC75" s="6"/>
      <c r="AD75" s="6"/>
      <c r="AE75" s="6"/>
      <c r="AF75" s="6"/>
      <c r="AG75" s="6"/>
      <c r="AH75" s="102"/>
      <c r="AJ75" s="6"/>
    </row>
    <row r="76" spans="1:36" x14ac:dyDescent="0.5">
      <c r="A76" s="77" t="str">
        <f t="shared" si="25"/>
        <v/>
      </c>
      <c r="B76" s="17" t="str">
        <f>'5k Women'!B76</f>
        <v>Debbie</v>
      </c>
      <c r="C76" s="17" t="str">
        <f>'5k Women'!C76</f>
        <v>Levitt</v>
      </c>
      <c r="D76" s="8" t="str">
        <f t="shared" si="24"/>
        <v/>
      </c>
      <c r="E76" s="8" t="str">
        <f>IF(OR(D76="",COUNTIF($D$4:$D$124,"="&amp;D76)&lt;=1),"",IF(COUNTIF($D$4:$D76,"="&amp;D76)=1,"",COUNTIF($D$4:$D76,"="&amp;D76)-1))</f>
        <v/>
      </c>
      <c r="F76" s="8" t="str">
        <f t="shared" si="26"/>
        <v/>
      </c>
      <c r="G76" s="6">
        <f t="shared" si="22"/>
        <v>0</v>
      </c>
      <c r="H76" s="6"/>
      <c r="I76" s="6"/>
      <c r="J76" s="6"/>
      <c r="K76" s="6"/>
      <c r="L76" s="6"/>
      <c r="M76" s="6"/>
      <c r="N76" s="6"/>
      <c r="O76" s="6"/>
      <c r="P76" s="6"/>
      <c r="Q76" s="6"/>
      <c r="R76" s="6"/>
      <c r="S76" s="6"/>
      <c r="T76" s="6"/>
      <c r="U76" s="6"/>
      <c r="V76" s="6" t="str">
        <f t="shared" si="23"/>
        <v/>
      </c>
      <c r="W76" s="6"/>
      <c r="X76" s="6"/>
      <c r="Y76" s="6"/>
      <c r="Z76" s="6"/>
      <c r="AA76" s="6"/>
      <c r="AB76" s="6"/>
      <c r="AC76" s="6"/>
      <c r="AD76" s="6"/>
      <c r="AE76" s="6"/>
      <c r="AF76" s="6"/>
      <c r="AG76" s="6"/>
      <c r="AH76" s="102"/>
      <c r="AJ76" s="6"/>
    </row>
    <row r="77" spans="1:36" x14ac:dyDescent="0.5">
      <c r="A77" s="77" t="str">
        <f t="shared" si="25"/>
        <v/>
      </c>
      <c r="B77" s="17" t="str">
        <f>'5k Women'!B77</f>
        <v>Demi</v>
      </c>
      <c r="C77" s="17" t="str">
        <f>'5k Women'!C77</f>
        <v>Lidster</v>
      </c>
      <c r="D77" s="8" t="str">
        <f t="shared" si="24"/>
        <v/>
      </c>
      <c r="E77" s="8" t="str">
        <f>IF(OR(D77="",COUNTIF($D$4:$D$124,"="&amp;D77)&lt;=1),"",IF(COUNTIF($D$4:$D77,"="&amp;D77)=1,"",COUNTIF($D$4:$D77,"="&amp;D77)-1))</f>
        <v/>
      </c>
      <c r="F77" s="8" t="str">
        <f t="shared" si="26"/>
        <v/>
      </c>
      <c r="G77" s="6">
        <f t="shared" si="22"/>
        <v>0</v>
      </c>
      <c r="H77" s="6"/>
      <c r="I77" s="6"/>
      <c r="J77" s="6"/>
      <c r="K77" s="6"/>
      <c r="L77" s="6"/>
      <c r="M77" s="6"/>
      <c r="N77" s="6"/>
      <c r="O77" s="6"/>
      <c r="P77" s="6"/>
      <c r="Q77" s="6"/>
      <c r="R77" s="6"/>
      <c r="S77" s="6"/>
      <c r="T77" s="6"/>
      <c r="U77" s="6"/>
      <c r="V77" s="6" t="str">
        <f t="shared" si="23"/>
        <v/>
      </c>
      <c r="W77" s="6"/>
      <c r="X77" s="6"/>
      <c r="Y77" s="6"/>
      <c r="Z77" s="6"/>
      <c r="AA77" s="6"/>
      <c r="AB77" s="6"/>
      <c r="AC77" s="6"/>
      <c r="AD77" s="6"/>
      <c r="AE77" s="6"/>
      <c r="AF77" s="6"/>
      <c r="AG77" s="6"/>
      <c r="AH77" s="102"/>
      <c r="AJ77" s="6"/>
    </row>
    <row r="78" spans="1:36" x14ac:dyDescent="0.5">
      <c r="A78" s="77" t="str">
        <f t="shared" si="25"/>
        <v/>
      </c>
      <c r="B78" s="17" t="str">
        <f>'5k Women'!B78</f>
        <v>Kate</v>
      </c>
      <c r="C78" s="17" t="str">
        <f>'5k Women'!C78</f>
        <v>Little</v>
      </c>
      <c r="D78" s="8" t="str">
        <f t="shared" si="24"/>
        <v/>
      </c>
      <c r="E78" s="8" t="str">
        <f>IF(OR(D78="",COUNTIF($D$4:$D$124,"="&amp;D78)&lt;=1),"",IF(COUNTIF($D$4:$D78,"="&amp;D78)=1,"",COUNTIF($D$4:$D78,"="&amp;D78)-1))</f>
        <v/>
      </c>
      <c r="F78" s="8" t="str">
        <f t="shared" si="26"/>
        <v/>
      </c>
      <c r="G78" s="6">
        <f t="shared" si="22"/>
        <v>0</v>
      </c>
      <c r="H78" s="6"/>
      <c r="I78" s="6"/>
      <c r="J78" s="6"/>
      <c r="K78" s="6"/>
      <c r="L78" s="6"/>
      <c r="M78" s="6"/>
      <c r="N78" s="6"/>
      <c r="O78" s="6"/>
      <c r="P78" s="6"/>
      <c r="Q78" s="6"/>
      <c r="R78" s="6"/>
      <c r="S78" s="6"/>
      <c r="T78" s="6"/>
      <c r="U78" s="6"/>
      <c r="V78" s="6" t="str">
        <f t="shared" si="23"/>
        <v/>
      </c>
      <c r="W78" s="6"/>
      <c r="X78" s="6"/>
      <c r="Y78" s="6"/>
      <c r="Z78" s="6"/>
      <c r="AA78" s="6"/>
      <c r="AB78" s="6"/>
      <c r="AC78" s="6"/>
      <c r="AD78" s="6"/>
      <c r="AE78" s="6"/>
      <c r="AF78" s="6"/>
      <c r="AG78" s="6"/>
      <c r="AH78" s="102"/>
      <c r="AJ78" s="6"/>
    </row>
    <row r="79" spans="1:36" x14ac:dyDescent="0.5">
      <c r="A79" s="77">
        <f t="shared" si="25"/>
        <v>1</v>
      </c>
      <c r="B79" s="17" t="str">
        <f>'5k Women'!B79</f>
        <v>Shawnie</v>
      </c>
      <c r="C79" s="17" t="str">
        <f>'5k Women'!C79</f>
        <v>Lovatt</v>
      </c>
      <c r="D79" s="8">
        <f t="shared" si="24"/>
        <v>1</v>
      </c>
      <c r="E79" s="8" t="str">
        <f>IF(OR(D79="",COUNTIF($D$4:$D$124,"="&amp;D79)&lt;=1),"",IF(COUNTIF($D$4:$D79,"="&amp;D79)=1,"",COUNTIF($D$4:$D79,"="&amp;D79)-1))</f>
        <v/>
      </c>
      <c r="F79" s="8">
        <f t="shared" si="26"/>
        <v>1</v>
      </c>
      <c r="G79" s="6">
        <f t="shared" si="22"/>
        <v>6.0902777777777778E-2</v>
      </c>
      <c r="H79" s="6"/>
      <c r="I79" s="6"/>
      <c r="J79" s="6"/>
      <c r="K79" s="6"/>
      <c r="L79" s="6"/>
      <c r="M79" s="6"/>
      <c r="N79" s="6">
        <v>6.0902777777777778E-2</v>
      </c>
      <c r="O79" s="6"/>
      <c r="P79" s="6"/>
      <c r="Q79" s="6"/>
      <c r="R79" s="6"/>
      <c r="S79" s="6"/>
      <c r="T79" s="6"/>
      <c r="U79" s="6"/>
      <c r="V79" s="6" t="str">
        <f t="shared" si="23"/>
        <v/>
      </c>
      <c r="W79" s="6"/>
      <c r="X79" s="6"/>
      <c r="Y79" s="6"/>
      <c r="Z79" s="6"/>
      <c r="AA79" s="6"/>
      <c r="AB79" s="6"/>
      <c r="AC79" s="6"/>
      <c r="AD79" s="6"/>
      <c r="AE79" s="6"/>
      <c r="AF79" s="6"/>
      <c r="AG79" s="6"/>
      <c r="AH79" s="102"/>
      <c r="AJ79" s="6"/>
    </row>
    <row r="80" spans="1:36" x14ac:dyDescent="0.5">
      <c r="A80" s="77" t="str">
        <f t="shared" si="25"/>
        <v/>
      </c>
      <c r="B80" s="17" t="str">
        <f>'5k Women'!B80</f>
        <v>Valeriya</v>
      </c>
      <c r="C80" s="17" t="str">
        <f>'5k Women'!C80</f>
        <v>Marshall</v>
      </c>
      <c r="D80" s="8" t="str">
        <f t="shared" si="24"/>
        <v/>
      </c>
      <c r="E80" s="8" t="str">
        <f>IF(OR(D80="",COUNTIF($D$4:$D$124,"="&amp;D80)&lt;=1),"",IF(COUNTIF($D$4:$D80,"="&amp;D80)=1,"",COUNTIF($D$4:$D80,"="&amp;D80)-1))</f>
        <v/>
      </c>
      <c r="F80" s="8" t="str">
        <f t="shared" si="26"/>
        <v/>
      </c>
      <c r="G80" s="6">
        <f t="shared" si="22"/>
        <v>0</v>
      </c>
      <c r="H80" s="6"/>
      <c r="I80" s="6"/>
      <c r="J80" s="6"/>
      <c r="K80" s="6"/>
      <c r="L80" s="6"/>
      <c r="M80" s="6"/>
      <c r="N80" s="6"/>
      <c r="O80" s="6"/>
      <c r="P80" s="6"/>
      <c r="Q80" s="6"/>
      <c r="R80" s="6"/>
      <c r="S80" s="6"/>
      <c r="T80" s="6"/>
      <c r="U80" s="6"/>
      <c r="V80" s="6" t="str">
        <f t="shared" si="23"/>
        <v/>
      </c>
      <c r="W80" s="6"/>
      <c r="X80" s="6"/>
      <c r="Y80" s="6"/>
      <c r="Z80" s="6"/>
      <c r="AA80" s="6"/>
      <c r="AB80" s="6"/>
      <c r="AC80" s="6"/>
      <c r="AD80" s="6"/>
      <c r="AE80" s="6"/>
      <c r="AF80" s="6"/>
      <c r="AG80" s="6"/>
      <c r="AH80" s="102"/>
      <c r="AJ80" s="6"/>
    </row>
    <row r="81" spans="1:36" x14ac:dyDescent="0.5">
      <c r="A81" s="77" t="str">
        <f>F81</f>
        <v/>
      </c>
      <c r="B81" s="17" t="str">
        <f>'5k Women'!B81</f>
        <v>Natalie</v>
      </c>
      <c r="C81" s="17" t="str">
        <f>'5k Women'!C81</f>
        <v>Martin</v>
      </c>
      <c r="D81" s="8" t="str">
        <f t="shared" si="24"/>
        <v/>
      </c>
      <c r="E81" s="8" t="str">
        <f>IF(OR(D81="",COUNTIF($D$4:$D$124,"="&amp;D81)&lt;=1),"",IF(COUNTIF($D$4:$D81,"="&amp;D81)=1,"",COUNTIF($D$4:$D81,"="&amp;D81)-1))</f>
        <v/>
      </c>
      <c r="F81" s="8" t="str">
        <f t="shared" ref="F81:F83" si="30">IF(D81="","",SUM(D81:E81))</f>
        <v/>
      </c>
      <c r="G81" s="6">
        <f t="shared" ref="G81:G83" si="31">MIN(H81:AH81)</f>
        <v>0</v>
      </c>
      <c r="H81" s="6"/>
      <c r="I81" s="6"/>
      <c r="J81" s="6"/>
      <c r="K81" s="6"/>
      <c r="L81" s="6"/>
      <c r="M81" s="6"/>
      <c r="N81" s="6"/>
      <c r="O81" s="6"/>
      <c r="P81" s="6"/>
      <c r="Q81" s="6"/>
      <c r="R81" s="6"/>
      <c r="S81" s="6"/>
      <c r="T81" s="6"/>
      <c r="U81" s="6"/>
      <c r="V81" s="6" t="str">
        <f t="shared" si="23"/>
        <v/>
      </c>
      <c r="W81" s="6"/>
      <c r="X81" s="6"/>
      <c r="Y81" s="6"/>
      <c r="Z81" s="6"/>
      <c r="AA81" s="6"/>
      <c r="AB81" s="6"/>
      <c r="AC81" s="6"/>
      <c r="AD81" s="6"/>
      <c r="AE81" s="6"/>
      <c r="AF81" s="6"/>
      <c r="AG81" s="6"/>
      <c r="AH81" s="102"/>
      <c r="AJ81" s="6"/>
    </row>
    <row r="82" spans="1:36" x14ac:dyDescent="0.5">
      <c r="A82" s="77" t="str">
        <f>F82</f>
        <v/>
      </c>
      <c r="B82" s="17" t="str">
        <f>'5k Women'!B82</f>
        <v>Erica</v>
      </c>
      <c r="C82" s="17" t="str">
        <f>'5k Women'!C82</f>
        <v>McCallum</v>
      </c>
      <c r="D82" s="8" t="str">
        <f t="shared" si="24"/>
        <v/>
      </c>
      <c r="E82" s="8" t="str">
        <f>IF(OR(D82="",COUNTIF($D$4:$D$124,"="&amp;D82)&lt;=1),"",IF(COUNTIF($D$4:$D82,"="&amp;D82)=1,"",COUNTIF($D$4:$D82,"="&amp;D82)-1))</f>
        <v/>
      </c>
      <c r="F82" s="8" t="str">
        <f t="shared" ref="F82" si="32">IF(D82="","",SUM(D82:E82))</f>
        <v/>
      </c>
      <c r="G82" s="6">
        <f t="shared" ref="G82" si="33">MIN(H82:AH82)</f>
        <v>0</v>
      </c>
      <c r="H82" s="6"/>
      <c r="I82" s="6"/>
      <c r="J82" s="6"/>
      <c r="K82" s="6"/>
      <c r="L82" s="6"/>
      <c r="M82" s="6"/>
      <c r="N82" s="6"/>
      <c r="O82" s="6"/>
      <c r="P82" s="6"/>
      <c r="Q82" s="6"/>
      <c r="R82" s="6"/>
      <c r="S82" s="6"/>
      <c r="T82" s="6"/>
      <c r="U82" s="6"/>
      <c r="V82" s="6"/>
      <c r="W82" s="6"/>
      <c r="X82" s="6"/>
      <c r="Y82" s="6"/>
      <c r="Z82" s="6"/>
      <c r="AA82" s="6"/>
      <c r="AB82" s="6"/>
      <c r="AC82" s="6"/>
      <c r="AD82" s="6"/>
      <c r="AE82" s="6"/>
      <c r="AF82" s="6"/>
      <c r="AG82" s="6"/>
      <c r="AH82" s="102"/>
      <c r="AJ82" s="6"/>
    </row>
    <row r="83" spans="1:36" x14ac:dyDescent="0.5">
      <c r="A83" s="77" t="str">
        <f>F83</f>
        <v/>
      </c>
      <c r="B83" s="17" t="str">
        <f>'5k Women'!B83</f>
        <v>Erin</v>
      </c>
      <c r="C83" s="17" t="str">
        <f>'5k Women'!C83</f>
        <v>McDonagh</v>
      </c>
      <c r="D83" s="8" t="str">
        <f t="shared" si="24"/>
        <v/>
      </c>
      <c r="E83" s="8" t="str">
        <f>IF(OR(D83="",COUNTIF($D$4:$D$124,"="&amp;D83)&lt;=1),"",IF(COUNTIF($D$4:$D83,"="&amp;D83)=1,"",COUNTIF($D$4:$D83,"="&amp;D83)-1))</f>
        <v/>
      </c>
      <c r="F83" s="8" t="str">
        <f t="shared" si="30"/>
        <v/>
      </c>
      <c r="G83" s="6">
        <f t="shared" si="31"/>
        <v>0</v>
      </c>
      <c r="H83" s="6"/>
      <c r="I83" s="6"/>
      <c r="J83" s="6"/>
      <c r="K83" s="6"/>
      <c r="L83" s="6"/>
      <c r="M83" s="6"/>
      <c r="N83" s="6"/>
      <c r="O83" s="6"/>
      <c r="P83" s="6"/>
      <c r="Q83" s="6"/>
      <c r="R83" s="6"/>
      <c r="S83" s="6"/>
      <c r="T83" s="6"/>
      <c r="U83" s="6"/>
      <c r="V83" s="6" t="str">
        <f t="shared" si="23"/>
        <v/>
      </c>
      <c r="W83" s="6"/>
      <c r="X83" s="6"/>
      <c r="Y83" s="6"/>
      <c r="Z83" s="6"/>
      <c r="AA83" s="6"/>
      <c r="AB83" s="6"/>
      <c r="AC83" s="6"/>
      <c r="AD83" s="6"/>
      <c r="AE83" s="6"/>
      <c r="AF83" s="6"/>
      <c r="AG83" s="6"/>
      <c r="AH83" s="102"/>
      <c r="AJ83" s="6"/>
    </row>
    <row r="84" spans="1:36" x14ac:dyDescent="0.5">
      <c r="A84" s="77" t="str">
        <f>F84</f>
        <v/>
      </c>
      <c r="B84" s="17" t="str">
        <f>'5k Women'!B84</f>
        <v>Becky</v>
      </c>
      <c r="C84" s="17" t="str">
        <f>'5k Women'!C84</f>
        <v>McDonald</v>
      </c>
      <c r="D84" s="8" t="str">
        <f t="shared" si="24"/>
        <v/>
      </c>
      <c r="E84" s="8" t="str">
        <f>IF(OR(D84="",COUNTIF($D$4:$D$124,"="&amp;D84)&lt;=1),"",IF(COUNTIF($D$4:$D84,"="&amp;D84)=1,"",COUNTIF($D$4:$D84,"="&amp;D84)-1))</f>
        <v/>
      </c>
      <c r="F84" s="8" t="str">
        <f t="shared" si="26"/>
        <v/>
      </c>
      <c r="G84" s="6">
        <f t="shared" si="22"/>
        <v>0</v>
      </c>
      <c r="H84" s="6"/>
      <c r="I84" s="6"/>
      <c r="J84" s="6"/>
      <c r="K84" s="6"/>
      <c r="L84" s="6"/>
      <c r="M84" s="6"/>
      <c r="N84" s="6"/>
      <c r="O84" s="6"/>
      <c r="P84" s="6"/>
      <c r="Q84" s="6"/>
      <c r="R84" s="6"/>
      <c r="S84" s="6"/>
      <c r="T84" s="6"/>
      <c r="U84" s="6"/>
      <c r="V84" s="6" t="str">
        <f t="shared" si="23"/>
        <v/>
      </c>
      <c r="W84" s="6"/>
      <c r="X84" s="6"/>
      <c r="Y84" s="6"/>
      <c r="Z84" s="6"/>
      <c r="AA84" s="6"/>
      <c r="AB84" s="6"/>
      <c r="AC84" s="6"/>
      <c r="AD84" s="6"/>
      <c r="AE84" s="6"/>
      <c r="AF84" s="6"/>
      <c r="AG84" s="6"/>
      <c r="AH84" s="102"/>
      <c r="AJ84" s="6"/>
    </row>
    <row r="85" spans="1:36" x14ac:dyDescent="0.5">
      <c r="A85" s="77" t="str">
        <f>F85</f>
        <v/>
      </c>
      <c r="B85" s="17" t="str">
        <f>'5k Women'!B85</f>
        <v>Liz</v>
      </c>
      <c r="C85" s="17" t="str">
        <f>'5k Women'!C85</f>
        <v>McGinnes</v>
      </c>
      <c r="D85" s="8" t="str">
        <f t="shared" si="24"/>
        <v/>
      </c>
      <c r="E85" s="8" t="str">
        <f>IF(OR(D85="",COUNTIF($D$4:$D$124,"="&amp;D85)&lt;=1),"",IF(COUNTIF($D$4:$D85,"="&amp;D85)=1,"",COUNTIF($D$4:$D85,"="&amp;D85)-1))</f>
        <v/>
      </c>
      <c r="F85" s="8" t="str">
        <f>IF(D85="","",SUM(D85:E85))</f>
        <v/>
      </c>
      <c r="G85" s="6">
        <f t="shared" si="22"/>
        <v>0</v>
      </c>
      <c r="H85" s="6"/>
      <c r="I85" s="6"/>
      <c r="J85" s="6"/>
      <c r="K85" s="6"/>
      <c r="L85" s="6"/>
      <c r="M85" s="6"/>
      <c r="N85" s="6"/>
      <c r="O85" s="6"/>
      <c r="P85" s="6"/>
      <c r="Q85" s="6"/>
      <c r="R85" s="6"/>
      <c r="S85" s="6"/>
      <c r="T85" s="6"/>
      <c r="U85" s="6"/>
      <c r="V85" s="6" t="str">
        <f t="shared" si="23"/>
        <v/>
      </c>
      <c r="W85" s="6"/>
      <c r="X85" s="6"/>
      <c r="Y85" s="6"/>
      <c r="Z85" s="6"/>
      <c r="AA85" s="6"/>
      <c r="AB85" s="6"/>
      <c r="AC85" s="6"/>
      <c r="AD85" s="6"/>
      <c r="AE85" s="6"/>
      <c r="AF85" s="6"/>
      <c r="AG85" s="6"/>
      <c r="AH85" s="102"/>
      <c r="AJ85" s="6"/>
    </row>
    <row r="86" spans="1:36" x14ac:dyDescent="0.5">
      <c r="A86" s="77" t="str">
        <f t="shared" si="25"/>
        <v/>
      </c>
      <c r="B86" s="17" t="str">
        <f>'5k Women'!B86</f>
        <v>Susan</v>
      </c>
      <c r="C86" s="17" t="str">
        <f>'5k Women'!C86</f>
        <v>McIntyre</v>
      </c>
      <c r="D86" s="8" t="str">
        <f t="shared" si="24"/>
        <v/>
      </c>
      <c r="E86" s="8" t="str">
        <f>IF(OR(D86="",COUNTIF($D$4:$D$124,"="&amp;D86)&lt;=1),"",IF(COUNTIF($D$4:$D86,"="&amp;D86)=1,"",COUNTIF($D$4:$D86,"="&amp;D86)-1))</f>
        <v/>
      </c>
      <c r="F86" s="8" t="str">
        <f t="shared" si="26"/>
        <v/>
      </c>
      <c r="G86" s="6">
        <f t="shared" si="22"/>
        <v>0</v>
      </c>
      <c r="H86" s="6"/>
      <c r="I86" s="6"/>
      <c r="J86" s="6"/>
      <c r="K86" s="6"/>
      <c r="L86" s="6"/>
      <c r="M86" s="6"/>
      <c r="N86" s="6"/>
      <c r="O86" s="6"/>
      <c r="P86" s="6"/>
      <c r="Q86" s="6"/>
      <c r="R86" s="6"/>
      <c r="S86" s="6"/>
      <c r="T86" s="6"/>
      <c r="U86" s="6"/>
      <c r="V86" s="6" t="str">
        <f t="shared" si="23"/>
        <v/>
      </c>
      <c r="W86" s="6"/>
      <c r="X86" s="6"/>
      <c r="Y86" s="6"/>
      <c r="Z86" s="6"/>
      <c r="AA86" s="6"/>
      <c r="AB86" s="6"/>
      <c r="AC86" s="6"/>
      <c r="AD86" s="6"/>
      <c r="AE86" s="6"/>
      <c r="AF86" s="6"/>
      <c r="AG86" s="6"/>
      <c r="AH86" s="102"/>
      <c r="AJ86" s="6"/>
    </row>
    <row r="87" spans="1:36" x14ac:dyDescent="0.5">
      <c r="A87" s="77" t="str">
        <f t="shared" si="25"/>
        <v/>
      </c>
      <c r="B87" s="17" t="str">
        <f>'5k Women'!B87</f>
        <v>Rebecca</v>
      </c>
      <c r="C87" s="17" t="str">
        <f>'5k Women'!C87</f>
        <v>Meilhan</v>
      </c>
      <c r="D87" s="8" t="str">
        <f t="shared" si="24"/>
        <v/>
      </c>
      <c r="E87" s="8" t="str">
        <f>IF(OR(D87="",COUNTIF($D$4:$D$124,"="&amp;D87)&lt;=1),"",IF(COUNTIF($D$4:$D87,"="&amp;D87)=1,"",COUNTIF($D$4:$D87,"="&amp;D87)-1))</f>
        <v/>
      </c>
      <c r="F87" s="8" t="str">
        <f t="shared" si="26"/>
        <v/>
      </c>
      <c r="G87" s="6">
        <f t="shared" si="22"/>
        <v>0</v>
      </c>
      <c r="H87" s="6"/>
      <c r="I87" s="6"/>
      <c r="J87" s="6"/>
      <c r="K87" s="6"/>
      <c r="L87" s="6"/>
      <c r="M87" s="6"/>
      <c r="N87" s="6"/>
      <c r="O87" s="6"/>
      <c r="P87" s="6"/>
      <c r="Q87" s="6"/>
      <c r="R87" s="6"/>
      <c r="S87" s="6"/>
      <c r="T87" s="6"/>
      <c r="U87" s="6"/>
      <c r="V87" s="6" t="str">
        <f t="shared" si="23"/>
        <v/>
      </c>
      <c r="W87" s="6"/>
      <c r="X87" s="6"/>
      <c r="Y87" s="6"/>
      <c r="Z87" s="6"/>
      <c r="AA87" s="6"/>
      <c r="AB87" s="6"/>
      <c r="AC87" s="6"/>
      <c r="AD87" s="6"/>
      <c r="AE87" s="6"/>
      <c r="AF87" s="6"/>
      <c r="AG87" s="6"/>
      <c r="AH87" s="102"/>
      <c r="AJ87" s="6"/>
    </row>
    <row r="88" spans="1:36" x14ac:dyDescent="0.5">
      <c r="A88" s="77">
        <f>F88</f>
        <v>11</v>
      </c>
      <c r="B88" s="17" t="str">
        <f>'5k Women'!B88</f>
        <v>Crystal</v>
      </c>
      <c r="C88" s="17" t="str">
        <f>'5k Women'!C88</f>
        <v>Metcalfe</v>
      </c>
      <c r="D88" s="8">
        <f t="shared" si="24"/>
        <v>11</v>
      </c>
      <c r="E88" s="8" t="str">
        <f>IF(OR(D88="",COUNTIF($D$4:$D$124,"="&amp;D88)&lt;=1),"",IF(COUNTIF($D$4:$D88,"="&amp;D88)=1,"",COUNTIF($D$4:$D88,"="&amp;D88)-1))</f>
        <v/>
      </c>
      <c r="F88" s="8">
        <f>IF(D88="","",SUM(D88:E88))</f>
        <v>11</v>
      </c>
      <c r="G88" s="6">
        <f t="shared" ref="G88:G89" si="34">MIN(H88:AH88)</f>
        <v>9.375E-2</v>
      </c>
      <c r="H88" s="6"/>
      <c r="I88" s="6"/>
      <c r="J88" s="6"/>
      <c r="K88" s="6"/>
      <c r="L88" s="6"/>
      <c r="M88" s="6"/>
      <c r="N88" s="6"/>
      <c r="O88" s="6"/>
      <c r="P88" s="6"/>
      <c r="Q88" s="6"/>
      <c r="R88" s="6"/>
      <c r="S88" s="6"/>
      <c r="T88" s="6"/>
      <c r="U88" s="6"/>
      <c r="V88" s="6">
        <v>9.375E-2</v>
      </c>
      <c r="W88" s="6"/>
      <c r="X88" s="6"/>
      <c r="Y88" s="6"/>
      <c r="Z88" s="6"/>
      <c r="AA88" s="6"/>
      <c r="AB88" s="6"/>
      <c r="AC88" s="6"/>
      <c r="AD88" s="6"/>
      <c r="AE88" s="6"/>
      <c r="AF88" s="6"/>
      <c r="AG88" s="6"/>
      <c r="AH88" s="102"/>
      <c r="AJ88" s="6"/>
    </row>
    <row r="89" spans="1:36" x14ac:dyDescent="0.5">
      <c r="A89" s="77" t="str">
        <f>F89</f>
        <v/>
      </c>
      <c r="B89" s="17" t="str">
        <f>'5k Women'!B89</f>
        <v>Anjie</v>
      </c>
      <c r="C89" s="17" t="str">
        <f>'5k Women'!C89</f>
        <v>Mok</v>
      </c>
      <c r="D89" s="8" t="str">
        <f t="shared" si="24"/>
        <v/>
      </c>
      <c r="E89" s="8" t="str">
        <f>IF(OR(D89="",COUNTIF($D$4:$D$124,"="&amp;D89)&lt;=1),"",IF(COUNTIF($D$4:$D89,"="&amp;D89)=1,"",COUNTIF($D$4:$D89,"="&amp;D89)-1))</f>
        <v/>
      </c>
      <c r="F89" s="8" t="str">
        <f>IF(D89="","",SUM(D89:E89))</f>
        <v/>
      </c>
      <c r="G89" s="6">
        <f t="shared" si="34"/>
        <v>0</v>
      </c>
      <c r="H89" s="6"/>
      <c r="I89" s="6"/>
      <c r="J89" s="6"/>
      <c r="K89" s="6"/>
      <c r="L89" s="6"/>
      <c r="M89" s="6"/>
      <c r="N89" s="6"/>
      <c r="O89" s="6"/>
      <c r="P89" s="6"/>
      <c r="Q89" s="6"/>
      <c r="R89" s="6"/>
      <c r="S89" s="6"/>
      <c r="T89" s="6"/>
      <c r="U89" s="6"/>
      <c r="V89" s="6"/>
      <c r="W89" s="6"/>
      <c r="X89" s="6"/>
      <c r="Y89" s="6"/>
      <c r="Z89" s="6"/>
      <c r="AA89" s="6"/>
      <c r="AB89" s="6"/>
      <c r="AC89" s="6"/>
      <c r="AD89" s="6"/>
      <c r="AE89" s="6"/>
      <c r="AF89" s="6"/>
      <c r="AG89" s="6"/>
      <c r="AH89" s="102"/>
      <c r="AJ89" s="6"/>
    </row>
    <row r="90" spans="1:36" x14ac:dyDescent="0.5">
      <c r="A90" s="77" t="str">
        <f>F90</f>
        <v/>
      </c>
      <c r="B90" s="17" t="str">
        <f>'5k Women'!B90</f>
        <v>Tina</v>
      </c>
      <c r="C90" s="17" t="str">
        <f>'5k Women'!C90</f>
        <v>Newton</v>
      </c>
      <c r="D90" s="8" t="str">
        <f t="shared" si="24"/>
        <v/>
      </c>
      <c r="E90" s="8" t="str">
        <f>IF(OR(D90="",COUNTIF($D$4:$D$124,"="&amp;D90)&lt;=1),"",IF(COUNTIF($D$4:$D90,"="&amp;D90)=1,"",COUNTIF($D$4:$D90,"="&amp;D90)-1))</f>
        <v/>
      </c>
      <c r="F90" s="8" t="str">
        <f>IF(D90="","",SUM(D90:E90))</f>
        <v/>
      </c>
      <c r="G90" s="6">
        <f t="shared" si="22"/>
        <v>0</v>
      </c>
      <c r="H90" s="6"/>
      <c r="I90" s="6"/>
      <c r="J90" s="6"/>
      <c r="K90" s="6"/>
      <c r="L90" s="6"/>
      <c r="M90" s="6"/>
      <c r="N90" s="6"/>
      <c r="O90" s="6"/>
      <c r="P90" s="6"/>
      <c r="Q90" s="6"/>
      <c r="R90" s="6"/>
      <c r="S90" s="6"/>
      <c r="T90" s="6"/>
      <c r="U90" s="6"/>
      <c r="V90" s="6" t="str">
        <f t="shared" si="23"/>
        <v/>
      </c>
      <c r="W90" s="6"/>
      <c r="X90" s="6"/>
      <c r="Y90" s="6"/>
      <c r="Z90" s="6"/>
      <c r="AA90" s="6"/>
      <c r="AB90" s="6"/>
      <c r="AC90" s="6"/>
      <c r="AD90" s="6"/>
      <c r="AE90" s="6"/>
      <c r="AF90" s="6"/>
      <c r="AG90" s="6"/>
      <c r="AH90" s="102"/>
      <c r="AJ90" s="6"/>
    </row>
    <row r="91" spans="1:36" x14ac:dyDescent="0.5">
      <c r="A91" s="77" t="str">
        <f t="shared" si="25"/>
        <v/>
      </c>
      <c r="B91" s="17" t="str">
        <f>'5k Women'!B91</f>
        <v>Fiona</v>
      </c>
      <c r="C91" s="17" t="str">
        <f>'5k Women'!C91</f>
        <v>Oakes</v>
      </c>
      <c r="D91" s="8" t="str">
        <f t="shared" si="24"/>
        <v/>
      </c>
      <c r="E91" s="8" t="str">
        <f>IF(OR(D91="",COUNTIF($D$4:$D$124,"="&amp;D91)&lt;=1),"",IF(COUNTIF($D$4:$D91,"="&amp;D91)=1,"",COUNTIF($D$4:$D91,"="&amp;D91)-1))</f>
        <v/>
      </c>
      <c r="F91" s="8" t="str">
        <f t="shared" si="26"/>
        <v/>
      </c>
      <c r="G91" s="6">
        <f t="shared" si="22"/>
        <v>0</v>
      </c>
      <c r="H91" s="6"/>
      <c r="I91" s="6"/>
      <c r="J91" s="6"/>
      <c r="K91" s="6"/>
      <c r="L91" s="6"/>
      <c r="M91" s="6"/>
      <c r="N91" s="6"/>
      <c r="O91" s="6"/>
      <c r="P91" s="6"/>
      <c r="Q91" s="6"/>
      <c r="R91" s="6"/>
      <c r="S91" s="6"/>
      <c r="T91" s="6"/>
      <c r="U91" s="6"/>
      <c r="V91" s="6" t="str">
        <f t="shared" si="23"/>
        <v/>
      </c>
      <c r="W91" s="6"/>
      <c r="X91" s="6"/>
      <c r="Y91" s="6"/>
      <c r="Z91" s="6"/>
      <c r="AA91" s="6"/>
      <c r="AB91" s="6"/>
      <c r="AC91" s="6"/>
      <c r="AD91" s="6"/>
      <c r="AE91" s="6"/>
      <c r="AF91" s="6"/>
      <c r="AG91" s="6"/>
      <c r="AH91" s="102"/>
      <c r="AJ91" s="6"/>
    </row>
    <row r="92" spans="1:36" x14ac:dyDescent="0.5">
      <c r="A92" s="77" t="str">
        <f t="shared" si="25"/>
        <v/>
      </c>
      <c r="B92" s="17" t="str">
        <f>'5k Women'!B92</f>
        <v>Sara Elizabeth</v>
      </c>
      <c r="C92" s="17" t="str">
        <f>'5k Women'!C92</f>
        <v>Owen</v>
      </c>
      <c r="D92" s="8" t="str">
        <f t="shared" si="24"/>
        <v/>
      </c>
      <c r="E92" s="8" t="str">
        <f>IF(OR(D92="",COUNTIF($D$4:$D$124,"="&amp;D92)&lt;=1),"",IF(COUNTIF($D$4:$D92,"="&amp;D92)=1,"",COUNTIF($D$4:$D92,"="&amp;D92)-1))</f>
        <v/>
      </c>
      <c r="F92" s="8" t="str">
        <f t="shared" si="26"/>
        <v/>
      </c>
      <c r="G92" s="6">
        <f t="shared" si="22"/>
        <v>0</v>
      </c>
      <c r="H92" s="6"/>
      <c r="I92" s="6"/>
      <c r="J92" s="6"/>
      <c r="K92" s="6"/>
      <c r="L92" s="6"/>
      <c r="M92" s="6"/>
      <c r="N92" s="6"/>
      <c r="O92" s="6"/>
      <c r="P92" s="6"/>
      <c r="Q92" s="6"/>
      <c r="R92" s="6"/>
      <c r="S92" s="6"/>
      <c r="T92" s="6"/>
      <c r="U92" s="6"/>
      <c r="V92" s="6" t="str">
        <f t="shared" si="23"/>
        <v/>
      </c>
      <c r="W92" s="6"/>
      <c r="X92" s="6"/>
      <c r="Y92" s="6"/>
      <c r="Z92" s="6"/>
      <c r="AA92" s="6"/>
      <c r="AB92" s="6"/>
      <c r="AC92" s="6"/>
      <c r="AD92" s="6"/>
      <c r="AE92" s="6"/>
      <c r="AF92" s="6"/>
      <c r="AG92" s="6"/>
      <c r="AH92" s="102"/>
      <c r="AJ92" s="6"/>
    </row>
    <row r="93" spans="1:36" x14ac:dyDescent="0.5">
      <c r="A93" s="77" t="str">
        <f>F93</f>
        <v/>
      </c>
      <c r="B93" s="17" t="str">
        <f>'5k Women'!B93</f>
        <v>Hollie</v>
      </c>
      <c r="C93" s="17" t="str">
        <f>'5k Women'!C93</f>
        <v>Oxtoby</v>
      </c>
      <c r="D93" s="8" t="str">
        <f t="shared" si="24"/>
        <v/>
      </c>
      <c r="E93" s="8" t="str">
        <f>IF(OR(D93="",COUNTIF($D$4:$D$124,"="&amp;D93)&lt;=1),"",IF(COUNTIF($D$4:$D93,"="&amp;D93)=1,"",COUNTIF($D$4:$D93,"="&amp;D93)-1))</f>
        <v/>
      </c>
      <c r="F93" s="8" t="str">
        <f>IF(D93="","",SUM(D93:E93))</f>
        <v/>
      </c>
      <c r="G93" s="6">
        <f t="shared" si="22"/>
        <v>0</v>
      </c>
      <c r="H93" s="6"/>
      <c r="I93" s="6"/>
      <c r="J93" s="6"/>
      <c r="K93" s="6"/>
      <c r="L93" s="6"/>
      <c r="M93" s="6"/>
      <c r="N93" s="6"/>
      <c r="O93" s="6"/>
      <c r="P93" s="6"/>
      <c r="Q93" s="6"/>
      <c r="R93" s="6"/>
      <c r="S93" s="6"/>
      <c r="T93" s="6"/>
      <c r="U93" s="6"/>
      <c r="V93" s="6" t="str">
        <f t="shared" si="23"/>
        <v/>
      </c>
      <c r="W93" s="6"/>
      <c r="X93" s="6"/>
      <c r="Y93" s="6"/>
      <c r="Z93" s="6"/>
      <c r="AA93" s="6"/>
      <c r="AB93" s="6"/>
      <c r="AC93" s="6"/>
      <c r="AD93" s="6"/>
      <c r="AE93" s="6"/>
      <c r="AF93" s="6"/>
      <c r="AG93" s="6"/>
      <c r="AH93" s="102"/>
      <c r="AJ93" s="6"/>
    </row>
    <row r="94" spans="1:36" x14ac:dyDescent="0.5">
      <c r="A94" s="77">
        <f>F94</f>
        <v>20</v>
      </c>
      <c r="B94" s="17" t="str">
        <f>'5k Women'!B94</f>
        <v>Joanne</v>
      </c>
      <c r="C94" s="17" t="str">
        <f>'5k Women'!C94</f>
        <v>Parnell</v>
      </c>
      <c r="D94" s="8">
        <f t="shared" si="24"/>
        <v>20</v>
      </c>
      <c r="E94" s="8" t="str">
        <f>IF(OR(D94="",COUNTIF($D$4:$D$124,"="&amp;D94)&lt;=1),"",IF(COUNTIF($D$4:$D94,"="&amp;D94)=1,"",COUNTIF($D$4:$D94,"="&amp;D94)-1))</f>
        <v/>
      </c>
      <c r="F94" s="8">
        <f>IF(D94="","",SUM(D94:E94))</f>
        <v>20</v>
      </c>
      <c r="G94" s="6">
        <f t="shared" si="22"/>
        <v>0.11436342592592592</v>
      </c>
      <c r="H94" s="6"/>
      <c r="I94" s="6"/>
      <c r="J94" s="6"/>
      <c r="K94" s="6"/>
      <c r="L94" s="6"/>
      <c r="M94" s="6"/>
      <c r="N94" s="6">
        <v>0.11436342592592592</v>
      </c>
      <c r="O94" s="6"/>
      <c r="P94" s="6"/>
      <c r="Q94" s="6"/>
      <c r="R94" s="6"/>
      <c r="S94" s="6"/>
      <c r="T94" s="6"/>
      <c r="U94" s="6"/>
      <c r="V94" s="6" t="str">
        <f t="shared" si="23"/>
        <v/>
      </c>
      <c r="W94" s="6"/>
      <c r="X94" s="6"/>
      <c r="Y94" s="6"/>
      <c r="Z94" s="6"/>
      <c r="AA94" s="6"/>
      <c r="AB94" s="6"/>
      <c r="AC94" s="6"/>
      <c r="AD94" s="6"/>
      <c r="AE94" s="6"/>
      <c r="AF94" s="6"/>
      <c r="AG94" s="6"/>
      <c r="AH94" s="102"/>
      <c r="AJ94" s="6"/>
    </row>
    <row r="95" spans="1:36" x14ac:dyDescent="0.5">
      <c r="A95" s="77" t="str">
        <f t="shared" si="25"/>
        <v/>
      </c>
      <c r="B95" s="17" t="str">
        <f>'5k Women'!B95</f>
        <v>Sarah</v>
      </c>
      <c r="C95" s="17" t="str">
        <f>'5k Women'!C95</f>
        <v>Pearson</v>
      </c>
      <c r="D95" s="8" t="str">
        <f t="shared" si="24"/>
        <v/>
      </c>
      <c r="E95" s="8" t="str">
        <f>IF(OR(D95="",COUNTIF($D$4:$D$124,"="&amp;D95)&lt;=1),"",IF(COUNTIF($D$4:$D95,"="&amp;D95)=1,"",COUNTIF($D$4:$D95,"="&amp;D95)-1))</f>
        <v/>
      </c>
      <c r="F95" s="8" t="str">
        <f t="shared" si="26"/>
        <v/>
      </c>
      <c r="G95" s="6">
        <f t="shared" si="22"/>
        <v>0</v>
      </c>
      <c r="H95" s="6"/>
      <c r="I95" s="6"/>
      <c r="J95" s="6"/>
      <c r="K95" s="6"/>
      <c r="L95" s="6"/>
      <c r="M95" s="6"/>
      <c r="N95" s="6"/>
      <c r="O95" s="6"/>
      <c r="P95" s="6"/>
      <c r="Q95" s="6"/>
      <c r="R95" s="6"/>
      <c r="S95" s="6"/>
      <c r="T95" s="6"/>
      <c r="U95" s="6"/>
      <c r="V95" s="6" t="str">
        <f t="shared" si="23"/>
        <v/>
      </c>
      <c r="W95" s="6"/>
      <c r="X95" s="6"/>
      <c r="Y95" s="6"/>
      <c r="Z95" s="6"/>
      <c r="AA95" s="6"/>
      <c r="AB95" s="6"/>
      <c r="AC95" s="6"/>
      <c r="AD95" s="6"/>
      <c r="AE95" s="6"/>
      <c r="AF95" s="6"/>
      <c r="AG95" s="6"/>
      <c r="AH95" s="102"/>
      <c r="AJ95" s="6"/>
    </row>
    <row r="96" spans="1:36" x14ac:dyDescent="0.5">
      <c r="A96" s="77" t="str">
        <f>F96</f>
        <v/>
      </c>
      <c r="B96" s="17" t="str">
        <f>'5k Women'!B96</f>
        <v>Fee</v>
      </c>
      <c r="C96" s="17" t="str">
        <f>'5k Women'!C96</f>
        <v>Pearsons</v>
      </c>
      <c r="D96" s="8" t="str">
        <f t="shared" si="24"/>
        <v/>
      </c>
      <c r="E96" s="8" t="str">
        <f>IF(OR(D96="",COUNTIF($D$4:$D$124,"="&amp;D96)&lt;=1),"",IF(COUNTIF($D$4:$D96,"="&amp;D96)=1,"",COUNTIF($D$4:$D96,"="&amp;D96)-1))</f>
        <v/>
      </c>
      <c r="F96" s="8" t="str">
        <f>IF(D96="","",SUM(D96:E96))</f>
        <v/>
      </c>
      <c r="G96" s="6">
        <f t="shared" si="22"/>
        <v>0</v>
      </c>
      <c r="H96" s="6"/>
      <c r="I96" s="6"/>
      <c r="J96" s="6"/>
      <c r="K96" s="6"/>
      <c r="L96" s="6"/>
      <c r="M96" s="6"/>
      <c r="N96" s="6"/>
      <c r="O96" s="6"/>
      <c r="P96" s="6"/>
      <c r="Q96" s="6"/>
      <c r="R96" s="6"/>
      <c r="S96" s="6"/>
      <c r="T96" s="6"/>
      <c r="U96" s="6"/>
      <c r="V96" s="6" t="str">
        <f t="shared" si="23"/>
        <v/>
      </c>
      <c r="W96" s="6"/>
      <c r="X96" s="6"/>
      <c r="Y96" s="6"/>
      <c r="Z96" s="6"/>
      <c r="AA96" s="6"/>
      <c r="AB96" s="6"/>
      <c r="AC96" s="6"/>
      <c r="AD96" s="6"/>
      <c r="AE96" s="6"/>
      <c r="AF96" s="6"/>
      <c r="AG96" s="6"/>
      <c r="AH96" s="102"/>
      <c r="AJ96" s="6"/>
    </row>
    <row r="97" spans="1:36" x14ac:dyDescent="0.5">
      <c r="A97" s="77" t="str">
        <f>F97</f>
        <v/>
      </c>
      <c r="B97" s="17" t="str">
        <f>'5k Women'!B97</f>
        <v>Helen</v>
      </c>
      <c r="C97" s="17" t="str">
        <f>'5k Women'!C97</f>
        <v>Pillow</v>
      </c>
      <c r="D97" s="8" t="str">
        <f t="shared" si="24"/>
        <v/>
      </c>
      <c r="E97" s="8" t="str">
        <f>IF(OR(D97="",COUNTIF($D$4:$D$124,"="&amp;D97)&lt;=1),"",IF(COUNTIF($D$4:$D97,"="&amp;D97)=1,"",COUNTIF($D$4:$D97,"="&amp;D97)-1))</f>
        <v/>
      </c>
      <c r="F97" s="8" t="str">
        <f>IF(D97="","",SUM(D97:E97))</f>
        <v/>
      </c>
      <c r="G97" s="6">
        <f t="shared" si="22"/>
        <v>0</v>
      </c>
      <c r="H97" s="6"/>
      <c r="I97" s="6"/>
      <c r="J97" s="6"/>
      <c r="K97" s="6"/>
      <c r="L97" s="6"/>
      <c r="M97" s="6"/>
      <c r="N97" s="6"/>
      <c r="O97" s="6"/>
      <c r="P97" s="6"/>
      <c r="Q97" s="6"/>
      <c r="R97" s="6"/>
      <c r="S97" s="6"/>
      <c r="T97" s="6"/>
      <c r="U97" s="6"/>
      <c r="V97" s="6" t="str">
        <f t="shared" si="23"/>
        <v/>
      </c>
      <c r="W97" s="6"/>
      <c r="X97" s="6"/>
      <c r="Y97" s="6"/>
      <c r="Z97" s="6"/>
      <c r="AA97" s="6"/>
      <c r="AB97" s="6"/>
      <c r="AC97" s="6"/>
      <c r="AD97" s="6"/>
      <c r="AE97" s="6"/>
      <c r="AF97" s="6"/>
      <c r="AG97" s="6"/>
      <c r="AH97" s="102"/>
      <c r="AJ97" s="6"/>
    </row>
    <row r="98" spans="1:36" x14ac:dyDescent="0.5">
      <c r="A98" s="77" t="str">
        <f>F98</f>
        <v/>
      </c>
      <c r="B98" s="17" t="str">
        <f>'5k Women'!B98</f>
        <v>Liz</v>
      </c>
      <c r="C98" s="17" t="str">
        <f>'5k Women'!C98</f>
        <v>Pillow</v>
      </c>
      <c r="D98" s="8" t="str">
        <f t="shared" si="24"/>
        <v/>
      </c>
      <c r="E98" s="8" t="str">
        <f>IF(OR(D98="",COUNTIF($D$4:$D$124,"="&amp;D98)&lt;=1),"",IF(COUNTIF($D$4:$D98,"="&amp;D98)=1,"",COUNTIF($D$4:$D98,"="&amp;D98)-1))</f>
        <v/>
      </c>
      <c r="F98" s="8" t="str">
        <f>IF(D98="","",SUM(D98:E98))</f>
        <v/>
      </c>
      <c r="G98" s="6">
        <f t="shared" si="22"/>
        <v>0</v>
      </c>
      <c r="H98" s="6"/>
      <c r="I98" s="6"/>
      <c r="J98" s="6"/>
      <c r="K98" s="6"/>
      <c r="L98" s="6"/>
      <c r="M98" s="6"/>
      <c r="N98" s="6"/>
      <c r="O98" s="6"/>
      <c r="P98" s="6"/>
      <c r="Q98" s="6"/>
      <c r="R98" s="6"/>
      <c r="S98" s="6"/>
      <c r="T98" s="6"/>
      <c r="U98" s="6"/>
      <c r="V98" s="6" t="str">
        <f t="shared" si="23"/>
        <v/>
      </c>
      <c r="W98" s="6"/>
      <c r="X98" s="6"/>
      <c r="Y98" s="6"/>
      <c r="Z98" s="6"/>
      <c r="AA98" s="6"/>
      <c r="AB98" s="6"/>
      <c r="AC98" s="6"/>
      <c r="AD98" s="6"/>
      <c r="AE98" s="6"/>
      <c r="AF98" s="6"/>
      <c r="AG98" s="6"/>
      <c r="AH98" s="102"/>
      <c r="AJ98" s="6"/>
    </row>
    <row r="99" spans="1:36" x14ac:dyDescent="0.5">
      <c r="A99" s="77" t="str">
        <f>F99</f>
        <v/>
      </c>
      <c r="B99" s="17" t="str">
        <f>'5k Women'!B99</f>
        <v>Sophie</v>
      </c>
      <c r="C99" s="17" t="str">
        <f>'5k Women'!C99</f>
        <v>Reid</v>
      </c>
      <c r="D99" s="8" t="str">
        <f t="shared" si="24"/>
        <v/>
      </c>
      <c r="E99" s="8" t="str">
        <f>IF(OR(D99="",COUNTIF($D$4:$D$124,"="&amp;D99)&lt;=1),"",IF(COUNTIF($D$4:$D99,"="&amp;D99)=1,"",COUNTIF($D$4:$D99,"="&amp;D99)-1))</f>
        <v/>
      </c>
      <c r="F99" s="8" t="str">
        <f>IF(D99="","",SUM(D99:E99))</f>
        <v/>
      </c>
      <c r="G99" s="6">
        <f t="shared" ref="G99:G123" si="35">MIN(H99:AH99)</f>
        <v>0</v>
      </c>
      <c r="H99" s="6"/>
      <c r="I99" s="6"/>
      <c r="J99" s="6"/>
      <c r="K99" s="6"/>
      <c r="L99" s="6"/>
      <c r="M99" s="6"/>
      <c r="N99" s="6"/>
      <c r="O99" s="6"/>
      <c r="P99" s="6"/>
      <c r="Q99" s="6"/>
      <c r="R99" s="6"/>
      <c r="S99" s="6"/>
      <c r="T99" s="6"/>
      <c r="U99" s="6"/>
      <c r="V99" s="6" t="str">
        <f t="shared" si="23"/>
        <v/>
      </c>
      <c r="W99" s="6"/>
      <c r="X99" s="6"/>
      <c r="Y99" s="6"/>
      <c r="Z99" s="6"/>
      <c r="AA99" s="6"/>
      <c r="AB99" s="6"/>
      <c r="AC99" s="6"/>
      <c r="AD99" s="6"/>
      <c r="AE99" s="6"/>
      <c r="AF99" s="6"/>
      <c r="AG99" s="6"/>
      <c r="AH99" s="102"/>
      <c r="AJ99" s="6"/>
    </row>
    <row r="100" spans="1:36" x14ac:dyDescent="0.5">
      <c r="A100" s="77">
        <f t="shared" si="25"/>
        <v>24</v>
      </c>
      <c r="B100" s="17" t="str">
        <f>'5k Women'!B100</f>
        <v>Nicola</v>
      </c>
      <c r="C100" s="17" t="str">
        <f>'5k Women'!C100</f>
        <v>Riley</v>
      </c>
      <c r="D100" s="8">
        <f t="shared" ref="D100:D124" si="36">IF(RANK(G100,G$4:G$124,1)-COUNTIF(G$4:G$124,"=0")&lt;=0,"",RANK(G100,G$4:G$124,1)-COUNTIF(G$4:G$124,"=0"))</f>
        <v>24</v>
      </c>
      <c r="E100" s="8" t="str">
        <f>IF(OR(D100="",COUNTIF($D$4:$D$124,"="&amp;D100)&lt;=1),"",IF(COUNTIF($D$4:$D100,"="&amp;D100)=1,"",COUNTIF($D$4:$D100,"="&amp;D100)-1))</f>
        <v/>
      </c>
      <c r="F100" s="8">
        <f t="shared" si="26"/>
        <v>24</v>
      </c>
      <c r="G100" s="6">
        <f t="shared" si="35"/>
        <v>0.12082175925925925</v>
      </c>
      <c r="H100" s="6"/>
      <c r="I100" s="6"/>
      <c r="J100" s="6"/>
      <c r="K100" s="6"/>
      <c r="L100" s="6"/>
      <c r="M100" s="6"/>
      <c r="N100" s="6"/>
      <c r="O100" s="6">
        <v>0.12082175925925925</v>
      </c>
      <c r="P100" s="6"/>
      <c r="Q100" s="6"/>
      <c r="R100" s="6"/>
      <c r="S100" s="6"/>
      <c r="T100" s="6"/>
      <c r="U100" s="6"/>
      <c r="V100" s="6" t="str">
        <f t="shared" si="23"/>
        <v/>
      </c>
      <c r="W100" s="6"/>
      <c r="X100" s="6"/>
      <c r="Y100" s="6">
        <v>0.12708333333333333</v>
      </c>
      <c r="Z100" s="6"/>
      <c r="AA100" s="6"/>
      <c r="AB100" s="6"/>
      <c r="AC100" s="6"/>
      <c r="AD100" s="6"/>
      <c r="AE100" s="6"/>
      <c r="AF100" s="6"/>
      <c r="AG100" s="6"/>
      <c r="AH100" s="102"/>
      <c r="AJ100" s="6"/>
    </row>
    <row r="101" spans="1:36" x14ac:dyDescent="0.5">
      <c r="A101" s="77">
        <f t="shared" si="25"/>
        <v>25</v>
      </c>
      <c r="B101" s="17" t="str">
        <f>'5k Women'!B101</f>
        <v>Joanna</v>
      </c>
      <c r="C101" s="17" t="str">
        <f>'5k Women'!C101</f>
        <v>Rowland</v>
      </c>
      <c r="D101" s="8">
        <f t="shared" si="36"/>
        <v>25</v>
      </c>
      <c r="E101" s="8" t="str">
        <f>IF(OR(D101="",COUNTIF($D$4:$D$124,"="&amp;D101)&lt;=1),"",IF(COUNTIF($D$4:$D101,"="&amp;D101)=1,"",COUNTIF($D$4:$D101,"="&amp;D101)-1))</f>
        <v/>
      </c>
      <c r="F101" s="8">
        <f t="shared" si="26"/>
        <v>25</v>
      </c>
      <c r="G101" s="6">
        <f t="shared" si="35"/>
        <v>0.12186342592592593</v>
      </c>
      <c r="H101" s="6"/>
      <c r="I101" s="6"/>
      <c r="J101" s="6"/>
      <c r="K101" s="6"/>
      <c r="L101" s="6"/>
      <c r="M101" s="6"/>
      <c r="N101" s="6"/>
      <c r="O101" s="6">
        <v>0.12186342592592593</v>
      </c>
      <c r="P101" s="6"/>
      <c r="Q101" s="6"/>
      <c r="R101" s="6"/>
      <c r="S101" s="6"/>
      <c r="T101" s="6"/>
      <c r="U101" s="6"/>
      <c r="V101" s="6" t="str">
        <f t="shared" si="23"/>
        <v/>
      </c>
      <c r="W101" s="6"/>
      <c r="X101" s="6"/>
      <c r="Y101" s="6">
        <v>0.12708333333333333</v>
      </c>
      <c r="Z101" s="6"/>
      <c r="AA101" s="6"/>
      <c r="AB101" s="6"/>
      <c r="AC101" s="6"/>
      <c r="AD101" s="6"/>
      <c r="AE101" s="6"/>
      <c r="AF101" s="6"/>
      <c r="AG101" s="6"/>
      <c r="AH101" s="102"/>
      <c r="AJ101" s="6"/>
    </row>
    <row r="102" spans="1:36" x14ac:dyDescent="0.5">
      <c r="A102" s="77" t="str">
        <f t="shared" si="25"/>
        <v/>
      </c>
      <c r="B102" s="17" t="str">
        <f>'5k Women'!B102</f>
        <v>Helen</v>
      </c>
      <c r="C102" s="17" t="str">
        <f>'5k Women'!C102</f>
        <v>Ryan</v>
      </c>
      <c r="D102" s="8" t="str">
        <f t="shared" si="36"/>
        <v/>
      </c>
      <c r="E102" s="8" t="str">
        <f>IF(OR(D102="",COUNTIF($D$4:$D$124,"="&amp;D102)&lt;=1),"",IF(COUNTIF($D$4:$D102,"="&amp;D102)=1,"",COUNTIF($D$4:$D102,"="&amp;D102)-1))</f>
        <v/>
      </c>
      <c r="F102" s="8" t="str">
        <f t="shared" si="26"/>
        <v/>
      </c>
      <c r="G102" s="6">
        <f t="shared" si="35"/>
        <v>0</v>
      </c>
      <c r="H102" s="6"/>
      <c r="I102" s="6"/>
      <c r="J102" s="6"/>
      <c r="K102" s="6"/>
      <c r="L102" s="6"/>
      <c r="M102" s="6"/>
      <c r="N102" s="6"/>
      <c r="O102" s="6"/>
      <c r="P102" s="6"/>
      <c r="Q102" s="6"/>
      <c r="R102" s="6"/>
      <c r="S102" s="6"/>
      <c r="T102" s="6"/>
      <c r="U102" s="6"/>
      <c r="V102" s="6" t="str">
        <f t="shared" si="23"/>
        <v/>
      </c>
      <c r="W102" s="6"/>
      <c r="X102" s="6"/>
      <c r="Y102" s="6"/>
      <c r="Z102" s="6"/>
      <c r="AA102" s="6"/>
      <c r="AB102" s="6"/>
      <c r="AC102" s="6"/>
      <c r="AD102" s="6"/>
      <c r="AE102" s="6"/>
      <c r="AF102" s="6"/>
      <c r="AG102" s="6"/>
      <c r="AH102" s="102"/>
      <c r="AJ102" s="6"/>
    </row>
    <row r="103" spans="1:36" x14ac:dyDescent="0.5">
      <c r="A103" s="77" t="str">
        <f t="shared" ref="A103:A109" si="37">F103</f>
        <v/>
      </c>
      <c r="B103" s="17" t="str">
        <f>'5k Women'!B103</f>
        <v>Alice</v>
      </c>
      <c r="C103" s="17" t="str">
        <f>'5k Women'!C103</f>
        <v>Shepherd</v>
      </c>
      <c r="D103" s="8" t="str">
        <f t="shared" si="36"/>
        <v/>
      </c>
      <c r="E103" s="8" t="str">
        <f>IF(OR(D103="",COUNTIF($D$4:$D$124,"="&amp;D103)&lt;=1),"",IF(COUNTIF($D$4:$D103,"="&amp;D103)=1,"",COUNTIF($D$4:$D103,"="&amp;D103)-1))</f>
        <v/>
      </c>
      <c r="F103" s="8" t="str">
        <f t="shared" ref="F103:F109" si="38">IF(D103="","",SUM(D103:E103))</f>
        <v/>
      </c>
      <c r="G103" s="6">
        <f t="shared" si="35"/>
        <v>0</v>
      </c>
      <c r="H103" s="6"/>
      <c r="I103" s="6"/>
      <c r="J103" s="6"/>
      <c r="K103" s="6"/>
      <c r="L103" s="6"/>
      <c r="M103" s="6"/>
      <c r="N103" s="6"/>
      <c r="O103" s="6"/>
      <c r="P103" s="6"/>
      <c r="Q103" s="6"/>
      <c r="R103" s="6"/>
      <c r="S103" s="6"/>
      <c r="T103" s="6"/>
      <c r="U103" s="6"/>
      <c r="V103" s="6"/>
      <c r="W103" s="6"/>
      <c r="X103" s="6"/>
      <c r="Y103" s="6"/>
      <c r="Z103" s="6"/>
      <c r="AA103" s="6"/>
      <c r="AB103" s="6"/>
      <c r="AC103" s="6"/>
      <c r="AD103" s="6"/>
      <c r="AE103" s="6"/>
      <c r="AF103" s="6"/>
      <c r="AG103" s="6"/>
      <c r="AH103" s="102"/>
      <c r="AJ103" s="6"/>
    </row>
    <row r="104" spans="1:36" x14ac:dyDescent="0.5">
      <c r="A104" s="77" t="str">
        <f t="shared" si="37"/>
        <v/>
      </c>
      <c r="B104" s="17" t="str">
        <f>'5k Women'!B104</f>
        <v>Hannah</v>
      </c>
      <c r="C104" s="17" t="str">
        <f>'5k Women'!C104</f>
        <v>Simons</v>
      </c>
      <c r="D104" s="8" t="str">
        <f t="shared" si="36"/>
        <v/>
      </c>
      <c r="E104" s="8" t="str">
        <f>IF(OR(D104="",COUNTIF($D$4:$D$124,"="&amp;D104)&lt;=1),"",IF(COUNTIF($D$4:$D104,"="&amp;D104)=1,"",COUNTIF($D$4:$D104,"="&amp;D104)-1))</f>
        <v/>
      </c>
      <c r="F104" s="8" t="str">
        <f t="shared" si="38"/>
        <v/>
      </c>
      <c r="G104" s="6">
        <f t="shared" ref="G104" si="39">MIN(H104:AH104)</f>
        <v>0</v>
      </c>
      <c r="H104" s="6"/>
      <c r="I104" s="6"/>
      <c r="J104" s="6"/>
      <c r="K104" s="6"/>
      <c r="L104" s="6"/>
      <c r="M104" s="6"/>
      <c r="N104" s="6"/>
      <c r="O104" s="6"/>
      <c r="P104" s="6"/>
      <c r="Q104" s="6"/>
      <c r="R104" s="6"/>
      <c r="S104" s="6"/>
      <c r="T104" s="6"/>
      <c r="U104" s="6"/>
      <c r="V104" s="6"/>
      <c r="W104" s="6"/>
      <c r="X104" s="6"/>
      <c r="Y104" s="6"/>
      <c r="Z104" s="6"/>
      <c r="AA104" s="6"/>
      <c r="AB104" s="6"/>
      <c r="AC104" s="6"/>
      <c r="AD104" s="6"/>
      <c r="AE104" s="6"/>
      <c r="AF104" s="6"/>
      <c r="AG104" s="6"/>
      <c r="AH104" s="102"/>
      <c r="AJ104" s="6"/>
    </row>
    <row r="105" spans="1:36" x14ac:dyDescent="0.5">
      <c r="A105" s="77" t="str">
        <f t="shared" si="37"/>
        <v/>
      </c>
      <c r="B105" s="17" t="str">
        <f>'5k Women'!B105</f>
        <v>Donna</v>
      </c>
      <c r="C105" s="17" t="str">
        <f>'5k Women'!C105</f>
        <v>Smith</v>
      </c>
      <c r="D105" s="8" t="str">
        <f t="shared" si="36"/>
        <v/>
      </c>
      <c r="E105" s="8" t="str">
        <f>IF(OR(D105="",COUNTIF($D$4:$D$124,"="&amp;D105)&lt;=1),"",IF(COUNTIF($D$4:$D105,"="&amp;D105)=1,"",COUNTIF($D$4:$D105,"="&amp;D105)-1))</f>
        <v/>
      </c>
      <c r="F105" s="8" t="str">
        <f t="shared" si="38"/>
        <v/>
      </c>
      <c r="G105" s="6">
        <f t="shared" si="35"/>
        <v>0</v>
      </c>
      <c r="H105" s="6"/>
      <c r="I105" s="6"/>
      <c r="J105" s="6"/>
      <c r="K105" s="6"/>
      <c r="L105" s="6"/>
      <c r="M105" s="6"/>
      <c r="N105" s="6"/>
      <c r="O105" s="6"/>
      <c r="P105" s="6"/>
      <c r="Q105" s="6"/>
      <c r="R105" s="6"/>
      <c r="S105" s="6"/>
      <c r="T105" s="6"/>
      <c r="U105" s="6"/>
      <c r="V105" s="6" t="str">
        <f t="shared" si="23"/>
        <v/>
      </c>
      <c r="W105" s="6"/>
      <c r="X105" s="6"/>
      <c r="Y105" s="6"/>
      <c r="Z105" s="6"/>
      <c r="AA105" s="6"/>
      <c r="AB105" s="6"/>
      <c r="AC105" s="6"/>
      <c r="AD105" s="6"/>
      <c r="AE105" s="6"/>
      <c r="AF105" s="6"/>
      <c r="AG105" s="6"/>
      <c r="AH105" s="102"/>
      <c r="AJ105" s="6"/>
    </row>
    <row r="106" spans="1:36" x14ac:dyDescent="0.5">
      <c r="A106" s="77" t="str">
        <f t="shared" si="37"/>
        <v/>
      </c>
      <c r="B106" s="17" t="str">
        <f>'5k Women'!B106</f>
        <v>Emily</v>
      </c>
      <c r="C106" s="17" t="str">
        <f>'5k Women'!C106</f>
        <v>Soanes</v>
      </c>
      <c r="D106" s="8" t="str">
        <f t="shared" si="36"/>
        <v/>
      </c>
      <c r="E106" s="8" t="str">
        <f>IF(OR(D106="",COUNTIF($D$4:$D$124,"="&amp;D106)&lt;=1),"",IF(COUNTIF($D$4:$D106,"="&amp;D106)=1,"",COUNTIF($D$4:$D106,"="&amp;D106)-1))</f>
        <v/>
      </c>
      <c r="F106" s="8" t="str">
        <f t="shared" si="38"/>
        <v/>
      </c>
      <c r="G106" s="6">
        <f t="shared" si="35"/>
        <v>0</v>
      </c>
      <c r="H106" s="6"/>
      <c r="I106" s="6"/>
      <c r="J106" s="6"/>
      <c r="K106" s="6"/>
      <c r="L106" s="6"/>
      <c r="M106" s="6"/>
      <c r="N106" s="6"/>
      <c r="O106" s="6"/>
      <c r="P106" s="6"/>
      <c r="Q106" s="6"/>
      <c r="R106" s="6"/>
      <c r="S106" s="6"/>
      <c r="T106" s="6"/>
      <c r="U106" s="6"/>
      <c r="V106" s="6" t="str">
        <f t="shared" si="23"/>
        <v/>
      </c>
      <c r="W106" s="6"/>
      <c r="X106" s="6"/>
      <c r="Y106" s="6"/>
      <c r="Z106" s="6"/>
      <c r="AA106" s="6"/>
      <c r="AB106" s="6"/>
      <c r="AC106" s="6"/>
      <c r="AD106" s="6"/>
      <c r="AE106" s="6"/>
      <c r="AF106" s="6"/>
      <c r="AG106" s="6"/>
      <c r="AH106" s="102"/>
      <c r="AJ106" s="6"/>
    </row>
    <row r="107" spans="1:36" x14ac:dyDescent="0.5">
      <c r="A107" s="77" t="str">
        <f t="shared" si="37"/>
        <v/>
      </c>
      <c r="B107" s="17" t="str">
        <f>'5k Women'!B107</f>
        <v>Helen</v>
      </c>
      <c r="C107" s="17" t="str">
        <f>'5k Women'!C107</f>
        <v>Storr</v>
      </c>
      <c r="D107" s="8" t="str">
        <f t="shared" si="36"/>
        <v/>
      </c>
      <c r="E107" s="8" t="str">
        <f>IF(OR(D107="",COUNTIF($D$4:$D$124,"="&amp;D107)&lt;=1),"",IF(COUNTIF($D$4:$D107,"="&amp;D107)=1,"",COUNTIF($D$4:$D107,"="&amp;D107)-1))</f>
        <v/>
      </c>
      <c r="F107" s="8" t="str">
        <f t="shared" si="38"/>
        <v/>
      </c>
      <c r="G107" s="6">
        <f t="shared" si="35"/>
        <v>0</v>
      </c>
      <c r="H107" s="6"/>
      <c r="I107" s="6"/>
      <c r="J107" s="6"/>
      <c r="K107" s="6"/>
      <c r="L107" s="6"/>
      <c r="M107" s="6"/>
      <c r="N107" s="6"/>
      <c r="O107" s="6"/>
      <c r="P107" s="6"/>
      <c r="Q107" s="6"/>
      <c r="R107" s="6"/>
      <c r="S107" s="6"/>
      <c r="T107" s="6"/>
      <c r="U107" s="6"/>
      <c r="V107" s="6" t="str">
        <f t="shared" si="23"/>
        <v/>
      </c>
      <c r="W107" s="6"/>
      <c r="X107" s="6"/>
      <c r="Y107" s="6"/>
      <c r="Z107" s="6"/>
      <c r="AA107" s="6"/>
      <c r="AB107" s="6"/>
      <c r="AC107" s="6"/>
      <c r="AD107" s="6"/>
      <c r="AE107" s="6"/>
      <c r="AF107" s="6"/>
      <c r="AG107" s="6"/>
      <c r="AH107" s="102"/>
      <c r="AJ107" s="6"/>
    </row>
    <row r="108" spans="1:36" x14ac:dyDescent="0.5">
      <c r="A108" s="77" t="str">
        <f t="shared" si="37"/>
        <v/>
      </c>
      <c r="B108" s="17" t="str">
        <f>'5k Women'!B108</f>
        <v>Jade</v>
      </c>
      <c r="C108" s="17" t="str">
        <f>'5k Women'!C108</f>
        <v>Stowell</v>
      </c>
      <c r="D108" s="8" t="str">
        <f t="shared" si="36"/>
        <v/>
      </c>
      <c r="E108" s="8" t="str">
        <f>IF(OR(D108="",COUNTIF($D$4:$D$124,"="&amp;D108)&lt;=1),"",IF(COUNTIF($D$4:$D108,"="&amp;D108)=1,"",COUNTIF($D$4:$D108,"="&amp;D108)-1))</f>
        <v/>
      </c>
      <c r="F108" s="8" t="str">
        <f t="shared" si="38"/>
        <v/>
      </c>
      <c r="G108" s="6">
        <f t="shared" si="35"/>
        <v>0</v>
      </c>
      <c r="H108" s="6"/>
      <c r="I108" s="6"/>
      <c r="J108" s="6"/>
      <c r="K108" s="6"/>
      <c r="L108" s="6"/>
      <c r="M108" s="6"/>
      <c r="N108" s="6"/>
      <c r="O108" s="6"/>
      <c r="P108" s="6"/>
      <c r="Q108" s="6"/>
      <c r="R108" s="6"/>
      <c r="S108" s="6"/>
      <c r="T108" s="6"/>
      <c r="U108" s="6"/>
      <c r="V108" s="6" t="str">
        <f t="shared" si="23"/>
        <v/>
      </c>
      <c r="W108" s="6"/>
      <c r="X108" s="6"/>
      <c r="Y108" s="6"/>
      <c r="Z108" s="6"/>
      <c r="AA108" s="6"/>
      <c r="AB108" s="6"/>
      <c r="AC108" s="6"/>
      <c r="AD108" s="6"/>
      <c r="AE108" s="6"/>
      <c r="AF108" s="6"/>
      <c r="AG108" s="6"/>
      <c r="AH108" s="102"/>
      <c r="AJ108" s="6"/>
    </row>
    <row r="109" spans="1:36" x14ac:dyDescent="0.5">
      <c r="A109" s="77" t="str">
        <f t="shared" si="37"/>
        <v/>
      </c>
      <c r="B109" s="17" t="str">
        <f>'5k Women'!B109</f>
        <v>Samantha</v>
      </c>
      <c r="C109" s="17" t="str">
        <f>'5k Women'!C109</f>
        <v>Tather</v>
      </c>
      <c r="D109" s="8" t="str">
        <f t="shared" si="36"/>
        <v/>
      </c>
      <c r="E109" s="8" t="str">
        <f>IF(OR(D109="",COUNTIF($D$4:$D$124,"="&amp;D109)&lt;=1),"",IF(COUNTIF($D$4:$D109,"="&amp;D109)=1,"",COUNTIF($D$4:$D109,"="&amp;D109)-1))</f>
        <v/>
      </c>
      <c r="F109" s="8" t="str">
        <f t="shared" si="38"/>
        <v/>
      </c>
      <c r="G109" s="6">
        <f t="shared" si="35"/>
        <v>0</v>
      </c>
      <c r="H109" s="6"/>
      <c r="I109" s="6"/>
      <c r="J109" s="6"/>
      <c r="K109" s="6"/>
      <c r="L109" s="6"/>
      <c r="M109" s="6"/>
      <c r="N109" s="6"/>
      <c r="O109" s="6"/>
      <c r="P109" s="6"/>
      <c r="Q109" s="6"/>
      <c r="R109" s="6"/>
      <c r="S109" s="6"/>
      <c r="T109" s="6"/>
      <c r="U109" s="6"/>
      <c r="V109" s="6" t="str">
        <f t="shared" si="23"/>
        <v/>
      </c>
      <c r="W109" s="6"/>
      <c r="X109" s="6"/>
      <c r="Y109" s="6"/>
      <c r="Z109" s="6"/>
      <c r="AA109" s="6"/>
      <c r="AB109" s="6"/>
      <c r="AC109" s="6"/>
      <c r="AD109" s="6"/>
      <c r="AE109" s="6"/>
      <c r="AF109" s="6"/>
      <c r="AG109" s="6"/>
      <c r="AH109" s="102"/>
      <c r="AJ109" s="6"/>
    </row>
    <row r="110" spans="1:36" x14ac:dyDescent="0.5">
      <c r="A110" s="77" t="str">
        <f t="shared" ref="A110" si="40">F110</f>
        <v/>
      </c>
      <c r="B110" s="17" t="str">
        <f>'5k Women'!B110</f>
        <v>Carol</v>
      </c>
      <c r="C110" s="17" t="str">
        <f>'5k Women'!C110</f>
        <v>Taylor</v>
      </c>
      <c r="D110" s="8" t="str">
        <f t="shared" si="36"/>
        <v/>
      </c>
      <c r="E110" s="8" t="str">
        <f>IF(OR(D110="",COUNTIF($D$4:$D$124,"="&amp;D110)&lt;=1),"",IF(COUNTIF($D$4:$D110,"="&amp;D110)=1,"",COUNTIF($D$4:$D110,"="&amp;D110)-1))</f>
        <v/>
      </c>
      <c r="F110" s="8" t="str">
        <f t="shared" ref="F110" si="41">IF(D110="","",SUM(D110:E110))</f>
        <v/>
      </c>
      <c r="G110" s="6">
        <f t="shared" ref="G110" si="42">MIN(H110:AH110)</f>
        <v>0</v>
      </c>
      <c r="H110" s="6"/>
      <c r="I110" s="6"/>
      <c r="J110" s="6"/>
      <c r="K110" s="6"/>
      <c r="L110" s="6"/>
      <c r="M110" s="6"/>
      <c r="N110" s="6"/>
      <c r="O110" s="6"/>
      <c r="P110" s="6"/>
      <c r="Q110" s="6"/>
      <c r="R110" s="6"/>
      <c r="S110" s="6"/>
      <c r="T110" s="6"/>
      <c r="U110" s="6"/>
      <c r="V110" s="6"/>
      <c r="W110" s="6"/>
      <c r="X110" s="6"/>
      <c r="Y110" s="6"/>
      <c r="Z110" s="6"/>
      <c r="AA110" s="6"/>
      <c r="AB110" s="6"/>
      <c r="AC110" s="6"/>
      <c r="AD110" s="6"/>
      <c r="AE110" s="6"/>
      <c r="AF110" s="6"/>
      <c r="AG110" s="6"/>
      <c r="AH110" s="102"/>
      <c r="AJ110" s="6"/>
    </row>
    <row r="111" spans="1:36" x14ac:dyDescent="0.5">
      <c r="A111" s="77" t="str">
        <f t="shared" si="25"/>
        <v/>
      </c>
      <c r="B111" s="17" t="str">
        <f>'5k Women'!B111</f>
        <v>Emma</v>
      </c>
      <c r="C111" s="17" t="str">
        <f>'5k Women'!C111</f>
        <v>Thomson</v>
      </c>
      <c r="D111" s="8" t="str">
        <f t="shared" si="36"/>
        <v/>
      </c>
      <c r="E111" s="8" t="str">
        <f>IF(OR(D111="",COUNTIF($D$4:$D$124,"="&amp;D111)&lt;=1),"",IF(COUNTIF($D$4:$D111,"="&amp;D111)=1,"",COUNTIF($D$4:$D111,"="&amp;D111)-1))</f>
        <v/>
      </c>
      <c r="F111" s="8" t="str">
        <f t="shared" si="26"/>
        <v/>
      </c>
      <c r="G111" s="6">
        <f t="shared" si="35"/>
        <v>0</v>
      </c>
      <c r="H111" s="6"/>
      <c r="I111" s="6"/>
      <c r="J111" s="6"/>
      <c r="K111" s="6"/>
      <c r="L111" s="6"/>
      <c r="M111" s="6"/>
      <c r="N111" s="6"/>
      <c r="O111" s="6"/>
      <c r="P111" s="6"/>
      <c r="Q111" s="6"/>
      <c r="R111" s="6"/>
      <c r="S111" s="6"/>
      <c r="T111" s="6"/>
      <c r="U111" s="6"/>
      <c r="V111" s="6" t="str">
        <f t="shared" si="23"/>
        <v/>
      </c>
      <c r="W111" s="6"/>
      <c r="X111" s="6"/>
      <c r="Y111" s="6"/>
      <c r="Z111" s="6"/>
      <c r="AA111" s="6"/>
      <c r="AB111" s="6"/>
      <c r="AC111" s="6"/>
      <c r="AD111" s="6"/>
      <c r="AE111" s="6"/>
      <c r="AF111" s="6"/>
      <c r="AG111" s="6"/>
      <c r="AH111" s="102"/>
      <c r="AJ111" s="6"/>
    </row>
    <row r="112" spans="1:36" x14ac:dyDescent="0.5">
      <c r="A112" s="77" t="str">
        <f t="shared" si="25"/>
        <v/>
      </c>
      <c r="B112" s="17" t="str">
        <f>'5k Women'!B112</f>
        <v>Justine</v>
      </c>
      <c r="C112" s="17" t="str">
        <f>'5k Women'!C112</f>
        <v>Tomlin</v>
      </c>
      <c r="D112" s="8" t="str">
        <f t="shared" si="36"/>
        <v/>
      </c>
      <c r="E112" s="8" t="str">
        <f>IF(OR(D112="",COUNTIF($D$4:$D$124,"="&amp;D112)&lt;=1),"",IF(COUNTIF($D$4:$D112,"="&amp;D112)=1,"",COUNTIF($D$4:$D112,"="&amp;D112)-1))</f>
        <v/>
      </c>
      <c r="F112" s="8" t="str">
        <f t="shared" si="26"/>
        <v/>
      </c>
      <c r="G112" s="6">
        <f t="shared" si="35"/>
        <v>0</v>
      </c>
      <c r="H112" s="6"/>
      <c r="I112" s="6"/>
      <c r="J112" s="6"/>
      <c r="K112" s="6"/>
      <c r="L112" s="6"/>
      <c r="M112" s="6"/>
      <c r="N112" s="6"/>
      <c r="O112" s="6"/>
      <c r="P112" s="6"/>
      <c r="Q112" s="6"/>
      <c r="R112" s="6"/>
      <c r="S112" s="6"/>
      <c r="T112" s="6"/>
      <c r="U112" s="6"/>
      <c r="V112" s="6" t="str">
        <f t="shared" si="23"/>
        <v/>
      </c>
      <c r="W112" s="6"/>
      <c r="X112" s="6"/>
      <c r="Y112" s="6"/>
      <c r="Z112" s="6"/>
      <c r="AA112" s="6"/>
      <c r="AB112" s="6"/>
      <c r="AC112" s="6"/>
      <c r="AD112" s="6"/>
      <c r="AE112" s="6"/>
      <c r="AF112" s="6"/>
      <c r="AG112" s="6"/>
      <c r="AH112" s="102"/>
      <c r="AJ112" s="6"/>
    </row>
    <row r="113" spans="1:36" x14ac:dyDescent="0.5">
      <c r="A113" s="77">
        <f t="shared" si="25"/>
        <v>9</v>
      </c>
      <c r="B113" s="17" t="str">
        <f>'5k Women'!B113</f>
        <v>Helen</v>
      </c>
      <c r="C113" s="17" t="str">
        <f>'5k Women'!C113</f>
        <v>Townend</v>
      </c>
      <c r="D113" s="8">
        <f t="shared" si="36"/>
        <v>9</v>
      </c>
      <c r="E113" s="8" t="str">
        <f>IF(OR(D113="",COUNTIF($D$4:$D$124,"="&amp;D113)&lt;=1),"",IF(COUNTIF($D$4:$D113,"="&amp;D113)=1,"",COUNTIF($D$4:$D113,"="&amp;D113)-1))</f>
        <v/>
      </c>
      <c r="F113" s="8">
        <f t="shared" si="26"/>
        <v>9</v>
      </c>
      <c r="G113" s="6">
        <f t="shared" si="35"/>
        <v>8.6967592592592596E-2</v>
      </c>
      <c r="H113" s="6"/>
      <c r="I113" s="6"/>
      <c r="J113" s="6"/>
      <c r="K113" s="6"/>
      <c r="L113" s="6"/>
      <c r="M113" s="6"/>
      <c r="N113" s="6">
        <v>8.6967592592592596E-2</v>
      </c>
      <c r="O113" s="6"/>
      <c r="P113" s="6"/>
      <c r="Q113" s="6"/>
      <c r="R113" s="6"/>
      <c r="S113" s="6"/>
      <c r="T113" s="6"/>
      <c r="U113" s="6"/>
      <c r="V113" s="6" t="str">
        <f t="shared" si="23"/>
        <v/>
      </c>
      <c r="W113" s="6"/>
      <c r="X113" s="6"/>
      <c r="Y113" s="6"/>
      <c r="Z113" s="6"/>
      <c r="AA113" s="6"/>
      <c r="AB113" s="6"/>
      <c r="AC113" s="6"/>
      <c r="AD113" s="6"/>
      <c r="AE113" s="6"/>
      <c r="AF113" s="6"/>
      <c r="AG113" s="6"/>
      <c r="AH113" s="102"/>
      <c r="AJ113" s="6"/>
    </row>
    <row r="114" spans="1:36" x14ac:dyDescent="0.5">
      <c r="A114" s="77" t="str">
        <f>F114</f>
        <v/>
      </c>
      <c r="B114" s="17" t="str">
        <f>'5k Women'!B114</f>
        <v>Ellis</v>
      </c>
      <c r="C114" s="17" t="str">
        <f>'5k Women'!C114</f>
        <v>Uttley</v>
      </c>
      <c r="D114" s="8" t="str">
        <f t="shared" si="36"/>
        <v/>
      </c>
      <c r="E114" s="8" t="str">
        <f>IF(OR(D114="",COUNTIF($D$4:$D$124,"="&amp;D114)&lt;=1),"",IF(COUNTIF($D$4:$D114,"="&amp;D114)=1,"",COUNTIF($D$4:$D114,"="&amp;D114)-1))</f>
        <v/>
      </c>
      <c r="F114" s="8" t="str">
        <f>IF(D114="","",SUM(D114:E114))</f>
        <v/>
      </c>
      <c r="G114" s="6">
        <f t="shared" si="35"/>
        <v>0</v>
      </c>
      <c r="H114" s="6"/>
      <c r="I114" s="6"/>
      <c r="J114" s="6"/>
      <c r="K114" s="6"/>
      <c r="L114" s="6"/>
      <c r="M114" s="6"/>
      <c r="N114" s="6"/>
      <c r="O114" s="6"/>
      <c r="P114" s="6"/>
      <c r="Q114" s="6"/>
      <c r="R114" s="6"/>
      <c r="S114" s="6"/>
      <c r="T114" s="6"/>
      <c r="U114" s="6"/>
      <c r="V114" s="6" t="str">
        <f t="shared" si="23"/>
        <v/>
      </c>
      <c r="W114" s="6"/>
      <c r="X114" s="6"/>
      <c r="Y114" s="6"/>
      <c r="Z114" s="6"/>
      <c r="AA114" s="6"/>
      <c r="AB114" s="6"/>
      <c r="AC114" s="6"/>
      <c r="AD114" s="6"/>
      <c r="AE114" s="6"/>
      <c r="AF114" s="6"/>
      <c r="AG114" s="6"/>
      <c r="AH114" s="102"/>
      <c r="AJ114" s="6"/>
    </row>
    <row r="115" spans="1:36" x14ac:dyDescent="0.5">
      <c r="A115" s="77" t="str">
        <f>F115</f>
        <v/>
      </c>
      <c r="B115" s="17" t="str">
        <f>'5k Women'!B115</f>
        <v>Lou</v>
      </c>
      <c r="C115" s="17" t="str">
        <f>'5k Women'!C115</f>
        <v>Waite</v>
      </c>
      <c r="D115" s="8" t="str">
        <f t="shared" si="36"/>
        <v/>
      </c>
      <c r="E115" s="8" t="str">
        <f>IF(OR(D115="",COUNTIF($D$4:$D$124,"="&amp;D115)&lt;=1),"",IF(COUNTIF($D$4:$D115,"="&amp;D115)=1,"",COUNTIF($D$4:$D115,"="&amp;D115)-1))</f>
        <v/>
      </c>
      <c r="F115" s="8" t="str">
        <f>IF(D115="","",SUM(D115:E115))</f>
        <v/>
      </c>
      <c r="G115" s="6">
        <f t="shared" si="35"/>
        <v>0</v>
      </c>
      <c r="H115" s="6"/>
      <c r="I115" s="6"/>
      <c r="J115" s="6"/>
      <c r="K115" s="6"/>
      <c r="L115" s="6"/>
      <c r="M115" s="6"/>
      <c r="N115" s="6"/>
      <c r="O115" s="6"/>
      <c r="P115" s="6"/>
      <c r="Q115" s="6"/>
      <c r="R115" s="6"/>
      <c r="S115" s="6"/>
      <c r="T115" s="6"/>
      <c r="U115" s="6"/>
      <c r="V115" s="6" t="str">
        <f t="shared" si="23"/>
        <v/>
      </c>
      <c r="W115" s="6"/>
      <c r="X115" s="6"/>
      <c r="Y115" s="6"/>
      <c r="Z115" s="6"/>
      <c r="AA115" s="6"/>
      <c r="AB115" s="6"/>
      <c r="AC115" s="6"/>
      <c r="AD115" s="6"/>
      <c r="AE115" s="6"/>
      <c r="AF115" s="6"/>
      <c r="AG115" s="6"/>
      <c r="AH115" s="102"/>
      <c r="AJ115" s="6"/>
    </row>
    <row r="116" spans="1:36" x14ac:dyDescent="0.5">
      <c r="A116" s="77" t="str">
        <f>F116</f>
        <v/>
      </c>
      <c r="B116" s="17" t="str">
        <f>'5k Women'!B116</f>
        <v>Louise</v>
      </c>
      <c r="C116" s="17" t="str">
        <f>'5k Women'!C116</f>
        <v>Walker</v>
      </c>
      <c r="D116" s="8" t="str">
        <f t="shared" si="36"/>
        <v/>
      </c>
      <c r="E116" s="8" t="str">
        <f>IF(OR(D116="",COUNTIF($D$4:$D$124,"="&amp;D116)&lt;=1),"",IF(COUNTIF($D$4:$D116,"="&amp;D116)=1,"",COUNTIF($D$4:$D116,"="&amp;D116)-1))</f>
        <v/>
      </c>
      <c r="F116" s="8" t="str">
        <f>IF(D116="","",SUM(D116:E116))</f>
        <v/>
      </c>
      <c r="G116" s="6">
        <f t="shared" ref="G116" si="43">MIN(H116:AH116)</f>
        <v>0</v>
      </c>
      <c r="H116" s="6"/>
      <c r="I116" s="6"/>
      <c r="J116" s="6"/>
      <c r="K116" s="6"/>
      <c r="L116" s="6"/>
      <c r="M116" s="6"/>
      <c r="N116" s="6"/>
      <c r="O116" s="6"/>
      <c r="P116" s="6"/>
      <c r="Q116" s="6"/>
      <c r="R116" s="6"/>
      <c r="S116" s="6"/>
      <c r="T116" s="6"/>
      <c r="U116" s="6"/>
      <c r="V116" s="6" t="str">
        <f t="shared" si="23"/>
        <v/>
      </c>
      <c r="W116" s="6"/>
      <c r="X116" s="6"/>
      <c r="Y116" s="6"/>
      <c r="Z116" s="6"/>
      <c r="AA116" s="6"/>
      <c r="AB116" s="6"/>
      <c r="AC116" s="6"/>
      <c r="AD116" s="6"/>
      <c r="AE116" s="6"/>
      <c r="AF116" s="6"/>
      <c r="AG116" s="6"/>
      <c r="AH116" s="102"/>
      <c r="AJ116" s="6"/>
    </row>
    <row r="117" spans="1:36" x14ac:dyDescent="0.5">
      <c r="A117" s="77">
        <f>F117</f>
        <v>8</v>
      </c>
      <c r="B117" s="17" t="str">
        <f>'5k Women'!B117</f>
        <v>Nicola</v>
      </c>
      <c r="C117" s="17" t="str">
        <f>'5k Women'!C117</f>
        <v>Walker</v>
      </c>
      <c r="D117" s="8">
        <f t="shared" si="36"/>
        <v>8</v>
      </c>
      <c r="E117" s="8" t="str">
        <f>IF(OR(D117="",COUNTIF($D$4:$D$124,"="&amp;D117)&lt;=1),"",IF(COUNTIF($D$4:$D117,"="&amp;D117)=1,"",COUNTIF($D$4:$D117,"="&amp;D117)-1))</f>
        <v/>
      </c>
      <c r="F117" s="8">
        <f>IF(D117="","",SUM(D117:E117))</f>
        <v>8</v>
      </c>
      <c r="G117" s="6">
        <f t="shared" si="35"/>
        <v>8.0740740740740738E-2</v>
      </c>
      <c r="H117" s="6"/>
      <c r="I117" s="6"/>
      <c r="J117" s="6"/>
      <c r="K117" s="6"/>
      <c r="L117" s="6"/>
      <c r="M117" s="6"/>
      <c r="N117" s="6"/>
      <c r="O117" s="6"/>
      <c r="P117" s="6"/>
      <c r="Q117" s="6"/>
      <c r="R117" s="6"/>
      <c r="S117" s="6"/>
      <c r="T117" s="6"/>
      <c r="U117" s="6"/>
      <c r="V117" s="6" t="str">
        <f t="shared" si="23"/>
        <v/>
      </c>
      <c r="W117" s="6"/>
      <c r="X117" s="6"/>
      <c r="Y117" s="6"/>
      <c r="Z117" s="6">
        <v>8.0740740740740738E-2</v>
      </c>
      <c r="AA117" s="6"/>
      <c r="AB117" s="6"/>
      <c r="AC117" s="6"/>
      <c r="AD117" s="6"/>
      <c r="AE117" s="6"/>
      <c r="AF117" s="6"/>
      <c r="AG117" s="6"/>
      <c r="AH117" s="102"/>
      <c r="AJ117" s="6"/>
    </row>
    <row r="118" spans="1:36" x14ac:dyDescent="0.5">
      <c r="A118" s="77" t="str">
        <f t="shared" si="25"/>
        <v/>
      </c>
      <c r="B118" s="17" t="str">
        <f>'5k Women'!B118</f>
        <v>Anji</v>
      </c>
      <c r="C118" s="17" t="str">
        <f>'5k Women'!C118</f>
        <v>Ward</v>
      </c>
      <c r="D118" s="8" t="str">
        <f t="shared" si="36"/>
        <v/>
      </c>
      <c r="E118" s="8" t="str">
        <f>IF(OR(D118="",COUNTIF($D$4:$D$124,"="&amp;D118)&lt;=1),"",IF(COUNTIF($D$4:$D118,"="&amp;D118)=1,"",COUNTIF($D$4:$D118,"="&amp;D118)-1))</f>
        <v/>
      </c>
      <c r="F118" s="8" t="str">
        <f t="shared" si="26"/>
        <v/>
      </c>
      <c r="G118" s="6">
        <f t="shared" si="35"/>
        <v>0</v>
      </c>
      <c r="H118" s="6"/>
      <c r="I118" s="6"/>
      <c r="J118" s="6"/>
      <c r="K118" s="6"/>
      <c r="L118" s="6"/>
      <c r="M118" s="6"/>
      <c r="N118" s="6"/>
      <c r="O118" s="6"/>
      <c r="P118" s="6"/>
      <c r="Q118" s="6"/>
      <c r="R118" s="6"/>
      <c r="S118" s="6"/>
      <c r="T118" s="6"/>
      <c r="U118" s="6"/>
      <c r="V118" s="6" t="str">
        <f t="shared" si="23"/>
        <v/>
      </c>
      <c r="W118" s="6"/>
      <c r="X118" s="6"/>
      <c r="Y118" s="6"/>
      <c r="Z118" s="6"/>
      <c r="AA118" s="6"/>
      <c r="AB118" s="6"/>
      <c r="AC118" s="6"/>
      <c r="AD118" s="6"/>
      <c r="AE118" s="6"/>
      <c r="AF118" s="6"/>
      <c r="AG118" s="6"/>
      <c r="AH118" s="102"/>
      <c r="AJ118" s="6"/>
    </row>
    <row r="119" spans="1:36" x14ac:dyDescent="0.5">
      <c r="A119" s="77" t="str">
        <f t="shared" si="25"/>
        <v/>
      </c>
      <c r="B119" s="17" t="str">
        <f>'5k Women'!B119</f>
        <v>Christine</v>
      </c>
      <c r="C119" s="17" t="str">
        <f>'5k Women'!C119</f>
        <v>Whitehouse</v>
      </c>
      <c r="D119" s="8" t="str">
        <f t="shared" si="36"/>
        <v/>
      </c>
      <c r="E119" s="8" t="str">
        <f>IF(OR(D119="",COUNTIF($D$4:$D$124,"="&amp;D119)&lt;=1),"",IF(COUNTIF($D$4:$D119,"="&amp;D119)=1,"",COUNTIF($D$4:$D119,"="&amp;D119)-1))</f>
        <v/>
      </c>
      <c r="F119" s="8" t="str">
        <f t="shared" si="26"/>
        <v/>
      </c>
      <c r="G119" s="6">
        <f t="shared" si="35"/>
        <v>0</v>
      </c>
      <c r="H119" s="6"/>
      <c r="I119" s="6"/>
      <c r="J119" s="6"/>
      <c r="K119" s="6"/>
      <c r="L119" s="6"/>
      <c r="M119" s="6"/>
      <c r="N119" s="6"/>
      <c r="O119" s="6"/>
      <c r="P119" s="6"/>
      <c r="Q119" s="6"/>
      <c r="R119" s="6"/>
      <c r="S119" s="6"/>
      <c r="T119" s="6"/>
      <c r="U119" s="6"/>
      <c r="V119" s="6" t="str">
        <f t="shared" si="23"/>
        <v/>
      </c>
      <c r="W119" s="6"/>
      <c r="X119" s="6"/>
      <c r="Y119" s="6"/>
      <c r="Z119" s="6"/>
      <c r="AA119" s="6"/>
      <c r="AB119" s="6"/>
      <c r="AC119" s="6"/>
      <c r="AD119" s="6"/>
      <c r="AE119" s="6"/>
      <c r="AF119" s="6"/>
      <c r="AG119" s="6"/>
      <c r="AH119" s="102"/>
      <c r="AJ119" s="6"/>
    </row>
    <row r="120" spans="1:36" x14ac:dyDescent="0.5">
      <c r="A120" s="77">
        <f>F120</f>
        <v>3</v>
      </c>
      <c r="B120" s="17" t="str">
        <f>'5k Women'!B120</f>
        <v>Rebecca</v>
      </c>
      <c r="C120" s="17" t="str">
        <f>'5k Women'!C120</f>
        <v>Whiting</v>
      </c>
      <c r="D120" s="8">
        <f t="shared" si="36"/>
        <v>3</v>
      </c>
      <c r="E120" s="8" t="str">
        <f>IF(OR(D120="",COUNTIF($D$4:$D$124,"="&amp;D120)&lt;=1),"",IF(COUNTIF($D$4:$D120,"="&amp;D120)=1,"",COUNTIF($D$4:$D120,"="&amp;D120)-1))</f>
        <v/>
      </c>
      <c r="F120" s="8">
        <f>IF(D120="","",SUM(D120:E120))</f>
        <v>3</v>
      </c>
      <c r="G120" s="6">
        <f t="shared" si="35"/>
        <v>7.0798611111111118E-2</v>
      </c>
      <c r="H120" s="6"/>
      <c r="I120" s="6"/>
      <c r="J120" s="6"/>
      <c r="K120" s="6"/>
      <c r="L120" s="6"/>
      <c r="M120" s="6"/>
      <c r="N120" s="6">
        <v>7.0798611111111118E-2</v>
      </c>
      <c r="O120" s="6"/>
      <c r="P120" s="6"/>
      <c r="Q120" s="6"/>
      <c r="R120" s="6"/>
      <c r="S120" s="6"/>
      <c r="T120" s="6"/>
      <c r="U120" s="6"/>
      <c r="V120" s="6" t="str">
        <f t="shared" si="23"/>
        <v/>
      </c>
      <c r="W120" s="6"/>
      <c r="X120" s="6"/>
      <c r="Y120" s="6"/>
      <c r="Z120" s="6"/>
      <c r="AA120" s="6"/>
      <c r="AB120" s="6"/>
      <c r="AC120" s="6"/>
      <c r="AD120" s="6"/>
      <c r="AE120" s="6"/>
      <c r="AF120" s="6"/>
      <c r="AG120" s="6"/>
      <c r="AH120" s="102"/>
      <c r="AJ120" s="6"/>
    </row>
    <row r="121" spans="1:36" x14ac:dyDescent="0.5">
      <c r="A121" s="77" t="str">
        <f t="shared" si="25"/>
        <v/>
      </c>
      <c r="B121" s="17" t="str">
        <f>'5k Women'!B121</f>
        <v>Cat</v>
      </c>
      <c r="C121" s="17" t="str">
        <f>'5k Women'!C121</f>
        <v>Williamson</v>
      </c>
      <c r="D121" s="8" t="str">
        <f t="shared" si="36"/>
        <v/>
      </c>
      <c r="E121" s="8" t="str">
        <f>IF(OR(D121="",COUNTIF($D$4:$D$124,"="&amp;D121)&lt;=1),"",IF(COUNTIF($D$4:$D121,"="&amp;D121)=1,"",COUNTIF($D$4:$D121,"="&amp;D121)-1))</f>
        <v/>
      </c>
      <c r="F121" s="8" t="str">
        <f t="shared" si="26"/>
        <v/>
      </c>
      <c r="G121" s="6">
        <f t="shared" si="35"/>
        <v>0</v>
      </c>
      <c r="H121" s="6"/>
      <c r="I121" s="6"/>
      <c r="J121" s="6"/>
      <c r="K121" s="6"/>
      <c r="L121" s="6"/>
      <c r="M121" s="6"/>
      <c r="N121" s="6"/>
      <c r="O121" s="6"/>
      <c r="P121" s="6"/>
      <c r="Q121" s="6"/>
      <c r="R121" s="6"/>
      <c r="S121" s="6"/>
      <c r="T121" s="6"/>
      <c r="U121" s="6"/>
      <c r="V121" s="6" t="str">
        <f t="shared" ref="V121:V124" si="44">IF(TRIM(U121)="","",
IF(ISNUMBER(U121),U121,IF(ISNUMBER(TIMEVALUE(TRIM(U121))),TIMEVALUE(TRIM(U121)),
_xlfn.LET(_xlpm.TimeStr,TRIM(U121),
_xlpm.NumDash,SUM(LEN(_xlpm.TimeStr)-LEN(SUBSTITUTE(_xlpm.TimeStr," ",""))),
_xlpm.First,MID(_xlpm.TimeStr,1,FIND(" ",_xlpm.TimeStr)-1),
_xlpm.Second,MID(MID(_xlpm.TimeStr,FIND(" ",_xlpm.TimeStr)+1,LEN(_xlpm.TimeStr)),1,FIND(" ",MID(_xlpm.TimeStr,FIND(" ",_xlpm.TimeStr)+1,LEN(_xlpm.TimeStr)))),
_xlpm.Last,RIGHT(_xlpm.TimeStr,IF(MID(_xlpm.TimeStr,LEN(_xlpm.TimeStr)-1,1)=" ",1,2)),
IF(_xlpm.NumDash=1,TIME(0,_xlpm.First,_xlpm.Last),TIME(_xlpm.First,_xlpm.Second,_xlpm.Last))))))</f>
        <v/>
      </c>
      <c r="W121" s="6"/>
      <c r="X121" s="6"/>
      <c r="Y121" s="6"/>
      <c r="Z121" s="6"/>
      <c r="AA121" s="6"/>
      <c r="AB121" s="6"/>
      <c r="AC121" s="6"/>
      <c r="AD121" s="6"/>
      <c r="AE121" s="6"/>
      <c r="AF121" s="6"/>
      <c r="AG121" s="6"/>
      <c r="AH121" s="102"/>
      <c r="AJ121" s="6"/>
    </row>
    <row r="122" spans="1:36" x14ac:dyDescent="0.5">
      <c r="A122" s="77" t="str">
        <f>F122</f>
        <v/>
      </c>
      <c r="B122" s="17" t="str">
        <f>'5k Women'!B122</f>
        <v>Rachel</v>
      </c>
      <c r="C122" s="17" t="str">
        <f>'5k Women'!C122</f>
        <v>Woad</v>
      </c>
      <c r="D122" s="8" t="str">
        <f t="shared" si="36"/>
        <v/>
      </c>
      <c r="E122" s="8" t="str">
        <f>IF(OR(D122="",COUNTIF($D$4:$D$124,"="&amp;D122)&lt;=1),"",IF(COUNTIF($D$4:$D122,"="&amp;D122)=1,"",COUNTIF($D$4:$D122,"="&amp;D122)-1))</f>
        <v/>
      </c>
      <c r="F122" s="8" t="str">
        <f>IF(D122="","",SUM(D122:E122))</f>
        <v/>
      </c>
      <c r="G122" s="6">
        <f t="shared" si="35"/>
        <v>0</v>
      </c>
      <c r="H122" s="6"/>
      <c r="I122" s="6"/>
      <c r="J122" s="6"/>
      <c r="K122" s="6"/>
      <c r="L122" s="6"/>
      <c r="M122" s="6"/>
      <c r="N122" s="6"/>
      <c r="O122" s="6"/>
      <c r="P122" s="6"/>
      <c r="Q122" s="6"/>
      <c r="R122" s="6"/>
      <c r="S122" s="6"/>
      <c r="T122" s="6"/>
      <c r="U122" s="6"/>
      <c r="V122" s="6" t="str">
        <f t="shared" si="44"/>
        <v/>
      </c>
      <c r="W122" s="6"/>
      <c r="X122" s="6"/>
      <c r="Y122" s="6"/>
      <c r="Z122" s="6"/>
      <c r="AA122" s="6"/>
      <c r="AB122" s="6"/>
      <c r="AC122" s="6"/>
      <c r="AD122" s="6"/>
      <c r="AE122" s="6"/>
      <c r="AF122" s="6"/>
      <c r="AG122" s="6"/>
      <c r="AH122" s="102"/>
      <c r="AJ122" s="6"/>
    </row>
    <row r="123" spans="1:36" x14ac:dyDescent="0.5">
      <c r="A123" s="77" t="str">
        <f t="shared" si="25"/>
        <v/>
      </c>
      <c r="B123" s="17" t="str">
        <f>'5k Women'!B123</f>
        <v>Rebecca</v>
      </c>
      <c r="C123" s="17" t="str">
        <f>'5k Women'!C123</f>
        <v>Woodfield</v>
      </c>
      <c r="D123" s="8" t="str">
        <f t="shared" si="36"/>
        <v/>
      </c>
      <c r="E123" s="8" t="str">
        <f>IF(OR(D123="",COUNTIF($D$4:$D$124,"="&amp;D123)&lt;=1),"",IF(COUNTIF($D$4:$D123,"="&amp;D123)=1,"",COUNTIF($D$4:$D123,"="&amp;D123)-1))</f>
        <v/>
      </c>
      <c r="F123" s="8" t="str">
        <f t="shared" si="26"/>
        <v/>
      </c>
      <c r="G123" s="6">
        <f t="shared" si="35"/>
        <v>0</v>
      </c>
      <c r="H123" s="104"/>
      <c r="I123" s="104"/>
      <c r="J123" s="104"/>
      <c r="K123" s="104"/>
      <c r="L123" s="104"/>
      <c r="M123" s="104"/>
      <c r="N123" s="104"/>
      <c r="O123" s="104"/>
      <c r="P123" s="104"/>
      <c r="Q123" s="104"/>
      <c r="R123" s="104"/>
      <c r="S123" s="104"/>
      <c r="T123" s="104"/>
      <c r="U123" s="104"/>
      <c r="V123" s="104" t="str">
        <f t="shared" si="44"/>
        <v/>
      </c>
      <c r="W123" s="104"/>
      <c r="X123" s="104"/>
      <c r="Y123" s="104"/>
      <c r="Z123" s="104"/>
      <c r="AA123" s="104"/>
      <c r="AB123" s="104"/>
      <c r="AC123" s="104"/>
      <c r="AD123" s="104"/>
      <c r="AE123" s="104"/>
      <c r="AF123" s="104"/>
      <c r="AG123" s="104"/>
      <c r="AH123" s="105"/>
      <c r="AJ123" s="6"/>
    </row>
    <row r="124" spans="1:36" x14ac:dyDescent="0.5">
      <c r="A124" s="10" t="str">
        <f t="shared" ref="A124" si="45">F124</f>
        <v/>
      </c>
      <c r="D124" s="8" t="str">
        <f t="shared" si="36"/>
        <v/>
      </c>
      <c r="E124" s="8" t="str">
        <f>IF(OR(D124="",COUNTIF($D$4:$D$124,"="&amp;D124)&lt;=1),"",IF(COUNTIF($D$4:$D124,"="&amp;D124)=1,"",COUNTIF($D$4:$D124,"="&amp;D124)-1))</f>
        <v/>
      </c>
      <c r="F124" s="8" t="str">
        <f t="shared" si="26"/>
        <v/>
      </c>
      <c r="V124" s="13" t="str">
        <f t="shared" si="44"/>
        <v/>
      </c>
    </row>
  </sheetData>
  <phoneticPr fontId="0" type="noConversion"/>
  <pageMargins left="0.75" right="0.75" top="1" bottom="1" header="0.5" footer="0.5"/>
  <pageSetup paperSize="9" orientation="landscape" verticalDpi="300" r:id="rId1"/>
  <headerFooter alignWithMargins="0">
    <oddHeader>&amp;A</oddHeader>
    <oddFooter>&amp;L&amp;F&amp;C&amp;A&amp;R&amp;D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19</vt:i4>
      </vt:variant>
      <vt:variant>
        <vt:lpstr>Named Ranges</vt:lpstr>
      </vt:variant>
      <vt:variant>
        <vt:i4>6</vt:i4>
      </vt:variant>
    </vt:vector>
  </HeadingPairs>
  <TitlesOfParts>
    <vt:vector size="25" baseType="lpstr">
      <vt:lpstr>Rankings (F)</vt:lpstr>
      <vt:lpstr>Rankings (M)</vt:lpstr>
      <vt:lpstr>5k Women</vt:lpstr>
      <vt:lpstr>5k Men</vt:lpstr>
      <vt:lpstr>10K Women</vt:lpstr>
      <vt:lpstr>10K Men</vt:lpstr>
      <vt:lpstr>10M Women</vt:lpstr>
      <vt:lpstr>10M Men</vt:lpstr>
      <vt:lpstr>Half M Women</vt:lpstr>
      <vt:lpstr>Half M Men</vt:lpstr>
      <vt:lpstr>Full M Women</vt:lpstr>
      <vt:lpstr>Full M Men</vt:lpstr>
      <vt:lpstr>Misc Races Women</vt:lpstr>
      <vt:lpstr>Misc Races Men</vt:lpstr>
      <vt:lpstr>Parkrun Women</vt:lpstr>
      <vt:lpstr>Parkrun Men</vt:lpstr>
      <vt:lpstr>Ultras</vt:lpstr>
      <vt:lpstr>Lists</vt:lpstr>
      <vt:lpstr>Races</vt:lpstr>
      <vt:lpstr>Races10k</vt:lpstr>
      <vt:lpstr>Races10M</vt:lpstr>
      <vt:lpstr>Races5k</vt:lpstr>
      <vt:lpstr>RacesFullM</vt:lpstr>
      <vt:lpstr>RacesHalfM</vt:lpstr>
      <vt:lpstr>RacesMisc</vt:lpstr>
    </vt:vector>
  </TitlesOfParts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Beverley AC Rankings</dc:title>
  <dc:creator>ken.pearson@pensa.co.uk</dc:creator>
  <cp:lastModifiedBy>Ken Pearson</cp:lastModifiedBy>
  <cp:lastPrinted>2012-11-21T18:06:48Z</cp:lastPrinted>
  <dcterms:created xsi:type="dcterms:W3CDTF">2004-02-06T17:38:14Z</dcterms:created>
  <dcterms:modified xsi:type="dcterms:W3CDTF">2026-08-11T14:13:31Z</dcterms:modified>
</cp:coreProperties>
</file>